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36" windowHeight="12336" activeTab="1"/>
  </bookViews>
  <sheets>
    <sheet name="Прил_1" sheetId="1" r:id="rId1"/>
    <sheet name="Прил_3" sheetId="2" r:id="rId2"/>
  </sheets>
  <definedNames>
    <definedName name="_Toc484795951" localSheetId="1">'Прил_3'!$A$1</definedName>
    <definedName name="_xlnm.Print_Titles" localSheetId="0">'Прил_1'!$8:$11</definedName>
    <definedName name="_xlnm.Print_Titles" localSheetId="1">'Прил_3'!$10:$13</definedName>
    <definedName name="_xlnm.Print_Area" localSheetId="0">'Прил_1'!$A$1:$Q$349</definedName>
    <definedName name="_xlnm.Print_Area" localSheetId="1">'Прил_3'!$A$1:$P$1374</definedName>
  </definedNames>
  <calcPr fullCalcOnLoad="1"/>
</workbook>
</file>

<file path=xl/comments2.xml><?xml version="1.0" encoding="utf-8"?>
<comments xmlns="http://schemas.openxmlformats.org/spreadsheetml/2006/main">
  <authors>
    <author>Чуркина Елена Владимировна</author>
  </authors>
  <commentList>
    <comment ref="I1138" authorId="0">
      <text>
        <r>
          <rPr>
            <b/>
            <sz val="9"/>
            <rFont val="Tahoma"/>
            <family val="2"/>
          </rPr>
          <t xml:space="preserve">Чуркина Елена Владимировна: Были предусмотрены и полаачены  средства областного бюджета. ГБ - не предусмотрен. </t>
        </r>
      </text>
    </comment>
    <comment ref="I1151" authorId="0">
      <text>
        <r>
          <rPr>
            <b/>
            <sz val="9"/>
            <rFont val="Tahoma"/>
            <family val="2"/>
          </rPr>
          <t>Чуркина Елена Владимировна:</t>
        </r>
        <r>
          <rPr>
            <sz val="9"/>
            <rFont val="Tahoma"/>
            <family val="2"/>
          </rPr>
          <t xml:space="preserve">
учреждению перечислены средсва ОБ  - 37 301,39 </t>
        </r>
      </text>
    </comment>
    <comment ref="I607" authorId="0">
      <text>
        <r>
          <rPr>
            <b/>
            <sz val="9"/>
            <rFont val="Tahoma"/>
            <family val="2"/>
          </rPr>
          <t>Чуркина Елена Владимировна:</t>
        </r>
        <r>
          <rPr>
            <sz val="9"/>
            <rFont val="Tahoma"/>
            <family val="2"/>
          </rPr>
          <t xml:space="preserve">
Расход средств в 2017 году составил 29999,94</t>
        </r>
      </text>
    </comment>
    <comment ref="J380" authorId="0">
      <text>
        <r>
          <rPr>
            <b/>
            <sz val="11"/>
            <rFont val="Tahoma"/>
            <family val="2"/>
          </rPr>
          <t>Чуркина Елена Владимировна:</t>
        </r>
        <r>
          <rPr>
            <sz val="11"/>
            <rFont val="Tahoma"/>
            <family val="2"/>
          </rPr>
          <t xml:space="preserve">
План финансирования: 3964,92, расход: 2285,68
</t>
        </r>
      </text>
    </comment>
    <comment ref="J390" authorId="0">
      <text>
        <r>
          <rPr>
            <b/>
            <sz val="11"/>
            <rFont val="Tahoma"/>
            <family val="2"/>
          </rPr>
          <t>Чуркина Елена Владимировна:</t>
        </r>
        <r>
          <rPr>
            <sz val="11"/>
            <rFont val="Tahoma"/>
            <family val="2"/>
          </rPr>
          <t xml:space="preserve">
план финаснирования: 5743,18 т.р., расход: 5728,18 т.р.</t>
        </r>
      </text>
    </comment>
    <comment ref="J395" authorId="0">
      <text>
        <r>
          <rPr>
            <b/>
            <sz val="11"/>
            <rFont val="Tahoma"/>
            <family val="2"/>
          </rPr>
          <t>Чуркина Елена Владимировна:</t>
        </r>
        <r>
          <rPr>
            <sz val="11"/>
            <rFont val="Tahoma"/>
            <family val="2"/>
          </rPr>
          <t xml:space="preserve">
Расход: ФБ - 39 250,56 
ОБ-11724,30
ГБ - 15414,85
</t>
        </r>
      </text>
    </comment>
    <comment ref="J552" authorId="0">
      <text>
        <r>
          <rPr>
            <b/>
            <sz val="9"/>
            <rFont val="Tahoma"/>
            <family val="2"/>
          </rPr>
          <t>Чуркина Елена Владимировна:</t>
        </r>
        <r>
          <rPr>
            <sz val="9"/>
            <rFont val="Tahoma"/>
            <family val="2"/>
          </rPr>
          <t xml:space="preserve">
расход - 21,93 тыс.руб. </t>
        </r>
      </text>
    </comment>
    <comment ref="J607" authorId="0">
      <text>
        <r>
          <rPr>
            <b/>
            <sz val="9"/>
            <rFont val="Tahoma"/>
            <family val="2"/>
          </rPr>
          <t>Ч</t>
        </r>
        <r>
          <rPr>
            <b/>
            <sz val="11"/>
            <rFont val="Tahoma"/>
            <family val="2"/>
          </rPr>
          <t>уркина Елена Владимировна:</t>
        </r>
        <r>
          <rPr>
            <sz val="11"/>
            <rFont val="Tahoma"/>
            <family val="2"/>
          </rPr>
          <t xml:space="preserve">
расход ГБ - 117 391,43</t>
        </r>
      </text>
    </comment>
    <comment ref="J697" authorId="0">
      <text>
        <r>
          <rPr>
            <b/>
            <sz val="9"/>
            <rFont val="Tahoma"/>
            <family val="2"/>
          </rPr>
          <t>Чуркина Елена Владимировна:</t>
        </r>
        <r>
          <rPr>
            <sz val="9"/>
            <rFont val="Tahoma"/>
            <family val="2"/>
          </rPr>
          <t xml:space="preserve">
расход: 399,00 т.р.</t>
        </r>
      </text>
    </comment>
    <comment ref="J702" authorId="0">
      <text>
        <r>
          <rPr>
            <b/>
            <sz val="9"/>
            <rFont val="Tahoma"/>
            <family val="2"/>
          </rPr>
          <t>Чуркина Елена Владимировна:</t>
        </r>
        <r>
          <rPr>
            <sz val="9"/>
            <rFont val="Tahoma"/>
            <family val="2"/>
          </rPr>
          <t xml:space="preserve">
расхода средств не было</t>
        </r>
      </text>
    </comment>
    <comment ref="K120" authorId="0">
      <text>
        <r>
          <rPr>
            <b/>
            <sz val="11"/>
            <rFont val="Tahoma"/>
            <family val="2"/>
          </rPr>
          <t>Чуркина Елена Владимировна:</t>
        </r>
        <r>
          <rPr>
            <sz val="11"/>
            <rFont val="Tahoma"/>
            <family val="2"/>
          </rPr>
          <t xml:space="preserve">
План финансирования 970,40 т.р. Расход - 970,00 т.р.</t>
        </r>
      </text>
    </comment>
    <comment ref="K175" authorId="0">
      <text>
        <r>
          <rPr>
            <b/>
            <sz val="11"/>
            <rFont val="Tahoma"/>
            <family val="2"/>
          </rPr>
          <t>Чуркина Елена Владимировна:</t>
        </r>
        <r>
          <rPr>
            <sz val="11"/>
            <rFont val="Tahoma"/>
            <family val="2"/>
          </rPr>
          <t xml:space="preserve">
расход - 3492,31 т.р.</t>
        </r>
      </text>
    </comment>
    <comment ref="K180" authorId="0">
      <text>
        <r>
          <rPr>
            <b/>
            <sz val="11"/>
            <rFont val="Tahoma"/>
            <family val="2"/>
          </rPr>
          <t>Чуркина Елена Владимировна:</t>
        </r>
        <r>
          <rPr>
            <sz val="11"/>
            <rFont val="Tahoma"/>
            <family val="2"/>
          </rPr>
          <t xml:space="preserve">
расход 2278,90 т.р.</t>
        </r>
      </text>
    </comment>
    <comment ref="K295" authorId="0">
      <text>
        <r>
          <rPr>
            <b/>
            <sz val="9"/>
            <rFont val="Tahoma"/>
            <family val="2"/>
          </rPr>
          <t>Чуркина Елена Владимировна:</t>
        </r>
        <r>
          <rPr>
            <sz val="9"/>
            <rFont val="Tahoma"/>
            <family val="2"/>
          </rPr>
          <t xml:space="preserve">
план финансирования = расход - 779,80 тыс.руб. </t>
        </r>
      </text>
    </comment>
    <comment ref="K335" authorId="0">
      <text>
        <r>
          <rPr>
            <b/>
            <sz val="11"/>
            <rFont val="Tahoma"/>
            <family val="2"/>
          </rPr>
          <t>Чуркина Елена Владимировна:</t>
        </r>
        <r>
          <rPr>
            <sz val="11"/>
            <rFont val="Tahoma"/>
            <family val="2"/>
          </rPr>
          <t xml:space="preserve">
план финансирования - 876,</t>
        </r>
        <r>
          <rPr>
            <sz val="9"/>
            <rFont val="Tahoma"/>
            <family val="2"/>
          </rPr>
          <t xml:space="preserve">17 т.р., расход - 0. </t>
        </r>
      </text>
    </comment>
    <comment ref="K380" authorId="0">
      <text>
        <r>
          <rPr>
            <b/>
            <sz val="11"/>
            <rFont val="Tahoma"/>
            <family val="2"/>
          </rPr>
          <t>Чуркина Елена Владимировна:</t>
        </r>
        <r>
          <rPr>
            <sz val="11"/>
            <rFont val="Tahoma"/>
            <family val="2"/>
          </rPr>
          <t xml:space="preserve">
план финансирования = расходу и составил 1885,00 т.р</t>
        </r>
        <r>
          <rPr>
            <sz val="9"/>
            <rFont val="Tahoma"/>
            <family val="2"/>
          </rPr>
          <t xml:space="preserve">. </t>
        </r>
      </text>
    </comment>
    <comment ref="K547" authorId="0">
      <text>
        <r>
          <rPr>
            <b/>
            <sz val="9"/>
            <rFont val="Tahoma"/>
            <family val="2"/>
          </rPr>
          <t>Чуркина Елена Владимировна:</t>
        </r>
        <r>
          <rPr>
            <sz val="9"/>
            <rFont val="Tahoma"/>
            <family val="2"/>
          </rPr>
          <t xml:space="preserve">
расход - 0 . </t>
        </r>
      </text>
    </comment>
    <comment ref="K394" authorId="0">
      <text>
        <r>
          <rPr>
            <b/>
            <sz val="12"/>
            <rFont val="Tahoma"/>
            <family val="2"/>
          </rPr>
          <t>Чуркина Елена Владимировна:</t>
        </r>
        <r>
          <rPr>
            <sz val="12"/>
            <rFont val="Tahoma"/>
            <family val="2"/>
          </rPr>
          <t xml:space="preserve">
расход ОБ - 104499,47 т.р. </t>
        </r>
      </text>
    </comment>
    <comment ref="K395" authorId="0">
      <text>
        <r>
          <rPr>
            <b/>
            <sz val="12"/>
            <rFont val="Tahoma"/>
            <family val="2"/>
          </rPr>
          <t>Чуркина Елена Владимировна:</t>
        </r>
        <r>
          <rPr>
            <sz val="12"/>
            <rFont val="Tahoma"/>
            <family val="2"/>
          </rPr>
          <t xml:space="preserve">
Расход ГБ - 54788,25 т.р.</t>
        </r>
      </text>
    </comment>
    <comment ref="K556" authorId="0">
      <text>
        <r>
          <rPr>
            <b/>
            <sz val="12"/>
            <rFont val="Tahoma"/>
            <family val="2"/>
          </rPr>
          <t>Чуркина Елена Владимировна:</t>
        </r>
        <r>
          <rPr>
            <sz val="12"/>
            <rFont val="Tahoma"/>
            <family val="2"/>
          </rPr>
          <t xml:space="preserve">
Расход ОБ - 401793,75</t>
        </r>
        <r>
          <rPr>
            <sz val="9"/>
            <rFont val="Tahoma"/>
            <family val="2"/>
          </rPr>
          <t xml:space="preserve">
</t>
        </r>
      </text>
    </comment>
    <comment ref="K557" authorId="0">
      <text>
        <r>
          <rPr>
            <b/>
            <sz val="12"/>
            <rFont val="Tahoma"/>
            <family val="2"/>
          </rPr>
          <t>Чуркина Елена Владимировна:</t>
        </r>
        <r>
          <rPr>
            <sz val="12"/>
            <rFont val="Tahoma"/>
            <family val="2"/>
          </rPr>
          <t xml:space="preserve">
Расход ГБ - 64375,49</t>
        </r>
        <r>
          <rPr>
            <sz val="9"/>
            <rFont val="Tahoma"/>
            <family val="2"/>
          </rPr>
          <t xml:space="preserve"> </t>
        </r>
      </text>
    </comment>
    <comment ref="K606" authorId="0">
      <text>
        <r>
          <rPr>
            <b/>
            <sz val="9"/>
            <rFont val="Tahoma"/>
            <family val="2"/>
          </rPr>
          <t>Чуркина Елена Владимировна:</t>
        </r>
        <r>
          <rPr>
            <sz val="9"/>
            <rFont val="Tahoma"/>
            <family val="2"/>
          </rPr>
          <t xml:space="preserve">
расход ОБ - 309734,45 т.р.</t>
        </r>
      </text>
    </comment>
    <comment ref="K607" authorId="0">
      <text>
        <r>
          <rPr>
            <b/>
            <sz val="12"/>
            <rFont val="Tahoma"/>
            <family val="2"/>
          </rPr>
          <t>Чуркина Елена Владимировна:</t>
        </r>
        <r>
          <rPr>
            <sz val="12"/>
            <rFont val="Tahoma"/>
            <family val="2"/>
          </rPr>
          <t xml:space="preserve">
расход ГБ - 49625,74 т.р.</t>
        </r>
      </text>
    </comment>
    <comment ref="K702" authorId="0">
      <text>
        <r>
          <rPr>
            <b/>
            <sz val="12"/>
            <rFont val="Tahoma"/>
            <family val="2"/>
          </rPr>
          <t>Чуркина Елена Владимировна:</t>
        </r>
        <r>
          <rPr>
            <sz val="12"/>
            <rFont val="Tahoma"/>
            <family val="2"/>
          </rPr>
          <t xml:space="preserve">
Расход ГБ- 1639,13 тыс.руб. </t>
        </r>
      </text>
    </comment>
    <comment ref="K717" authorId="0">
      <text>
        <r>
          <rPr>
            <b/>
            <sz val="11"/>
            <rFont val="Tahoma"/>
            <family val="2"/>
          </rPr>
          <t>Чуркина Елена Владимировна:</t>
        </r>
        <r>
          <rPr>
            <sz val="11"/>
            <rFont val="Tahoma"/>
            <family val="2"/>
          </rPr>
          <t xml:space="preserve">
Расход - 482,59 тыс.руб. </t>
        </r>
      </text>
    </comment>
    <comment ref="K1138" authorId="0">
      <text>
        <r>
          <rPr>
            <b/>
            <sz val="9"/>
            <rFont val="Tahoma"/>
            <family val="2"/>
          </rPr>
          <t>Чуркина Елена Владимировна:</t>
        </r>
        <r>
          <rPr>
            <sz val="9"/>
            <rFont val="Tahoma"/>
            <family val="2"/>
          </rPr>
          <t xml:space="preserve">
Расход ОБ - 4776,33 тыс.руб.
</t>
        </r>
      </text>
    </comment>
    <comment ref="K1139" authorId="0">
      <text>
        <r>
          <rPr>
            <b/>
            <sz val="9"/>
            <rFont val="Tahoma"/>
            <family val="2"/>
          </rPr>
          <t>Чуркина Елена Владимировна:</t>
        </r>
        <r>
          <rPr>
            <sz val="9"/>
            <rFont val="Tahoma"/>
            <family val="2"/>
          </rPr>
          <t xml:space="preserve">
Расход ГБ 11882,95 т.р.</t>
        </r>
      </text>
    </comment>
    <comment ref="M225" authorId="0">
      <text>
        <r>
          <rPr>
            <b/>
            <sz val="11"/>
            <rFont val="Tahoma"/>
            <family val="2"/>
          </rPr>
          <t>Чуркина Елена Владимировна:</t>
        </r>
        <r>
          <rPr>
            <sz val="11"/>
            <rFont val="Tahoma"/>
            <family val="2"/>
          </rPr>
          <t xml:space="preserve">
гб - 24717,06</t>
        </r>
      </text>
    </comment>
    <comment ref="N226" authorId="0">
      <text>
        <r>
          <rPr>
            <b/>
            <sz val="12"/>
            <rFont val="Tahoma"/>
            <family val="2"/>
          </rPr>
          <t>Чуркина Елена Владимировна:</t>
        </r>
        <r>
          <rPr>
            <sz val="12"/>
            <rFont val="Tahoma"/>
            <family val="2"/>
          </rPr>
          <t xml:space="preserve">
263231,40
</t>
        </r>
      </text>
    </comment>
    <comment ref="N227" authorId="0">
      <text>
        <r>
          <rPr>
            <b/>
            <sz val="11"/>
            <rFont val="Tahoma"/>
            <family val="2"/>
          </rPr>
          <t xml:space="preserve">Чуркина Елена Владимировна:ГБ _ </t>
        </r>
        <r>
          <rPr>
            <sz val="11"/>
            <rFont val="Tahoma"/>
            <family val="2"/>
          </rPr>
          <t xml:space="preserve">
34205,21 тыс.руб. </t>
        </r>
      </text>
    </comment>
  </commentList>
</comments>
</file>

<file path=xl/sharedStrings.xml><?xml version="1.0" encoding="utf-8"?>
<sst xmlns="http://schemas.openxmlformats.org/spreadsheetml/2006/main" count="4222" uniqueCount="801">
  <si>
    <t xml:space="preserve">г. Калининград, планируемый жилой район «Север 2» </t>
  </si>
  <si>
    <t xml:space="preserve">г. Калининград, планируемый жилой район «Север 3» </t>
  </si>
  <si>
    <t xml:space="preserve">г. Калининград, планируемый жилой район «Север 4» </t>
  </si>
  <si>
    <t xml:space="preserve">г. Калининград, планируемый жилой район «Север 5» </t>
  </si>
  <si>
    <t xml:space="preserve">г. Калининград, планируемый жилой район «Юг» </t>
  </si>
  <si>
    <t xml:space="preserve">г. Калининград, планируемый жилой район «Юг 1» </t>
  </si>
  <si>
    <t xml:space="preserve">г. Калининград, планируемый жилой район «Юг 2» </t>
  </si>
  <si>
    <t xml:space="preserve">г. Калининград,                       ул. Бассейная </t>
  </si>
  <si>
    <t xml:space="preserve">г. Калининград,                         ул. Кольцова </t>
  </si>
  <si>
    <t xml:space="preserve">г. Калининград,                          ул. Барклая де Толли </t>
  </si>
  <si>
    <t xml:space="preserve">г. Калининград, 
ул. Благовещенская 
</t>
  </si>
  <si>
    <t>г. Калининград,                   ул. Благовещенская</t>
  </si>
  <si>
    <t xml:space="preserve">г. Калининград,  
ул. Владимирская </t>
  </si>
  <si>
    <t xml:space="preserve">г. Калининград,  
ул. Прицельная </t>
  </si>
  <si>
    <t xml:space="preserve">г. Калининград, 
ул. Ген. Челнокова </t>
  </si>
  <si>
    <t xml:space="preserve">Вместимость 900 мест, 
площадь участка 2,49 га
</t>
  </si>
  <si>
    <t xml:space="preserve">г. Калининград, 
ул. Благовещенская
</t>
  </si>
  <si>
    <t>г. Калининград,                 ул. Докука</t>
  </si>
  <si>
    <t xml:space="preserve">г. Калининград, 
ул. М-ра Плоткина </t>
  </si>
  <si>
    <t>г. Калининград, планируемый жилой район «Север 1»</t>
  </si>
  <si>
    <t>г. Калининград, планируемый жилой район «Север 2»</t>
  </si>
  <si>
    <t>г. Калининград, планируемый жилой район «Север 3»</t>
  </si>
  <si>
    <t>г. Калининград, планируемый жилой район «Север 4»</t>
  </si>
  <si>
    <t>г. Калининград, планируемый жилой район «Север 5»</t>
  </si>
  <si>
    <t>г. Калининград,                          ул. Барклая де Толли</t>
  </si>
  <si>
    <t xml:space="preserve">г. Калининград, 
ул. Благовещенская </t>
  </si>
  <si>
    <t xml:space="preserve">г. Калининград,  
севернее ул. М. Цветаевой </t>
  </si>
  <si>
    <t>г. Калининград                   ул. Левитана</t>
  </si>
  <si>
    <t>г. Калининград, 
ул. Благовещенская</t>
  </si>
  <si>
    <t>Сроительство</t>
  </si>
  <si>
    <t>г. Калининград, 
в районе ул. Поселковой – 
ул. Пулеметной</t>
  </si>
  <si>
    <t>г. Калининград,               ул. Артиллерийская</t>
  </si>
  <si>
    <t xml:space="preserve">г. Калининград, 
ул. Артиллерийская </t>
  </si>
  <si>
    <t xml:space="preserve">г. Калининград, 
ул. Пионерская, 66а
</t>
  </si>
  <si>
    <t>г. Калининград,                   ул. Ю. Гагарина, 3</t>
  </si>
  <si>
    <t xml:space="preserve">Корпус  общеобразовательной школы № 50 </t>
  </si>
  <si>
    <t>Корпус  общеобразовательной школы № 15</t>
  </si>
  <si>
    <t>Корпус общеобразовательной школы № 46</t>
  </si>
  <si>
    <t>г. Калининград,                 ул. Флотская</t>
  </si>
  <si>
    <t>г. Калининград,                 ул. П. Панина</t>
  </si>
  <si>
    <t>г. Калининград,                  ул. П. Панина</t>
  </si>
  <si>
    <t>г. Калининград,                   ул. Лукашова</t>
  </si>
  <si>
    <t>г. Калининград,                  ул. Лукашова</t>
  </si>
  <si>
    <t>г. Калининград,                ул. Левитана</t>
  </si>
  <si>
    <t>Корпус  общеобразовательной школы № 11</t>
  </si>
  <si>
    <t>Корпуа  общеобразовательной школы № 11</t>
  </si>
  <si>
    <t xml:space="preserve"> Корпус дошкольного учреждения</t>
  </si>
  <si>
    <t>Мероприятия</t>
  </si>
  <si>
    <t>Ответственный исполнитель</t>
  </si>
  <si>
    <t>Проектная документации</t>
  </si>
  <si>
    <t xml:space="preserve">г. Калининград,                 ул. Мира,                             </t>
  </si>
  <si>
    <t xml:space="preserve">г. Калининград,                      ул. Мира,                     </t>
  </si>
  <si>
    <t>г. Калининград,                 ул. Согласия</t>
  </si>
  <si>
    <t>г. Калининград,               ул. Ген. Толстикова</t>
  </si>
  <si>
    <t>г. Калининград,                ул. Магнитная, общественно-деловая зона</t>
  </si>
  <si>
    <t>г. Калининград,               ул. Железнодорожная</t>
  </si>
  <si>
    <t>Подготовка проектной документации/</t>
  </si>
  <si>
    <t xml:space="preserve">г. Калининград,                     ул. Артиллерийская </t>
  </si>
  <si>
    <t xml:space="preserve">г. Калининград,                       ул. Героя Росии Мариенко </t>
  </si>
  <si>
    <t>г. Калининград,                     ул. Коммунистическая</t>
  </si>
  <si>
    <t>г. Калининград,                          ул. Коммунистическая</t>
  </si>
  <si>
    <t>г. Калининград,                ул. Дачная</t>
  </si>
  <si>
    <t>г. Калининград,                 ул. Энергетиков</t>
  </si>
  <si>
    <t>г. Калининград, восточнее                      ул. А. Суворова</t>
  </si>
  <si>
    <t>г. Калининград,                 ул. Белорусская</t>
  </si>
  <si>
    <t>г. Калининград,                ул. Белорусская</t>
  </si>
  <si>
    <t>г. Калининград,                  ул. Тихоокеанская</t>
  </si>
  <si>
    <t>г. Калининград,                 ул. Стрелецкая</t>
  </si>
  <si>
    <t>г. Калининград,                     ул. Соколиная, пересечение с                      ул. Кировоградской</t>
  </si>
  <si>
    <t>г. Калининград,                    ул. Соколиная, пересечение с                      ул. Кировоградской</t>
  </si>
  <si>
    <t>г. Калининград,                       ул. Р. Люксембург</t>
  </si>
  <si>
    <t>Местоположение объекта</t>
  </si>
  <si>
    <t>г. Калининград,                   ул. Р. Люксембург</t>
  </si>
  <si>
    <t>г. Калининград,                     ул. Согласия,  32</t>
  </si>
  <si>
    <t>г. Калининград,                  ул. Минометная</t>
  </si>
  <si>
    <t>г. Калининград,                     ул. Минометная</t>
  </si>
  <si>
    <t>г. Калининград,                ул. 3-го Белорусского фронта</t>
  </si>
  <si>
    <t>г. Калининград,                    ул. Баженова</t>
  </si>
  <si>
    <t>г. Калининград,                    ул. Тихорецкая</t>
  </si>
  <si>
    <t>г. Калининград,                  ул. Тихорецкая</t>
  </si>
  <si>
    <t>г. Калининград,                  ул. Летняя</t>
  </si>
  <si>
    <t>г. Калининград,              ул. Луганская</t>
  </si>
  <si>
    <t>г. Калининград,                    ул. Луганская</t>
  </si>
  <si>
    <t>г. Калининград,                     ул. Дзержинского</t>
  </si>
  <si>
    <t>г. Калининград,             ул. Ямская</t>
  </si>
  <si>
    <t>г. Калининград, восточнее                       ул. А. Суворова</t>
  </si>
  <si>
    <t>г. Калининград,                   ул. Рабочая</t>
  </si>
  <si>
    <t>г. Калининград,                    ул. Рассветная</t>
  </si>
  <si>
    <t>г. Калининград,                     ул. Рассветная</t>
  </si>
  <si>
    <t xml:space="preserve">г. Калининград,                    ул. Артиллерийская </t>
  </si>
  <si>
    <t>г. Калининград,                    ул. Болотная</t>
  </si>
  <si>
    <t>г. Калининград, Южный жилой район,                        ул. У. Громовой</t>
  </si>
  <si>
    <t>г. Калининград,                    ул. Лаптевых</t>
  </si>
  <si>
    <t xml:space="preserve">г. Калининград,                      ул. Мира, </t>
  </si>
  <si>
    <t xml:space="preserve">г. Калининград,                     ул. Мира       </t>
  </si>
  <si>
    <t>г. Калининградд,                   ул. Флотская</t>
  </si>
  <si>
    <t>г. Калининград,                    ул. П. Панина</t>
  </si>
  <si>
    <t>г. Калининград,                     ул. Флотская</t>
  </si>
  <si>
    <t>г. Калининград,                     ул. П. Панина</t>
  </si>
  <si>
    <t>г. Калининград,               ул. Лукашова</t>
  </si>
  <si>
    <t>г. Калининград,                     ул. Серж.Бурыхина</t>
  </si>
  <si>
    <t>г. Калининград,                  ул. Серж.Бурыхина</t>
  </si>
  <si>
    <t>г. Калининград,                    ул. Осенняя</t>
  </si>
  <si>
    <t>г. Калининград,                   ул. Осенняя</t>
  </si>
  <si>
    <t>г. Калининград,                      ул. Левитана</t>
  </si>
  <si>
    <t>г. Калининград,                    ул. Фрунзе, 58</t>
  </si>
  <si>
    <t>г. Калининград,                   ул. Летняя, 3</t>
  </si>
  <si>
    <t>г. Калининград,                 ул. Летняя, 3</t>
  </si>
  <si>
    <t>г. Калининград,                    ул. Летняя, 3</t>
  </si>
  <si>
    <t>г. Калининград,                     ул. Согласия</t>
  </si>
  <si>
    <t>г. Калининград,                    ул. Согласия</t>
  </si>
  <si>
    <t>г. Калининград,                   ул. Сеченова</t>
  </si>
  <si>
    <t>г. Калининград,                  ул. Сеченова</t>
  </si>
  <si>
    <t>г. Калининград,                    ул. Суздальская</t>
  </si>
  <si>
    <t>г. Калининград,                   ул. Портовая, 3</t>
  </si>
  <si>
    <t>г. Калининград,                   ул. Б.Окружная, общественно-деловая зона</t>
  </si>
  <si>
    <t>г. Калининград,                   ул. Заводская</t>
  </si>
  <si>
    <t>г. Калининград,                    ул. Новгородская</t>
  </si>
  <si>
    <t>г. Калининград,                    ул. Флотская</t>
  </si>
  <si>
    <t>г. Калининград,                  ул. Заводская</t>
  </si>
  <si>
    <t>г. Калининград,                  ул. Железнодорожная</t>
  </si>
  <si>
    <t>г.Калининград,                      ул. Минометная</t>
  </si>
  <si>
    <t>г. Калининград,                     ул. Подп. Емельянова</t>
  </si>
  <si>
    <t>г. Калининград,                      ул. Энергетиков</t>
  </si>
  <si>
    <t>г. Калининград,                     ул. Тихоокеанская</t>
  </si>
  <si>
    <t>г. Калининград,                    ул. Тихоокеанская</t>
  </si>
  <si>
    <t>г. Калининград,                    ул. Поморская</t>
  </si>
  <si>
    <t>г. Калининград,                     ул. Летняя</t>
  </si>
  <si>
    <t>г. Калининград,                      ул. Летняя</t>
  </si>
  <si>
    <t>г. Калининград,                     ул. Белорусская</t>
  </si>
  <si>
    <t>г. Калининград,                   ул. Тихоокеанская</t>
  </si>
  <si>
    <t>г. Калининград,                    ул. Стрелецкая</t>
  </si>
  <si>
    <t>Параметры объекта</t>
  </si>
  <si>
    <t>Ед. изм.</t>
  </si>
  <si>
    <t>2022-2025</t>
  </si>
  <si>
    <t>2026-2035</t>
  </si>
  <si>
    <t>1. Образование</t>
  </si>
  <si>
    <t>1.1.1.</t>
  </si>
  <si>
    <t>%</t>
  </si>
  <si>
    <t>1.</t>
  </si>
  <si>
    <t>Дошкольное образовательное учреждение</t>
  </si>
  <si>
    <t>Строительство</t>
  </si>
  <si>
    <t>ед.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</si>
  <si>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</si>
  <si>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</si>
  <si>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</si>
  <si>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</si>
  <si>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</si>
  <si>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</si>
  <si>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</si>
  <si>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</si>
  <si>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</si>
  <si>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</si>
  <si>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</si>
  <si>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2. Здравоохранение</t>
  </si>
  <si>
    <t>2.1.</t>
  </si>
  <si>
    <t>Обеспечение безопасности, качества и эффективности использования населением объектов инфраструктуры здравоохранения.</t>
  </si>
  <si>
    <t>2.1.1.</t>
  </si>
  <si>
    <t>Количество учреждений здравоохранения</t>
  </si>
  <si>
    <t>Хоспис</t>
  </si>
  <si>
    <t>3. Культура</t>
  </si>
  <si>
    <t>3.1.</t>
  </si>
  <si>
    <t>Развитие и совершенствование материально-технической базы муниципальных учреждений культуры города Калининграда, сохранение и популяризация объектов культурного наследия местного (муниципального) значения. Организация информационного обслуживания населения. Создание условий для культурной деятельности, организации досуга населения, приобщения жителей города Калининграда к культурным ценностям</t>
  </si>
  <si>
    <t>3.1.1.</t>
  </si>
  <si>
    <t>Охват населения Калининграда культурно-досуговыми мероприятиями на 10 000 жителей</t>
  </si>
  <si>
    <t>12 582</t>
  </si>
  <si>
    <t>13 250</t>
  </si>
  <si>
    <t>13 309</t>
  </si>
  <si>
    <t>13 390</t>
  </si>
  <si>
    <t>13 191</t>
  </si>
  <si>
    <t>13 279</t>
  </si>
  <si>
    <t>13 399</t>
  </si>
  <si>
    <t>4. Физическая культура и массовый спорт</t>
  </si>
  <si>
    <t>4.1.</t>
  </si>
  <si>
    <t>Привлечение населения к систематическим занятиям физической культурой и спортом, различным формам досуга</t>
  </si>
  <si>
    <t>4.1.1.</t>
  </si>
  <si>
    <t>Доля   населения, систематически занимающегося физической культурой и спортом</t>
  </si>
  <si>
    <t>Спортивный комплекс</t>
  </si>
  <si>
    <t>Физкультурно-оздоровительный комплекс</t>
  </si>
  <si>
    <t>Площадь участка - 2,15 га</t>
  </si>
  <si>
    <t>Спортивно-оздоровительный комплекс</t>
  </si>
  <si>
    <t>Наименование задачи, показателя, объекта</t>
  </si>
  <si>
    <t>Источ-ник финан-сирова-ния</t>
  </si>
  <si>
    <t>Объем финансирования, тыс. рублей</t>
  </si>
  <si>
    <t>Образование</t>
  </si>
  <si>
    <t>1.1.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</si>
  <si>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детей. Развитие сети учреждений образования и обеспечение комплексной безопасности зданий подведомственных учреждений</t>
  </si>
  <si>
    <t>1.1.1.1.</t>
  </si>
  <si>
    <t>Количество дошкольных учреждений</t>
  </si>
  <si>
    <t>Комитет по образованию</t>
  </si>
  <si>
    <t>ФБ</t>
  </si>
  <si>
    <t>ОБ</t>
  </si>
  <si>
    <t>ГБ</t>
  </si>
  <si>
    <t>ВИ</t>
  </si>
  <si>
    <t>Всего</t>
  </si>
  <si>
    <t>Подготовка проектной документации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</si>
  <si>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</si>
  <si>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</si>
  <si>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</si>
  <si>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</si>
  <si>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</si>
  <si>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</si>
  <si>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</si>
  <si>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</si>
  <si>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</si>
  <si>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</si>
  <si>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</si>
  <si>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</si>
  <si>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</si>
  <si>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</si>
  <si>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</si>
  <si>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</si>
  <si>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</si>
  <si>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</si>
  <si>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</si>
  <si>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</si>
  <si>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</si>
  <si>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</si>
  <si>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</si>
  <si>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</si>
  <si>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</si>
  <si>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г. Калининград,</t>
  </si>
  <si>
    <t>1.1.2.</t>
  </si>
  <si>
    <t>Удельный вес образовательных учреждений, соответствующих современным условиям организации образовательного процесса</t>
  </si>
  <si>
    <t>1.1.2.1</t>
  </si>
  <si>
    <t>Количество общеобразовательных учреждений</t>
  </si>
  <si>
    <t>Средняя общеобразова-тельная школа</t>
  </si>
  <si>
    <t>Средняя общеобразовательная школа</t>
  </si>
  <si>
    <t>Средняя общеобразова-тельная школа в Юго-Западном жилом районе</t>
  </si>
  <si>
    <t>21.</t>
  </si>
  <si>
    <t>Средняя общеобразова-тельная школа в Юго-Восточном жилом районе</t>
  </si>
  <si>
    <t>Средняя общеобразов-тельная школа</t>
  </si>
  <si>
    <t>Начальная школа</t>
  </si>
  <si>
    <t>Корректировка проектной документации</t>
  </si>
  <si>
    <t>Корпус основной общеобразова-тельной школы   № 15</t>
  </si>
  <si>
    <t>ул. Дзержинского, 163</t>
  </si>
  <si>
    <t>1.2.</t>
  </si>
  <si>
    <t>Повышение качества и доступности предоставляемых образовательных услуг населению города за счет эффективного использования материально-технических, кадровых, финансовых и управленческих ресурсов</t>
  </si>
  <si>
    <t>1.2.1.</t>
  </si>
  <si>
    <t>Доля детей, охваченных образовательными программами дополнительного образования детей, в общей численности детей и молодежи 5-18 лет</t>
  </si>
  <si>
    <t>Многопрофильное учреждение дополнительного образования</t>
  </si>
  <si>
    <t>Школа искусств</t>
  </si>
  <si>
    <t>Дом детского творчества</t>
  </si>
  <si>
    <t>Здравоохранение</t>
  </si>
  <si>
    <t>Амбулаторно-поликлиническое учреждение (в составе взрослой поликлиники, детской поликлиники)</t>
  </si>
  <si>
    <t>Детская поликлиника</t>
  </si>
  <si>
    <t>Поликлиника</t>
  </si>
  <si>
    <t>Противотуберкулезный диспансер</t>
  </si>
  <si>
    <t>Реабилитационный центр</t>
  </si>
  <si>
    <t>Инфекционная больница</t>
  </si>
  <si>
    <t>Реконструкция</t>
  </si>
  <si>
    <t>Стационарное отделение скорой медицинской помощи</t>
  </si>
  <si>
    <t>Центральная городская клиническая больница (Операционный блок)</t>
  </si>
  <si>
    <t>Детская областная больница</t>
  </si>
  <si>
    <t>Городская клиническая больница скорой медицинской помощи</t>
  </si>
  <si>
    <t>Амбулаторно-поликлиническое учреждение</t>
  </si>
  <si>
    <t>Областная клиническая больница (3, 4, 5, 6 этапы)</t>
  </si>
  <si>
    <t>Областная клиническая больница (3 этап)</t>
  </si>
  <si>
    <t>Областная клиническая больница (4 этап)</t>
  </si>
  <si>
    <t>Областная клиническая больница (5 этап)</t>
  </si>
  <si>
    <t>Областная клиническая больница (6 этап)</t>
  </si>
  <si>
    <t>Учреждение социальной защиты</t>
  </si>
  <si>
    <t>Управление социальной поддержки населения</t>
  </si>
  <si>
    <t>Культура</t>
  </si>
  <si>
    <t>Число посещений муниципальных музеев на 10000 жителей в год</t>
  </si>
  <si>
    <t>Областной музей янтаря</t>
  </si>
  <si>
    <t>Историко-культурный туристический музейный центр</t>
  </si>
  <si>
    <t>г. Калининград, исторический центр города</t>
  </si>
  <si>
    <t>Музей</t>
  </si>
  <si>
    <t>Реконструкция трамвайного депо в музей</t>
  </si>
  <si>
    <t>3.1.2.</t>
  </si>
  <si>
    <t>Число пользователей муниципальных общедоступных библиотек на 10000 жителей в год</t>
  </si>
  <si>
    <t>Комплекс зданий областной библиотеки</t>
  </si>
  <si>
    <t>г. Калининград, Центральный район</t>
  </si>
  <si>
    <t>Библиотека</t>
  </si>
  <si>
    <t>3.1.3.</t>
  </si>
  <si>
    <t>Уровень фактической обеспеченности учреждениями культуры (клубами и учреждениями клубного типа) в соответствии с нормативной потребностью</t>
  </si>
  <si>
    <t>Учреждение клубного типа</t>
  </si>
  <si>
    <t>3.1.4.</t>
  </si>
  <si>
    <t>Количество зрителей, посетивших мероприятия концертно-зрелищных учреждений, на 10 000 жителей  в год</t>
  </si>
  <si>
    <t>Цирк</t>
  </si>
  <si>
    <t>3.1.5.</t>
  </si>
  <si>
    <t>Физическая культура и массовый спорт</t>
  </si>
  <si>
    <t>Тренировочная площадка на стадионе «Локомотив»</t>
  </si>
  <si>
    <t>Агентство по подготовке к чемпионату мира по футболу 2018 года</t>
  </si>
  <si>
    <t>Тренировочная площадка на стадионе «Пионер»</t>
  </si>
  <si>
    <t>Управление спорта и молодежной политики</t>
  </si>
  <si>
    <t>Спортивный комплекс с плавательным бассейном</t>
  </si>
  <si>
    <t>Стадион «Сельма»</t>
  </si>
  <si>
    <t>Крытый ледовый каток</t>
  </si>
  <si>
    <t>г. Калининград, Московский район или стадион «Балтика»</t>
  </si>
  <si>
    <t>Площадь участка - 12,8 га</t>
  </si>
  <si>
    <t>Физкультурно-оздоровительный комплекс с универсальным спортивным залом и плавательным бассейном</t>
  </si>
  <si>
    <t>База для занятий водными видами спорта</t>
  </si>
  <si>
    <t>Центр гребных видов спорта</t>
  </si>
  <si>
    <t xml:space="preserve"> № п/п</t>
  </si>
  <si>
    <t>Комитет образования</t>
  </si>
  <si>
    <t>ПЕРЕЧЕНЬ МЕРОПРИЯТИЙ (ИНВЕСТИЦИОННЫХ ПРОЕКТОВ) ПО ПРОЕКТИРОВАНИЮ, СТРОИТЕЛЬСТВУ И РЕКОНСТРУКЦИИ ОБЪЕКТОВ СОЦИАЛЬНОЙ ИНФРАСТРУКТУРЫ ГОРОДСКОГО ОКРУГА «ГОРОД КАЛИНИНГРАД»</t>
  </si>
  <si>
    <t>№ п/п</t>
  </si>
  <si>
    <t>Мероприятие</t>
  </si>
  <si>
    <t>Принадлеж-ность объекта</t>
  </si>
  <si>
    <t>1.1.Обеспечение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детей. Развитие сети учреждений образования и обеспечение комплексной безопасности зданий подведомственных учреждений</t>
  </si>
  <si>
    <t>-</t>
  </si>
  <si>
    <t>местный</t>
  </si>
  <si>
    <t>Реконструк-ция</t>
  </si>
  <si>
    <t>Вместимость 240 мест. Площадь участка – 1,1 га</t>
  </si>
  <si>
    <t>Средняя общеобразовательная школа в Восточном жилом районе</t>
  </si>
  <si>
    <t>Основная общеобразовательная школа в Южном жилом районе</t>
  </si>
  <si>
    <t>Средняя общеобразовательная школа в Юго-Западном жилом районе</t>
  </si>
  <si>
    <t>Средняя общеобразовательная школа в Юго-Восточном жилом районе</t>
  </si>
  <si>
    <t>Встроенно-пристроенное</t>
  </si>
  <si>
    <t>Площадь участка – 0,65 га</t>
  </si>
  <si>
    <t>Площадь участка – 0,31 га</t>
  </si>
  <si>
    <t>Детская поликлиника - на 300 посещений в день, взрослая поликлиника - на 300 посещений в день</t>
  </si>
  <si>
    <t>региональный</t>
  </si>
  <si>
    <t>400 посещений в день</t>
  </si>
  <si>
    <t>1000 посещений  в смену</t>
  </si>
  <si>
    <t>300 коек</t>
  </si>
  <si>
    <t>200 коек</t>
  </si>
  <si>
    <t>70 коек</t>
  </si>
  <si>
    <t>2220 посещений</t>
  </si>
  <si>
    <t>Площадь участка - 0,31 га</t>
  </si>
  <si>
    <t>чел.</t>
  </si>
  <si>
    <t>1006-1008</t>
  </si>
  <si>
    <t>1008-1016</t>
  </si>
  <si>
    <t>Площадь участка - 7,46 га</t>
  </si>
  <si>
    <t>2209-2212</t>
  </si>
  <si>
    <t>2212-2221</t>
  </si>
  <si>
    <t>8 726 -</t>
  </si>
  <si>
    <t>9 065 -</t>
  </si>
  <si>
    <t>1500 мест, площадь участка - 2,40 га</t>
  </si>
  <si>
    <t>федеральный</t>
  </si>
  <si>
    <t>500 мест, площадь - 5,29 га</t>
  </si>
  <si>
    <t>Площадь участка - 2,17 га. 500 мест</t>
  </si>
  <si>
    <t>Площадь участка - 0,58 га</t>
  </si>
  <si>
    <t>Площадь участка - 0,54 га</t>
  </si>
  <si>
    <t>Площадь участка - 0,70  га</t>
  </si>
  <si>
    <t>Площадь участка - 1,77 га</t>
  </si>
  <si>
    <t>1,3653 га</t>
  </si>
  <si>
    <t>Площадь участка - 0,45 га</t>
  </si>
  <si>
    <t>Площадь участка - 1,40 га</t>
  </si>
  <si>
    <t>Площадь участка - 3,20 га</t>
  </si>
  <si>
    <t>Площадь участка - 0,46 га</t>
  </si>
  <si>
    <t>Площадь участка - 2,02 га</t>
  </si>
  <si>
    <t>Площадь участка - 1,07 га</t>
  </si>
  <si>
    <t>Площадь участка - 0,99 га</t>
  </si>
  <si>
    <t>Площадь участка - 0,38 га</t>
  </si>
  <si>
    <t>Площадь участка - 5,8 га</t>
  </si>
  <si>
    <t>Площадь участка - 1,18 га</t>
  </si>
  <si>
    <t>Площадь участка - 4,08 га</t>
  </si>
  <si>
    <t>Площадь участка - 8,87 га</t>
  </si>
  <si>
    <t>Строительство пристройки</t>
  </si>
  <si>
    <t>Строительство нового корпуса</t>
  </si>
  <si>
    <t>Разработка проектной и рабочей документации</t>
  </si>
  <si>
    <t>Комитет по социальной политике</t>
  </si>
  <si>
    <t>Министерство здравоохранения Калининградской области</t>
  </si>
  <si>
    <t>Комитет территориального развития и строительства</t>
  </si>
  <si>
    <t>Комитет территориального развития  и строительства</t>
  </si>
  <si>
    <t>Министерство культуры Калинин-градской области</t>
  </si>
  <si>
    <t>Агентство по спорту Калининградской области</t>
  </si>
  <si>
    <t>г. Калининград,                   ул. Болотная</t>
  </si>
  <si>
    <t>г. Калининград,                  ул. Болотная</t>
  </si>
  <si>
    <t>г. Калининград,                 ул. Артиллерийская</t>
  </si>
  <si>
    <t xml:space="preserve">г. Калининград,                  ул. Артиллерийская </t>
  </si>
  <si>
    <t>г. Калининград,                 ул. Рассветная</t>
  </si>
  <si>
    <t>г. Калининград,                  ул. Рассветная</t>
  </si>
  <si>
    <t>г. Калининград,                  ул. Лаптевых</t>
  </si>
  <si>
    <t>г. Калининград,                 ул. Лаптевых</t>
  </si>
  <si>
    <t xml:space="preserve">г. Калининград,                   ул. П. Морозова, 7а </t>
  </si>
  <si>
    <t>г. Калининград                  ул. Орудийная, 30</t>
  </si>
  <si>
    <t>г. Калининград,                 ул. Ямская</t>
  </si>
  <si>
    <t>г. Калининград,                 ул. Подп. Емельянова</t>
  </si>
  <si>
    <t>г. Калининград, восточнее                              ул. А. Суворова</t>
  </si>
  <si>
    <t>г. Калининград, восточнее                         ул. А. Суворова</t>
  </si>
  <si>
    <t>г. Калининград,                 ул. Луганская</t>
  </si>
  <si>
    <t>г. Калининград,                  ул. Луганская</t>
  </si>
  <si>
    <t>г. Калининград,                           ул. Летняя</t>
  </si>
  <si>
    <t>г. Калининград,              ул. Окская</t>
  </si>
  <si>
    <t>г. Калининград,                  ул. Окская</t>
  </si>
  <si>
    <t>г. Калининград,                 ул. Баженова</t>
  </si>
  <si>
    <t>г. Калининград,                 ул. Минометная</t>
  </si>
  <si>
    <t>г. Калининград,                  ул. Согласия, 32</t>
  </si>
  <si>
    <t>г. Калининград,                  ул. И. Франко</t>
  </si>
  <si>
    <t>г. Калининград,                 ул. Химическая</t>
  </si>
  <si>
    <t>г. Калининград,                    мкр. Совхозный</t>
  </si>
  <si>
    <t>г. Калининград,                   ул. Арсенальная                           (ул. Ген. Лучинского)</t>
  </si>
  <si>
    <t>г. Калининград,                        ул. Флагманская</t>
  </si>
  <si>
    <t>г. Калининград,                   пер. А.Дубровиной</t>
  </si>
  <si>
    <t>г. Калининград,                 пер. А. Дубровиной</t>
  </si>
  <si>
    <t>г. Калининград,                     ул. К. Назаровой</t>
  </si>
  <si>
    <t>г. Калининград,                     ул. Хабаровская</t>
  </si>
  <si>
    <t>г. Калининград                              ул. Орудийная, 30</t>
  </si>
  <si>
    <t>г. Калининград,                мкр. Совхозный</t>
  </si>
  <si>
    <t>г. Калининград,                 ул. К. Назаровой</t>
  </si>
  <si>
    <t xml:space="preserve">г. Калининград,                   ул. Химическая </t>
  </si>
  <si>
    <t xml:space="preserve">г. Калининград,                    ул. И. Франко </t>
  </si>
  <si>
    <t xml:space="preserve">г. Калининград,                     ул. Ю. Гагарина </t>
  </si>
  <si>
    <t xml:space="preserve">г. Калининград,                    ул. Молодой гвардии </t>
  </si>
  <si>
    <t>г. Калининград,                                ул. Посольская</t>
  </si>
  <si>
    <t>г. Калининград,                    ул. Посольская</t>
  </si>
  <si>
    <t>Вместимость 225 мест</t>
  </si>
  <si>
    <t>г. Калининград,                        ул. Крейсерская</t>
  </si>
  <si>
    <t>Вместимость 225 мест. Площадь участка – 1,18 га</t>
  </si>
  <si>
    <t>Вместимость 225 мест. Площадь участка - 1,17 га</t>
  </si>
  <si>
    <t>г. Калининград,                   ул. Докука</t>
  </si>
  <si>
    <t>Вместимость 1100 мест. Площадь участка – 2,12 га</t>
  </si>
  <si>
    <t>Вместимость 1100 мест</t>
  </si>
  <si>
    <t>Вместимость 1100 мест. Площадь участка – 2,44 га</t>
  </si>
  <si>
    <t xml:space="preserve">Вместимость 1100 мест. Площадь участка – 2,55 га. </t>
  </si>
  <si>
    <t>г. Калининград,                 ул. Посольская</t>
  </si>
  <si>
    <t>г. Калининград,                  ул. Посольская</t>
  </si>
  <si>
    <t>г. Калининград,                    ул. Крейсерская</t>
  </si>
  <si>
    <t xml:space="preserve">г. Калининград, 
ул. М-ра Плоткина 
</t>
  </si>
  <si>
    <t xml:space="preserve">Строительство </t>
  </si>
  <si>
    <t xml:space="preserve">г. Калининград, планируемый жилой район «Север 1» </t>
  </si>
  <si>
    <t>г. Калининград, 
ул. Пионерская, 66а</t>
  </si>
  <si>
    <t>Площадь участка - 0,90 га</t>
  </si>
  <si>
    <t>Площадь участка - 2,81 га</t>
  </si>
  <si>
    <t>Площадь участка - 0,63 га</t>
  </si>
  <si>
    <t>г. Калининград,                     ул. Дальневосточная</t>
  </si>
  <si>
    <t>Площадь участка - 2,96 га</t>
  </si>
  <si>
    <t>Площадь участка - 45,07 га</t>
  </si>
  <si>
    <t>Площадь участка - 4,21 га</t>
  </si>
  <si>
    <t>Спортивный комплекс с залом спортивной гимнастики</t>
  </si>
  <si>
    <t>Площадь участка - 4,8 га</t>
  </si>
  <si>
    <t>Школа бокса</t>
  </si>
  <si>
    <t>Физкультурно-оздоровительный комплек</t>
  </si>
  <si>
    <t>г. Калининград,                    ул. Гавриленко,                 ул. Лейт. Калинина</t>
  </si>
  <si>
    <t>всего</t>
  </si>
  <si>
    <t>общая</t>
  </si>
  <si>
    <t>2021 г.</t>
  </si>
  <si>
    <t>2020 г.</t>
  </si>
  <si>
    <t>2019 г.</t>
  </si>
  <si>
    <t>2018 г.</t>
  </si>
  <si>
    <t>2017 г.</t>
  </si>
  <si>
    <t>Охват детей в возрасте от 2 месяцев до 7 лет программами дошкольного образования (отношение численности детей, посещающих дошкольные общеобразовательные организации, к численности детей в возрасте от 2 месяцев до 7 лет включительно, скорректированной на численность детей соответствующих возрастов, обучающихся в общеобразовательных организациях)</t>
  </si>
  <si>
    <t>комплект проектной документации</t>
  </si>
  <si>
    <t>Вместимость             240 мест</t>
  </si>
  <si>
    <t>Вместимость              240 мест</t>
  </si>
  <si>
    <t>Вместимость              220 мест. Площадь участка – 0,74 га</t>
  </si>
  <si>
    <t>г. Калининград,                пр-кт Победы, рядом с пересечением с                ул. Б. Окружной 1-й</t>
  </si>
  <si>
    <t>Вместимость            115 мест. Площадь участка – 1,01 га</t>
  </si>
  <si>
    <t>г. Калининград,                     ул. Золотистая, пересечение с                      ул. Трудовой</t>
  </si>
  <si>
    <t>Вместимость             100 мест. Площадь участка – 0,4 га</t>
  </si>
  <si>
    <t>Вместимость              280 мест. Площадь участка – 1,01 га</t>
  </si>
  <si>
    <t>Вместимость           185 мест.</t>
  </si>
  <si>
    <t>комплект проектной документа-ции</t>
  </si>
  <si>
    <t>Вместимость            240 мест. Площадь участка – 1,2 га</t>
  </si>
  <si>
    <t>Вместимость            185 мест. Площадь участка – 0,85 га</t>
  </si>
  <si>
    <t>Вместимость             220 мест. Площадь участка – 0,85 га</t>
  </si>
  <si>
    <t>Вместимость            280 мест. Площадь участка – 0,99 га</t>
  </si>
  <si>
    <t>Вместимость           425 (185) мест. Площадь участка – 1,81 га</t>
  </si>
  <si>
    <t>Вместимость            90 мест. Площадь участка – 0,36 га</t>
  </si>
  <si>
    <t>Вместимость            70 мест.</t>
  </si>
  <si>
    <t>Вместимость           170 мест.</t>
  </si>
  <si>
    <t>Вместимость          185 мест. Площадь участка – 0,85 га</t>
  </si>
  <si>
    <t>Вместимость             240 мест. Площадь участка – 2,54 га</t>
  </si>
  <si>
    <t>г. Калининград,                    ул. Старш. Дадаева</t>
  </si>
  <si>
    <t>г. Калининград,                  ул. Старш. Дадаева</t>
  </si>
  <si>
    <t>Вместимость            350 мест. Площадь участка – 2,25 га</t>
  </si>
  <si>
    <t xml:space="preserve">Вместимость              350 мест. </t>
  </si>
  <si>
    <t>Вместимость           450 мест</t>
  </si>
  <si>
    <t xml:space="preserve">Вместимость             350 мест. </t>
  </si>
  <si>
    <t>г. Калининград,                    ул. Аллея смелых</t>
  </si>
  <si>
    <t>Вместимость               260 мест. Площадь участка – 1,21 га</t>
  </si>
  <si>
    <t xml:space="preserve">Вместимость               350 мест. </t>
  </si>
  <si>
    <t>г. Калининград,                 ул. Красная, 301</t>
  </si>
  <si>
    <t>Вместимость               225 мест. Площадь участка – 1,12 га</t>
  </si>
  <si>
    <t>Вместимость               225 мест. Площадь участка – 1,21 га</t>
  </si>
  <si>
    <t>Вместимость                 225 мест. Площадь участка – 1,03 га.</t>
  </si>
  <si>
    <t>Вместимость               225 мест. Площадь участка – 1,24 га</t>
  </si>
  <si>
    <t>г. Калининград,              ул. Подп. Емельянова</t>
  </si>
  <si>
    <t>Вместимость               225 мест. Площадь участка – 1,16 га</t>
  </si>
  <si>
    <t>Вместимость              225 мест. Площадь участка – 1,44 га</t>
  </si>
  <si>
    <t>Вместимость             225 мест. Площадь участка – 1,53 га</t>
  </si>
  <si>
    <t>г. Калининград,                мкр. Малое Борисово</t>
  </si>
  <si>
    <t>Вместимость           90 мест. Площадь участка – 0,53 га</t>
  </si>
  <si>
    <t>Вместимость              185 мест. Площадь участка – 0,71 га</t>
  </si>
  <si>
    <t>Вместимость              90 мест. Площадь участка – 0,36 га</t>
  </si>
  <si>
    <t>г. Калининград,                  ул. Аллея смелых,            ул. Дзержинского</t>
  </si>
  <si>
    <t>г. Калининград,                   ул. Новгородская, 
мкр. А. Космодемьянского</t>
  </si>
  <si>
    <t>г. Калининград,                   ул. Тихоокеанская,                    мкр. А. Космодемьянского</t>
  </si>
  <si>
    <t>Вместимость                225 мест. Площадь участка – 1,1 га</t>
  </si>
  <si>
    <t>Вместимость              225 мест. Площадь уастка - 1,2 га</t>
  </si>
  <si>
    <t>г. Калининград,                      между ул. Славянской и   пер. Сухумским</t>
  </si>
  <si>
    <t>Вместимость            225 мест. Площадь участка – 2,26 га</t>
  </si>
  <si>
    <t>Вместимость                   40 мест. Площадь участка – 0,22 га</t>
  </si>
  <si>
    <t>Вместимость                90 мест. Площадь участка – 0,79 га</t>
  </si>
  <si>
    <t xml:space="preserve">Вместимость                    88 мест </t>
  </si>
  <si>
    <t>Вместимость                  90 мест. Площадь участка – 0,28 га</t>
  </si>
  <si>
    <t xml:space="preserve">Вместимость                225  мест. Площадь участка – 0,91 га </t>
  </si>
  <si>
    <t>г. Калининград,                          ул. Орудийная, 30</t>
  </si>
  <si>
    <t xml:space="preserve">Вместимость               185 мест </t>
  </si>
  <si>
    <t xml:space="preserve">Вместимость                 80 мест </t>
  </si>
  <si>
    <t>г. Калининград,                       ул. Н. Карамзина</t>
  </si>
  <si>
    <t xml:space="preserve">Вместимость                  210 мест </t>
  </si>
  <si>
    <t>Вместимость            90 мест</t>
  </si>
  <si>
    <t xml:space="preserve">Вместимость                  70 мест </t>
  </si>
  <si>
    <t xml:space="preserve">Вместимость                100 мест </t>
  </si>
  <si>
    <t xml:space="preserve">Вместимость                70 мест </t>
  </si>
  <si>
    <t xml:space="preserve">Вместимость                180 мест </t>
  </si>
  <si>
    <t>Вместимость                 150 мест. Площадь участка – 0,51 га</t>
  </si>
  <si>
    <t>Вместимость                150 мест. Площадь участка – 0,53 га</t>
  </si>
  <si>
    <t>Вместимость                 150 мест. Площадь участка – 0,53 га</t>
  </si>
  <si>
    <t>Вместимость                 150 мест. Площадь участка – 0,45 га</t>
  </si>
  <si>
    <t>Вместимость               225 мест</t>
  </si>
  <si>
    <t xml:space="preserve">г. Калининград, 
ул. Ю. Гагарина –                        ул.  А. Невского                          (ул. Римская) </t>
  </si>
  <si>
    <t>Вместимость                 100 мест</t>
  </si>
  <si>
    <t>Вместимость                 150 мест</t>
  </si>
  <si>
    <t>Вместимость                120 мест</t>
  </si>
  <si>
    <t>Ввместимость               185 мест</t>
  </si>
  <si>
    <t>Вместимость                 90 - 110 мест</t>
  </si>
  <si>
    <t>Вместимость                   185 мест</t>
  </si>
  <si>
    <t>Вместимость                  25 мест, площадь участка 0,25 га</t>
  </si>
  <si>
    <t>Вместимость                  280 мест, площадь участка 0,98 га</t>
  </si>
  <si>
    <t>Вместимость                 450 мест</t>
  </si>
  <si>
    <t xml:space="preserve">Без бассейна. Вместимость                1725 мест. Площадь участка – 3,98 га </t>
  </si>
  <si>
    <t>С бассейном. Вместимость                1100 мест. Площадь участка - 2,83 га. Общая площадь здания - 1,9682 га</t>
  </si>
  <si>
    <t>Вместимость               650 мест. Площадь участка – 2,37 га</t>
  </si>
  <si>
    <t xml:space="preserve"> г. Калининград,                рядом с ул. Соколиной</t>
  </si>
  <si>
    <t>Вместимость              650 мест. Площадь участка – 2,07 га</t>
  </si>
  <si>
    <t>Вместимость             1400 мест. Площадь участка – 4,07 га</t>
  </si>
  <si>
    <t>г. Калининград,                ул. Героя России Мариенко</t>
  </si>
  <si>
    <t>г. Калининград,                ул. Орудийная</t>
  </si>
  <si>
    <t>г. Калининград,                           ул. Малоярославская,                 ул. Молодой гвардии</t>
  </si>
  <si>
    <t xml:space="preserve">Вместимость              784 мест </t>
  </si>
  <si>
    <t>Вместимость                   1600 мест. Площадь участка – 3,11 га</t>
  </si>
  <si>
    <t>г. Калининград, ул.Флотская, 6</t>
  </si>
  <si>
    <t xml:space="preserve">Вместимость                    1700 мест. Площадь здания – 3,9314 га. Площадь участка - 5,9 га </t>
  </si>
  <si>
    <t>г. Калининград, ул.Флотская, 7</t>
  </si>
  <si>
    <t>Вместимость              1400 мест. Площадь участка – 3,41 га</t>
  </si>
  <si>
    <t>г. Калининград,                            ул. Аллея смелых</t>
  </si>
  <si>
    <t>Вместимость                  1100 мест</t>
  </si>
  <si>
    <t>Вместимость 1700 мест. Площадь здания – 3,9314 га. Площадь участка - 5,9 га</t>
  </si>
  <si>
    <t>г. Калининград,                           ул. Левитана</t>
  </si>
  <si>
    <t>Вместимость                   1100 мест</t>
  </si>
  <si>
    <t>г. Калининград,               район                                            ул. А. Суворова</t>
  </si>
  <si>
    <t>г. Калининград,                            мкр. Малое Борисово</t>
  </si>
  <si>
    <t>Вместимость                  360 мест. Площадь участка – 1,80 га</t>
  </si>
  <si>
    <t>Начальная школа - детский сад</t>
  </si>
  <si>
    <t xml:space="preserve">Вместимость 300/350 мест </t>
  </si>
  <si>
    <t>Вместимость                1100 мест. Площадь участка – 3,52 га</t>
  </si>
  <si>
    <t>Вместимость                 900-1100 мест. Площадь участка – 2,80  га</t>
  </si>
  <si>
    <t>г. Калининград,                             ул. Сеченова</t>
  </si>
  <si>
    <t>Вместимость               50 мест. Площадь участка – 0,39 га</t>
  </si>
  <si>
    <t>г. Калининград,                          ул. Каштановая аллея, 147</t>
  </si>
  <si>
    <t>Вместимость                      900 мест. Площадь участка – 2,4474 га</t>
  </si>
  <si>
    <t>г. Калининград,                           ул. Дзержинского, 163</t>
  </si>
  <si>
    <t>Вместимость                    900-1100 мест. Площадь зем.участка -                  2,28 га</t>
  </si>
  <si>
    <t>Вместимость                630 мест</t>
  </si>
  <si>
    <t>Вместимость                400 мест</t>
  </si>
  <si>
    <t>г. Калининград,                           ул. Химическая</t>
  </si>
  <si>
    <t>г. Калининград,                           ул. Ялтинская</t>
  </si>
  <si>
    <t>Вместимость                  900 -1100 мест. Площадь участка – 3,69 га</t>
  </si>
  <si>
    <t>г. Калининград,                         остров Октябрьский</t>
  </si>
  <si>
    <t>г. Калининград,                   ул. Летняя</t>
  </si>
  <si>
    <t>Строительство нового корпуса. Вместимость до 500 мест. Площадь участка -                      2,0896  га</t>
  </si>
  <si>
    <t xml:space="preserve">Вместимость               900 мест, 
площадь участка 2,10 га
</t>
  </si>
  <si>
    <t xml:space="preserve">Вместимость                   900-1100 мест, 
площадь участка 2,10 га
</t>
  </si>
  <si>
    <t>Вместимость               1400 мест, площадь участка 3,41 га</t>
  </si>
  <si>
    <t xml:space="preserve">г. Калининград,  
ул. Аллея смелых, 
южнее ул. Понартской </t>
  </si>
  <si>
    <t>г. Калининград,                           ул. Портовая,                       ул. Железнодорожная</t>
  </si>
  <si>
    <t>г. Калининград,                          ул. Лейт. Катина</t>
  </si>
  <si>
    <t>г. Калининград,                    севернее                           ул. М. Цветаевой</t>
  </si>
  <si>
    <t>г. Калининград,                             ул. У. Громовой</t>
  </si>
  <si>
    <t>г. Калининград,                          пер. Ржевский 3-й</t>
  </si>
  <si>
    <t>г. Калининград,                            ул. А. Толстого</t>
  </si>
  <si>
    <t>г. Калининград,                    ул. А. Суворова</t>
  </si>
  <si>
    <t>г. Калининград,                   ул. А. Суворова</t>
  </si>
  <si>
    <t>г. Калининград, Ленинградский район,        ул. А. Невского -                  ул. Артиллерийская</t>
  </si>
  <si>
    <t>г.Калининград,                      ул.  Аллея смелых -                ул. Понартская</t>
  </si>
  <si>
    <t>г.Калининград,                      ул. Аллея смелых -               ул. Понартская</t>
  </si>
  <si>
    <t>г. Калининград,                     ул. Дубовая аллея, 5</t>
  </si>
  <si>
    <t>г. Калининград,                    ул. Больничная, 34, 36,38, 38а</t>
  </si>
  <si>
    <t>г. Калининград,                   ул. Дзержинского, на территории городской больницы №2</t>
  </si>
  <si>
    <t>г. Калининград,                    ул. Подп. Емельянова -               ул. Ямская</t>
  </si>
  <si>
    <t>Центральная городская клиническая больница (операционный блок)</t>
  </si>
  <si>
    <t>г. Калининград,                     ул. Д. Донского, 27</t>
  </si>
  <si>
    <t>г. Калининград,                   ул. Д. Донского, 27</t>
  </si>
  <si>
    <t>г. Калининград,                    ул. А. Невского, 90</t>
  </si>
  <si>
    <t>Встроенно-пристроенный</t>
  </si>
  <si>
    <t>3657 кв.м</t>
  </si>
  <si>
    <t>г. Калининград,                ул. П. Панина</t>
  </si>
  <si>
    <t>Встроенно-пристроенная</t>
  </si>
  <si>
    <t>Охват населения города  Калининграда культурно - досуговыми мероприятиями на 10 000 жителей</t>
  </si>
  <si>
    <t>Реконструкция объекта  «Львятник» под «Дом тропической птицы» Калининградского зоопарка</t>
  </si>
  <si>
    <t>г. Калининград,                      пр-кт. Мира, д. 134</t>
  </si>
  <si>
    <t>г. Калининград,                   ул. Б.Окружная,                       ул. Ряд. Павленко</t>
  </si>
  <si>
    <t>г.Калининград,                                      ул. Минометная</t>
  </si>
  <si>
    <t>г. Калининград,                   ул. Б.Окружная,               ул. Ряд. Павленко</t>
  </si>
  <si>
    <t>г. Калининград,                         мкр. Менделеево,                         ул. Золотистая</t>
  </si>
  <si>
    <t>г.Калининград,                   ул. Арсенальная,                        проезд Ровный</t>
  </si>
  <si>
    <t xml:space="preserve">г.Калининград,                    ул. Арсенальная,                   проезд Ровный </t>
  </si>
  <si>
    <t>г. Калининград,                микрорайон «Сельма»</t>
  </si>
  <si>
    <t>г. Калининград,               микрорайон «Сельма»</t>
  </si>
  <si>
    <t>г. Калининград,                 ул. О. Кошевого</t>
  </si>
  <si>
    <t>г. Калининград,                        пр-кт Калинина, территория парка «Южный»</t>
  </si>
  <si>
    <t>г. Калининград,                  ул. А. Суворова</t>
  </si>
  <si>
    <t>г. Калининград,                      остров Октябрьский</t>
  </si>
  <si>
    <t>г. Калининград,                    ул. Гавриленко,                           ул. Лейт. Калинина</t>
  </si>
  <si>
    <t>г. Калининград,                         ул. Украинская</t>
  </si>
  <si>
    <t>г. Калининград,                        пр-кт Московский, 171</t>
  </si>
  <si>
    <t>г. Калининград,                    ул. Аллея смелых, 22 а</t>
  </si>
  <si>
    <t>г. Калининград,                           ул. Аллея смелых, 22 а</t>
  </si>
  <si>
    <t>1 этап</t>
  </si>
  <si>
    <t>2 этап</t>
  </si>
  <si>
    <t>г. Калининград,           остров Октябрьский</t>
  </si>
  <si>
    <t>г. Калининград,                   ул. Молодой гвардии</t>
  </si>
  <si>
    <t>г. Калининград,                 ул. Старш. Дадаева</t>
  </si>
  <si>
    <t>г. Калининград,                 ул. Аллея смелых</t>
  </si>
  <si>
    <t>г. Калининград,                пер. А. Дубровиной</t>
  </si>
  <si>
    <t>г. Калининград,                  ул. Аллея смелых,                         ул. Дзержинского</t>
  </si>
  <si>
    <t>г. Калининград,                  ул. Аллея смелых,                        ул. Дзержинского</t>
  </si>
  <si>
    <t>г. Калининград,                               б-р. Борисовский</t>
  </si>
  <si>
    <t>г. Калининград,                              б-р. Борисовский</t>
  </si>
  <si>
    <t>г. Калининград,                                  ул. Дзержинского</t>
  </si>
  <si>
    <t>г. Калининград,                             ул. Флагманская</t>
  </si>
  <si>
    <t>г. Калининград,                           ул. Тихорецкая</t>
  </si>
  <si>
    <t xml:space="preserve">г. Калининград,                            ул. Тихорецкая </t>
  </si>
  <si>
    <t>г. Калининград,                             ул. Окская</t>
  </si>
  <si>
    <t>г. Калининград,                          ул. Благовещенская</t>
  </si>
  <si>
    <t>г. Калининград,                                ул. Красная, 301</t>
  </si>
  <si>
    <t xml:space="preserve">г. Калининград,                             ул. 3-го Белорусского фронта </t>
  </si>
  <si>
    <t>г. Калининград,                            ул. Баженова</t>
  </si>
  <si>
    <t xml:space="preserve">г. Калининград,                          ул. 3-го Белорусского фронта </t>
  </si>
  <si>
    <t>г. Калининград,                              ул. Арсенальная                           (ул. Лучинского)</t>
  </si>
  <si>
    <t>г. Калининград,                              ул. Ю. Гагарина</t>
  </si>
  <si>
    <t>г. Калининград,                        ул. Минометная</t>
  </si>
  <si>
    <t>г. Калининград,                         ул. Согласия, 32</t>
  </si>
  <si>
    <t xml:space="preserve"> г. Калининград,                          ул. Р. Люксембург</t>
  </si>
  <si>
    <t>г. Калининград,                          ул. Р. Люксембург</t>
  </si>
  <si>
    <t>г. Калининград,                        ул. Золотистая, пересечение  с ул. Трудовой</t>
  </si>
  <si>
    <t>г. Калининград,                  пр-кт  Победы, рядом                      с пересечением с                               ул.  Б. Окружной  1-й</t>
  </si>
  <si>
    <t>г. Калининград,                  пр-кт  Победы, рядом                    с пересечением с                         ул.  Б. Окружной  1-й</t>
  </si>
  <si>
    <t xml:space="preserve">    г. Калининград,                         ул. Золотистая, пересечение  с ул. Трудовой</t>
  </si>
  <si>
    <t>г. Калининград,                             ул. Хабаровская</t>
  </si>
  <si>
    <t>г. Калининград,                            ул. Рабочая</t>
  </si>
  <si>
    <t>г. Калининград,                            ул. Н. Карамзина</t>
  </si>
  <si>
    <t>г. Калининград,                           ул. Ю.Гагарина, 3</t>
  </si>
  <si>
    <t>г. Калининград, 
ул. Ю. Гагарина –                       ул. А. Невского                           (ул. Римская)</t>
  </si>
  <si>
    <t>г. Калининград,                            рядом  с ул. Соколиная</t>
  </si>
  <si>
    <t>г. Калининград,                        рядом  с  ул. Соколиная</t>
  </si>
  <si>
    <t xml:space="preserve">г. Калининград,                       севернее ул. М. Цветаевой </t>
  </si>
  <si>
    <t>г. Калининград,                             ул. Героя России Мариенко</t>
  </si>
  <si>
    <t>г. Калининград,                        ул. Орудийная</t>
  </si>
  <si>
    <t>г. Калининград,                             ул. Малоярославская,                ул. Молодой гвардии</t>
  </si>
  <si>
    <t>г. Калининград,             ул.Флотская, 6</t>
  </si>
  <si>
    <t>г. Калининград,                   Южный жилой район,                               ул. У. Громовой</t>
  </si>
  <si>
    <t>г. Калининград,                   ул. Аллея смелых</t>
  </si>
  <si>
    <t>г. Калининград                              ул. Левитана</t>
  </si>
  <si>
    <t>г. Калининград,                             ул. Лужская -                    ул. Магнитогорская</t>
  </si>
  <si>
    <t>г. Калининград,                              ул. Лужская -                    ул. Магнитогорская</t>
  </si>
  <si>
    <t>г. Калининград,                район ул. А. Суворова</t>
  </si>
  <si>
    <t>г. Калининград,                           район  ул. А. Суворова</t>
  </si>
  <si>
    <t>г. Калининград,                       мкр. Малое Борисово</t>
  </si>
  <si>
    <t>Начальная школа -детский сад</t>
  </si>
  <si>
    <t>г. Калининград,                            ул. С. Лазо,                        ул. Дзержинского</t>
  </si>
  <si>
    <t>г. Калининград,                         ул. Марш. Борзова</t>
  </si>
  <si>
    <t>г. Калининград                              ул. Марш. Борзова</t>
  </si>
  <si>
    <t>г. Калининград,                            ул. Каштановая аллея, 147</t>
  </si>
  <si>
    <t>г. Калининград,                           ул. Каштановая аллея, 147</t>
  </si>
  <si>
    <t>г. Калининград                             ул. Химическая</t>
  </si>
  <si>
    <t>г. Калининград,                            ул. Ялтинская</t>
  </si>
  <si>
    <t>г. Калининград,                        остров Октябрьский</t>
  </si>
  <si>
    <t>г. Калининград,  
ул. Аллея смелых, 
южнее ул. Понартской</t>
  </si>
  <si>
    <t>г. Калининград,                             ул. Портовая,                                  ул. Железнодорожная</t>
  </si>
  <si>
    <t>г. Калининград,                                 ул. Портовая,                                       ул. Железнодорожная</t>
  </si>
  <si>
    <t>г. Калининград,                           ул. Лейт. Катина</t>
  </si>
  <si>
    <t>г. Калининград,                             ул. Лейт. Катина</t>
  </si>
  <si>
    <t>г. Калининград,                               ул. У. Громовой</t>
  </si>
  <si>
    <t>г. Калининград,                           пер. Ржевский 3-й</t>
  </si>
  <si>
    <t>г. Калининград,                              ул. А. Толстого</t>
  </si>
  <si>
    <t>г. Калининград,                                    ул. Флотская</t>
  </si>
  <si>
    <t>г. Калининград,                             микрорайон «Сельма»,                 ул. П. Панина</t>
  </si>
  <si>
    <t>г. Калининград,                                  ул. Серж. Бурыхина</t>
  </si>
  <si>
    <t>г. Калининград,                            ул. Серж.Бурыхина</t>
  </si>
  <si>
    <t>г. Калининград,                              ул. Осенняя</t>
  </si>
  <si>
    <t>г. Калининград,                                 ул. Осенняя</t>
  </si>
  <si>
    <t>г. Калининград,                                  ул. Левитана</t>
  </si>
  <si>
    <t>г. Калининград, Ленинградский район,                       ул. Невского -                              ул. Артиллерийская</t>
  </si>
  <si>
    <t>г. Калининград,                             ул. Левитана</t>
  </si>
  <si>
    <t>г. Калининград,                             ул. А. Суворова</t>
  </si>
  <si>
    <t>г. Калининград,                               ул. А. Суворова</t>
  </si>
  <si>
    <t>г. Калининград, Ленинградский район,                   ул. Невского -                    ул. Артиллерийская</t>
  </si>
  <si>
    <t>г. Калининград,                             ул. Аллея смелых -            ул. Понартская</t>
  </si>
  <si>
    <t>г. Калининград,                                       ул. Аллея смелых -                   ул. Понартская</t>
  </si>
  <si>
    <t>г. Калининград,                             ул. Дубовая аллея, 5</t>
  </si>
  <si>
    <t>г. Калининград,                               ул. Больничная 34, 36,38, 38а</t>
  </si>
  <si>
    <t>г. Калининград,                             ул. Больничная 34, 36,38, 38а</t>
  </si>
  <si>
    <t>г. Калининград,                               ул. Дзержинского на территории городской больницы №2</t>
  </si>
  <si>
    <t>г. Калининград,                              ул. Фрунзе, 58</t>
  </si>
  <si>
    <t>г. Калининград,                             ул. Летняя, 3</t>
  </si>
  <si>
    <t>г. Калининград,                              ул. Летняя, 3</t>
  </si>
  <si>
    <t>г. Калининград,                         ул. Подп. Емельянова -                 ул. Ямская</t>
  </si>
  <si>
    <t>г. Калининград,                           ул. Подп. Емельянова -                  ул. Ямская</t>
  </si>
  <si>
    <t>г. Калининград,                            ул. Летняя, 3</t>
  </si>
  <si>
    <t>г. Калининград,                           ул. Д. Донского, 27</t>
  </si>
  <si>
    <t>г. Калининград,                          ул. Д. Донского, 27</t>
  </si>
  <si>
    <t>г. Калининград,                             ул. Согласия</t>
  </si>
  <si>
    <t>г. Калининград,                                ул. Клиническая, 74</t>
  </si>
  <si>
    <t>г. Калининград,                  ул. А. Невского, 90</t>
  </si>
  <si>
    <t>Областная клиническая больница                                            (3, 4, 5, 6 этапы)</t>
  </si>
  <si>
    <t>г. Калининград,                               ул. Сеченова</t>
  </si>
  <si>
    <t>г. Калининград,                            ул. Суздальская</t>
  </si>
  <si>
    <t>г. Калининград,                           ул. Согласия</t>
  </si>
  <si>
    <t>г. Калининград,                           ул. Ген. Толстикова</t>
  </si>
  <si>
    <t>Управление культуры комитета по социальной политике</t>
  </si>
  <si>
    <t>г. Калининград,              Центральный район</t>
  </si>
  <si>
    <t>г. Калининград,                          ул. Заводская</t>
  </si>
  <si>
    <t>г. Калининград,                              ул. Новгородская</t>
  </si>
  <si>
    <t>г. Калининград,                             ул. Магнитная, общественно-деловая зона</t>
  </si>
  <si>
    <t>г. Калининград,                        ул. Б.Окружная, общественно-деловая зона</t>
  </si>
  <si>
    <t>г. Калининград,                             ул. Портовая, 3</t>
  </si>
  <si>
    <t>г. Калининград,                           ул. Флотская</t>
  </si>
  <si>
    <t>г. Калининград,                             ул. Лукашова</t>
  </si>
  <si>
    <t>г. Калинингра,                   ул. П. Панина</t>
  </si>
  <si>
    <t>г. Калининград,                             ул. Заводская</t>
  </si>
  <si>
    <t>г. Калининград,                          ул. Железнодорожная</t>
  </si>
  <si>
    <t>Реконструкция объекта «Львятник» под «Дом тропической птицы» Калининградского зоопарка</t>
  </si>
  <si>
    <t>г. Калининград,                             ул. Аллея смелых, д. 22/а</t>
  </si>
  <si>
    <t>г. Калининград,               мкр. Менделеево,                                  ул. Золотистая</t>
  </si>
  <si>
    <t>г. Калининград,                  ул. Б. Окружная,                              ул. Ряд. Павленко</t>
  </si>
  <si>
    <t>г. Калининград,                             ул. Дачная</t>
  </si>
  <si>
    <t>г. Калининград,                         пр-кт Калинина,                    территория парка «Южный»</t>
  </si>
  <si>
    <t>г. Калининград,                 микрорайон «Сельма»</t>
  </si>
  <si>
    <t>г. Калининград,                             ул. Арсенальная,                      проезд Ровный</t>
  </si>
  <si>
    <t>г. Калининград,                   ул. Минометная</t>
  </si>
  <si>
    <t>г. Калининград,                             ул. Арсенальная,                       проезд Ровный</t>
  </si>
  <si>
    <t>г. Калининград,                           ул. Минометная</t>
  </si>
  <si>
    <t>г. Калининград,               Московский район или стадион «Балтика»</t>
  </si>
  <si>
    <t>г. Калининград,            Московский район или стадион «Балтика»</t>
  </si>
  <si>
    <t>г. Калининград,                          ул. О. Кошевого</t>
  </si>
  <si>
    <t>г. Калининград,                              ул. А. Суворова</t>
  </si>
  <si>
    <t>г. Калининград,                            ул. Подп. Емельянова</t>
  </si>
  <si>
    <t>г. Калининград,                           ул. Тихоокеанская</t>
  </si>
  <si>
    <t>г. Калининград,                          ул. Поморская</t>
  </si>
  <si>
    <t>г. Калининград,                             ул. Летняя</t>
  </si>
  <si>
    <t>г. Калининград,                  восточнее                                  ул. А. Суворова</t>
  </si>
  <si>
    <t>г. Калининград,                            ул. Белорусская</t>
  </si>
  <si>
    <t>г. Калининград,                          ул. Тихоокеанская</t>
  </si>
  <si>
    <t>г. Калининград,                    на берегу озера Форелевого</t>
  </si>
  <si>
    <t>г. Калининград,                            ул. Стрелецкая</t>
  </si>
  <si>
    <t>г. Калининград,                            ул. Украинская</t>
  </si>
  <si>
    <t>Реконструкция тренировочной площадки на стадионе  «Красная звезда»</t>
  </si>
  <si>
    <t>г. Калининград,                         пр-кт Московский, 171</t>
  </si>
  <si>
    <t>г. Калининград,                      ул. Аллея смелых, 22 а</t>
  </si>
  <si>
    <t>г. Калининград,                     на пересечении                          ул. Б. Окружной 1-й и                             ул. Серж. Мишина</t>
  </si>
  <si>
    <t>г. Калининград,                       на пересечении                          ул. Б. Окружной 1-й и                               ул. Серж. Мишина</t>
  </si>
  <si>
    <t>г. Калининград,                пр-кт Победы, рядом с пересечением с                                        ул. Б. Окружной 1-й</t>
  </si>
  <si>
    <t>г. Калининград,                                 ул. Лужская -                                           ул. Магнитогорская</t>
  </si>
  <si>
    <t>г. Калининград,                                 ул. Лужская -                                         ул. Магнитогорская</t>
  </si>
  <si>
    <t>г. Калининград,                                         ул. Марш. Борзова</t>
  </si>
  <si>
    <t>г. Калининград,                                    ул. Марш. Борзова</t>
  </si>
  <si>
    <t>г. Калининград,                              остров Октябрьский</t>
  </si>
  <si>
    <t>г. Калининград,                                         остров Октябрьский</t>
  </si>
  <si>
    <t>г. Калининград,                                  ул. Клиническая, 74</t>
  </si>
  <si>
    <t>г. Калининград,                                              ул. Клиническая, 74</t>
  </si>
  <si>
    <t>г. Калининград,                               ул. Клиническая, 74</t>
  </si>
  <si>
    <t>г. Калининград,                                          ул. Клиническая, 74</t>
  </si>
  <si>
    <t>г. Калининград,                                                             остров Октябрьский</t>
  </si>
  <si>
    <t>г. Калининград,                                                              остров Октябрьский</t>
  </si>
  <si>
    <t>г. Калининград,                                восточнее                                            ул. А. Суворова</t>
  </si>
  <si>
    <t>г. Калининград,                     на берегу озера Форелевого</t>
  </si>
  <si>
    <t>Реконструкция тренировочной площадки на стадионе                                    «Красная звезда»</t>
  </si>
  <si>
    <t>г. Калининград, микрорайон «Сельма»,                                ул. П. Панина</t>
  </si>
  <si>
    <t>Вместимость                    40 мест (встроенно-пристроенный)</t>
  </si>
  <si>
    <t>Вместимость                   40 мест (встроенно-пристроенный)</t>
  </si>
  <si>
    <t>г. Калининград,                                 ул. С. Лазо,                                                  ул. Дзержинского</t>
  </si>
  <si>
    <t>г. Калининград,                            ул. Аллея смелых,                                 д. 22/а   (2 этап)</t>
  </si>
  <si>
    <t>Итого                                    1 этап</t>
  </si>
  <si>
    <t>г. Калининград,                     остров Октябрьский</t>
  </si>
  <si>
    <t>г. Калининград,                    остров Октябрьский</t>
  </si>
  <si>
    <t>г. Калининград,                   остров Октябрьский</t>
  </si>
  <si>
    <t>г. Калининград,                       остров Октябрьский</t>
  </si>
  <si>
    <t>г. Калининград,                      ул. Соколиная, пересечение                                с  ул. Кировоградской</t>
  </si>
  <si>
    <t>г. Калининград,                      ул. Соколиная, пересечение                           с ул. Кировоградской</t>
  </si>
  <si>
    <t>г. Калининград,                    ул. Новгородская,                                              мкр. А. Космодемьянского</t>
  </si>
  <si>
    <t>г. Калининград,                    ул. Тихоокеанская,                                           мкр. А. Космодемьянского</t>
  </si>
  <si>
    <t>г. Калининград,                         между ул. Славянской                и пер. Сухумским</t>
  </si>
  <si>
    <t>г. Калининград,                                                     ул. Клиническая, 74</t>
  </si>
  <si>
    <t>г. Калининград,                            ул. Клиническая, 74</t>
  </si>
  <si>
    <t>г. Калининград,                          ул. Сеченова</t>
  </si>
  <si>
    <t>г. Калининград,                 б-р Борисовский</t>
  </si>
  <si>
    <t>г. Калининград,                        б-р Борисовский</t>
  </si>
  <si>
    <t xml:space="preserve">г. Калининград, 
в районе                                                       ул. Поселковой – 
ул. Пулеметной </t>
  </si>
  <si>
    <t>г. Калининград,                       пр-кт Мира, д. 26</t>
  </si>
  <si>
    <t>Физкультурно -оздоровительный комплекс с универсальным спортивным залом и плавательным бассейном</t>
  </si>
  <si>
    <t>Физкультурно- оздоровительный комплекс</t>
  </si>
  <si>
    <t>Спортивно-              оздоровительный комплекс</t>
  </si>
  <si>
    <t>г. Калининград,                          на пересечении                   ул. Б. Окружной 1-й и                     ул. Серж. Мишина</t>
  </si>
  <si>
    <t>г. Калининград,                      на пересечении                   ул. Б. Окружной 1-й и               ул. Серж. Мишина</t>
  </si>
  <si>
    <t>г. Калининград,                          севернее                                        ул. М. Цветаевой</t>
  </si>
  <si>
    <t>г. Калининград,                              пр-кт Мира, д. 26</t>
  </si>
  <si>
    <t>г. Калининград,                            пр-кт Мира, д. 134</t>
  </si>
  <si>
    <t>2022-2025 г.г.</t>
  </si>
  <si>
    <t>2026-2035 г.г.</t>
  </si>
  <si>
    <t>Приложение № 3                                                                                                                          к Программе комплексного развития                                  социальной инфраструктуры городского                             округа «Город Калининград»                                                              на 2017-2035 годы</t>
  </si>
  <si>
    <t xml:space="preserve">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к Программе комплексного развития социальной инфраструктуры городского округа «Город Калининград»  на 2017-2035 годы</t>
  </si>
  <si>
    <t xml:space="preserve">Приложение № 1                                                                         к решению городского                                                   Совета депутатов Калининграда                                       от 17.06.2020 № 83                 </t>
  </si>
  <si>
    <t xml:space="preserve">ОЦЕНКА ОБЪЕМОВ И ИСТОЧНИКОВ ФИНАНСИРОВАНИЯ МЕРОПРИЯТИЙ (ИНВЕСТИЦИОННЫХ ПРОЕКТОВ) ПО ПРОЕКТИРОВАНИЮ, СТРОИТЕЛЬСТВУ И РЕКОНСТРУКЦИИ ОБЪЕКТОВ СОЦИАЛЬНОЙ ИНФРАСТРУКТУРЫ ГОРОДСКОГО ОКРУГА «ГОРОД КАЛИНИНГРАД»               
</t>
  </si>
  <si>
    <t xml:space="preserve">Приложение № 2                                                                                             к решению городского                                                         Совета депутатов Калининграда                                               от  17.06.2020  № 83 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</si>
</sst>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0_р_."/>
    <numFmt numFmtId="180" formatCode="0.0"/>
    <numFmt numFmtId="181" formatCode="#,##0.000"/>
    <numFmt numFmtId="182" formatCode="#,##0.0000"/>
  </numFmts>
  <fonts count="7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9"/>
      <name val="Times New Roman"/>
      <family val="1"/>
    </font>
    <font>
      <sz val="12"/>
      <color indexed="10"/>
      <name val="Times New Roman"/>
      <family val="1"/>
    </font>
    <font>
      <b/>
      <sz val="12"/>
      <color indexed="63"/>
      <name val="Times New Roman"/>
      <family val="1"/>
    </font>
    <font>
      <sz val="12"/>
      <color indexed="17"/>
      <name val="Times New Roman"/>
      <family val="1"/>
    </font>
    <font>
      <sz val="11"/>
      <name val="Times New Roman"/>
      <family val="1"/>
    </font>
    <font>
      <sz val="12"/>
      <color indexed="2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u val="single"/>
      <sz val="10"/>
      <color indexed="30"/>
      <name val="Arial Cyr"/>
      <family val="0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u val="single"/>
      <sz val="10"/>
      <color indexed="2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6100"/>
      <name val="Times New Roman"/>
      <family val="1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47" fillId="8" borderId="0" applyNumberFormat="0" applyBorder="0" applyAlignment="0" applyProtection="0"/>
    <xf numFmtId="0" fontId="19" fillId="2" borderId="0" applyNumberFormat="0" applyBorder="0" applyAlignment="0" applyProtection="0"/>
    <xf numFmtId="0" fontId="47" fillId="9" borderId="0" applyNumberFormat="0" applyBorder="0" applyAlignment="0" applyProtection="0"/>
    <xf numFmtId="0" fontId="19" fillId="3" borderId="0" applyNumberFormat="0" applyBorder="0" applyAlignment="0" applyProtection="0"/>
    <xf numFmtId="0" fontId="47" fillId="10" borderId="0" applyNumberFormat="0" applyBorder="0" applyAlignment="0" applyProtection="0"/>
    <xf numFmtId="0" fontId="19" fillId="4" borderId="0" applyNumberFormat="0" applyBorder="0" applyAlignment="0" applyProtection="0"/>
    <xf numFmtId="0" fontId="47" fillId="11" borderId="0" applyNumberFormat="0" applyBorder="0" applyAlignment="0" applyProtection="0"/>
    <xf numFmtId="0" fontId="19" fillId="5" borderId="0" applyNumberFormat="0" applyBorder="0" applyAlignment="0" applyProtection="0"/>
    <xf numFmtId="0" fontId="47" fillId="12" borderId="0" applyNumberFormat="0" applyBorder="0" applyAlignment="0" applyProtection="0"/>
    <xf numFmtId="0" fontId="19" fillId="6" borderId="0" applyNumberFormat="0" applyBorder="0" applyAlignment="0" applyProtection="0"/>
    <xf numFmtId="0" fontId="47" fillId="13" borderId="0" applyNumberFormat="0" applyBorder="0" applyAlignment="0" applyProtection="0"/>
    <xf numFmtId="0" fontId="19" fillId="7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5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47" fillId="18" borderId="0" applyNumberFormat="0" applyBorder="0" applyAlignment="0" applyProtection="0"/>
    <xf numFmtId="0" fontId="19" fillId="14" borderId="0" applyNumberFormat="0" applyBorder="0" applyAlignment="0" applyProtection="0"/>
    <xf numFmtId="0" fontId="47" fillId="19" borderId="0" applyNumberFormat="0" applyBorder="0" applyAlignment="0" applyProtection="0"/>
    <xf numFmtId="0" fontId="19" fillId="15" borderId="0" applyNumberFormat="0" applyBorder="0" applyAlignment="0" applyProtection="0"/>
    <xf numFmtId="0" fontId="47" fillId="20" borderId="0" applyNumberFormat="0" applyBorder="0" applyAlignment="0" applyProtection="0"/>
    <xf numFmtId="0" fontId="19" fillId="16" borderId="0" applyNumberFormat="0" applyBorder="0" applyAlignment="0" applyProtection="0"/>
    <xf numFmtId="0" fontId="47" fillId="21" borderId="0" applyNumberFormat="0" applyBorder="0" applyAlignment="0" applyProtection="0"/>
    <xf numFmtId="0" fontId="19" fillId="5" borderId="0" applyNumberFormat="0" applyBorder="0" applyAlignment="0" applyProtection="0"/>
    <xf numFmtId="0" fontId="47" fillId="22" borderId="0" applyNumberFormat="0" applyBorder="0" applyAlignment="0" applyProtection="0"/>
    <xf numFmtId="0" fontId="19" fillId="14" borderId="0" applyNumberFormat="0" applyBorder="0" applyAlignment="0" applyProtection="0"/>
    <xf numFmtId="0" fontId="47" fillId="23" borderId="0" applyNumberFormat="0" applyBorder="0" applyAlignment="0" applyProtection="0"/>
    <xf numFmtId="0" fontId="19" fillId="17" borderId="0" applyNumberFormat="0" applyBorder="0" applyAlignment="0" applyProtection="0"/>
    <xf numFmtId="0" fontId="20" fillId="2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48" fillId="28" borderId="0" applyNumberFormat="0" applyBorder="0" applyAlignment="0" applyProtection="0"/>
    <xf numFmtId="0" fontId="20" fillId="24" borderId="0" applyNumberFormat="0" applyBorder="0" applyAlignment="0" applyProtection="0"/>
    <xf numFmtId="0" fontId="48" fillId="29" borderId="0" applyNumberFormat="0" applyBorder="0" applyAlignment="0" applyProtection="0"/>
    <xf numFmtId="0" fontId="20" fillId="15" borderId="0" applyNumberFormat="0" applyBorder="0" applyAlignment="0" applyProtection="0"/>
    <xf numFmtId="0" fontId="48" fillId="30" borderId="0" applyNumberFormat="0" applyBorder="0" applyAlignment="0" applyProtection="0"/>
    <xf numFmtId="0" fontId="20" fillId="16" borderId="0" applyNumberFormat="0" applyBorder="0" applyAlignment="0" applyProtection="0"/>
    <xf numFmtId="0" fontId="48" fillId="31" borderId="0" applyNumberFormat="0" applyBorder="0" applyAlignment="0" applyProtection="0"/>
    <xf numFmtId="0" fontId="20" fillId="25" borderId="0" applyNumberFormat="0" applyBorder="0" applyAlignment="0" applyProtection="0"/>
    <xf numFmtId="0" fontId="48" fillId="32" borderId="0" applyNumberFormat="0" applyBorder="0" applyAlignment="0" applyProtection="0"/>
    <xf numFmtId="0" fontId="20" fillId="26" borderId="0" applyNumberFormat="0" applyBorder="0" applyAlignment="0" applyProtection="0"/>
    <xf numFmtId="0" fontId="48" fillId="33" borderId="0" applyNumberFormat="0" applyBorder="0" applyAlignment="0" applyProtection="0"/>
    <xf numFmtId="0" fontId="20" fillId="27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37" borderId="0" applyNumberFormat="0" applyBorder="0" applyAlignment="0" applyProtection="0"/>
    <xf numFmtId="0" fontId="27" fillId="3" borderId="0" applyNumberFormat="0" applyBorder="0" applyAlignment="0" applyProtection="0"/>
    <xf numFmtId="0" fontId="23" fillId="38" borderId="1" applyNumberFormat="0" applyAlignment="0" applyProtection="0"/>
    <xf numFmtId="0" fontId="25" fillId="39" borderId="2" applyNumberFormat="0" applyAlignment="0" applyProtection="0"/>
    <xf numFmtId="0" fontId="28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7" borderId="1" applyNumberFormat="0" applyAlignment="0" applyProtection="0"/>
    <xf numFmtId="0" fontId="29" fillId="0" borderId="6" applyNumberFormat="0" applyFill="0" applyAlignment="0" applyProtection="0"/>
    <xf numFmtId="0" fontId="26" fillId="40" borderId="0" applyNumberFormat="0" applyBorder="0" applyAlignment="0" applyProtection="0"/>
    <xf numFmtId="0" fontId="0" fillId="41" borderId="7" applyNumberFormat="0" applyFont="0" applyAlignment="0" applyProtection="0"/>
    <xf numFmtId="0" fontId="22" fillId="38" borderId="8" applyNumberFormat="0" applyAlignment="0" applyProtection="0"/>
    <xf numFmtId="0" fontId="3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48" fillId="42" borderId="0" applyNumberFormat="0" applyBorder="0" applyAlignment="0" applyProtection="0"/>
    <xf numFmtId="0" fontId="20" fillId="34" borderId="0" applyNumberFormat="0" applyBorder="0" applyAlignment="0" applyProtection="0"/>
    <xf numFmtId="0" fontId="48" fillId="43" borderId="0" applyNumberFormat="0" applyBorder="0" applyAlignment="0" applyProtection="0"/>
    <xf numFmtId="0" fontId="20" fillId="35" borderId="0" applyNumberFormat="0" applyBorder="0" applyAlignment="0" applyProtection="0"/>
    <xf numFmtId="0" fontId="48" fillId="44" borderId="0" applyNumberFormat="0" applyBorder="0" applyAlignment="0" applyProtection="0"/>
    <xf numFmtId="0" fontId="20" fillId="36" borderId="0" applyNumberFormat="0" applyBorder="0" applyAlignment="0" applyProtection="0"/>
    <xf numFmtId="0" fontId="48" fillId="45" borderId="0" applyNumberFormat="0" applyBorder="0" applyAlignment="0" applyProtection="0"/>
    <xf numFmtId="0" fontId="20" fillId="25" borderId="0" applyNumberFormat="0" applyBorder="0" applyAlignment="0" applyProtection="0"/>
    <xf numFmtId="0" fontId="48" fillId="46" borderId="0" applyNumberFormat="0" applyBorder="0" applyAlignment="0" applyProtection="0"/>
    <xf numFmtId="0" fontId="20" fillId="26" borderId="0" applyNumberFormat="0" applyBorder="0" applyAlignment="0" applyProtection="0"/>
    <xf numFmtId="0" fontId="48" fillId="47" borderId="0" applyNumberFormat="0" applyBorder="0" applyAlignment="0" applyProtection="0"/>
    <xf numFmtId="0" fontId="20" fillId="37" borderId="0" applyNumberFormat="0" applyBorder="0" applyAlignment="0" applyProtection="0"/>
    <xf numFmtId="0" fontId="49" fillId="48" borderId="10" applyNumberFormat="0" applyAlignment="0" applyProtection="0"/>
    <xf numFmtId="0" fontId="21" fillId="7" borderId="1" applyNumberFormat="0" applyAlignment="0" applyProtection="0"/>
    <xf numFmtId="0" fontId="50" fillId="49" borderId="11" applyNumberFormat="0" applyAlignment="0" applyProtection="0"/>
    <xf numFmtId="0" fontId="22" fillId="38" borderId="8" applyNumberFormat="0" applyAlignment="0" applyProtection="0"/>
    <xf numFmtId="0" fontId="51" fillId="49" borderId="10" applyNumberFormat="0" applyAlignment="0" applyProtection="0"/>
    <xf numFmtId="0" fontId="23" fillId="38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12" applyNumberFormat="0" applyFill="0" applyAlignment="0" applyProtection="0"/>
    <xf numFmtId="0" fontId="32" fillId="0" borderId="3" applyNumberFormat="0" applyFill="0" applyAlignment="0" applyProtection="0"/>
    <xf numFmtId="0" fontId="55" fillId="0" borderId="13" applyNumberFormat="0" applyFill="0" applyAlignment="0" applyProtection="0"/>
    <xf numFmtId="0" fontId="33" fillId="0" borderId="4" applyNumberFormat="0" applyFill="0" applyAlignment="0" applyProtection="0"/>
    <xf numFmtId="0" fontId="56" fillId="0" borderId="14" applyNumberFormat="0" applyFill="0" applyAlignment="0" applyProtection="0"/>
    <xf numFmtId="0" fontId="34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0" borderId="15" applyNumberFormat="0" applyFill="0" applyAlignment="0" applyProtection="0"/>
    <xf numFmtId="0" fontId="24" fillId="0" borderId="9" applyNumberFormat="0" applyFill="0" applyAlignment="0" applyProtection="0"/>
    <xf numFmtId="0" fontId="58" fillId="50" borderId="16" applyNumberFormat="0" applyAlignment="0" applyProtection="0"/>
    <xf numFmtId="0" fontId="25" fillId="39" borderId="2" applyNumberFormat="0" applyAlignment="0" applyProtection="0"/>
    <xf numFmtId="0" fontId="5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0" fillId="51" borderId="0" applyNumberFormat="0" applyBorder="0" applyAlignment="0" applyProtection="0"/>
    <xf numFmtId="0" fontId="26" fillId="4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1" fillId="0" borderId="0" applyNumberFormat="0" applyFill="0" applyBorder="0" applyAlignment="0" applyProtection="0"/>
    <xf numFmtId="0" fontId="62" fillId="52" borderId="0" applyNumberFormat="0" applyBorder="0" applyAlignment="0" applyProtection="0"/>
    <xf numFmtId="0" fontId="27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41" borderId="7" applyNumberFormat="0" applyFont="0" applyAlignment="0" applyProtection="0"/>
    <xf numFmtId="9" fontId="0" fillId="0" borderId="0" applyFont="0" applyFill="0" applyBorder="0" applyAlignment="0" applyProtection="0"/>
    <xf numFmtId="0" fontId="64" fillId="0" borderId="18" applyNumberFormat="0" applyFill="0" applyAlignment="0" applyProtection="0"/>
    <xf numFmtId="0" fontId="29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66" fillId="54" borderId="0" applyNumberFormat="0" applyBorder="0" applyAlignment="0" applyProtection="0"/>
    <xf numFmtId="0" fontId="31" fillId="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justify"/>
    </xf>
    <xf numFmtId="0" fontId="4" fillId="0" borderId="0" xfId="0" applyFont="1" applyFill="1" applyBorder="1" applyAlignment="1">
      <alignment/>
    </xf>
    <xf numFmtId="0" fontId="2" fillId="0" borderId="0" xfId="0" applyNumberFormat="1" applyFont="1" applyFill="1" applyAlignment="1">
      <alignment horizontal="right"/>
    </xf>
    <xf numFmtId="2" fontId="1" fillId="0" borderId="19" xfId="0" applyNumberFormat="1" applyFont="1" applyFill="1" applyBorder="1" applyAlignment="1">
      <alignment horizontal="left"/>
    </xf>
    <xf numFmtId="2" fontId="1" fillId="0" borderId="19" xfId="0" applyNumberFormat="1" applyFont="1" applyFill="1" applyBorder="1" applyAlignment="1">
      <alignment horizontal="right"/>
    </xf>
    <xf numFmtId="0" fontId="1" fillId="0" borderId="19" xfId="0" applyNumberFormat="1" applyFont="1" applyFill="1" applyBorder="1" applyAlignment="1">
      <alignment horizontal="left" wrapText="1"/>
    </xf>
    <xf numFmtId="2" fontId="1" fillId="0" borderId="19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wrapText="1"/>
    </xf>
    <xf numFmtId="2" fontId="1" fillId="0" borderId="19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/>
    </xf>
    <xf numFmtId="0" fontId="1" fillId="0" borderId="0" xfId="0" applyFont="1" applyFill="1" applyAlignment="1">
      <alignment horizontal="justify"/>
    </xf>
    <xf numFmtId="0" fontId="7" fillId="0" borderId="19" xfId="0" applyNumberFormat="1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67" fillId="0" borderId="19" xfId="154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/>
    </xf>
    <xf numFmtId="0" fontId="1" fillId="0" borderId="19" xfId="154" applyFont="1" applyFill="1" applyBorder="1" applyAlignment="1">
      <alignment horizontal="center" vertical="center" wrapText="1"/>
    </xf>
    <xf numFmtId="0" fontId="10" fillId="0" borderId="19" xfId="154" applyFont="1" applyFill="1" applyBorder="1" applyAlignment="1">
      <alignment horizontal="center" vertical="center"/>
    </xf>
    <xf numFmtId="0" fontId="10" fillId="0" borderId="0" xfId="154" applyFont="1" applyFill="1" applyBorder="1" applyAlignment="1">
      <alignment horizontal="center" vertical="center"/>
    </xf>
    <xf numFmtId="0" fontId="10" fillId="0" borderId="19" xfId="154" applyFont="1" applyFill="1" applyBorder="1" applyAlignment="1">
      <alignment horizontal="center" vertical="center" wrapText="1"/>
    </xf>
    <xf numFmtId="0" fontId="1" fillId="0" borderId="19" xfId="128" applyFont="1" applyFill="1" applyBorder="1" applyAlignment="1">
      <alignment horizontal="center" vertical="center" wrapText="1"/>
    </xf>
    <xf numFmtId="3" fontId="1" fillId="0" borderId="19" xfId="154" applyNumberFormat="1" applyFont="1" applyFill="1" applyBorder="1" applyAlignment="1">
      <alignment horizontal="center" vertical="center" wrapText="1"/>
    </xf>
    <xf numFmtId="0" fontId="1" fillId="0" borderId="19" xfId="139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right"/>
    </xf>
    <xf numFmtId="0" fontId="2" fillId="0" borderId="19" xfId="0" applyNumberFormat="1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 vertical="center" wrapText="1"/>
    </xf>
    <xf numFmtId="2" fontId="9" fillId="0" borderId="27" xfId="106" applyNumberFormat="1" applyFont="1" applyFill="1" applyBorder="1" applyAlignment="1">
      <alignment horizontal="right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wrapText="1"/>
    </xf>
    <xf numFmtId="2" fontId="2" fillId="0" borderId="19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right"/>
    </xf>
    <xf numFmtId="0" fontId="1" fillId="0" borderId="19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right" wrapText="1"/>
    </xf>
    <xf numFmtId="0" fontId="2" fillId="0" borderId="11" xfId="106" applyNumberFormat="1" applyFont="1" applyFill="1" applyAlignment="1">
      <alignment horizontal="center"/>
    </xf>
    <xf numFmtId="0" fontId="2" fillId="0" borderId="11" xfId="106" applyNumberFormat="1" applyFont="1" applyFill="1" applyAlignment="1">
      <alignment horizontal="center" vertical="center" wrapText="1"/>
    </xf>
    <xf numFmtId="0" fontId="7" fillId="0" borderId="19" xfId="154" applyNumberFormat="1" applyFont="1" applyFill="1" applyBorder="1" applyAlignment="1">
      <alignment horizontal="center"/>
    </xf>
    <xf numFmtId="0" fontId="7" fillId="0" borderId="11" xfId="106" applyNumberFormat="1" applyFont="1" applyFill="1" applyAlignment="1">
      <alignment horizontal="center"/>
    </xf>
    <xf numFmtId="2" fontId="2" fillId="0" borderId="19" xfId="154" applyNumberFormat="1" applyFont="1" applyFill="1" applyBorder="1" applyAlignment="1">
      <alignment horizontal="center" vertical="center" wrapText="1"/>
    </xf>
    <xf numFmtId="2" fontId="2" fillId="0" borderId="11" xfId="106" applyNumberFormat="1" applyFont="1" applyFill="1" applyAlignment="1">
      <alignment horizontal="center" vertical="center" wrapText="1"/>
    </xf>
    <xf numFmtId="2" fontId="1" fillId="0" borderId="19" xfId="154" applyNumberFormat="1" applyFont="1" applyFill="1" applyBorder="1" applyAlignment="1">
      <alignment horizontal="center" vertical="center" wrapText="1"/>
    </xf>
    <xf numFmtId="2" fontId="1" fillId="0" borderId="11" xfId="106" applyNumberFormat="1" applyFont="1" applyFill="1" applyAlignment="1">
      <alignment horizontal="right"/>
    </xf>
    <xf numFmtId="2" fontId="1" fillId="0" borderId="11" xfId="106" applyNumberFormat="1" applyFont="1" applyFill="1" applyAlignment="1">
      <alignment/>
    </xf>
    <xf numFmtId="2" fontId="1" fillId="0" borderId="19" xfId="154" applyNumberFormat="1" applyFont="1" applyFill="1" applyBorder="1" applyAlignment="1">
      <alignment horizontal="center"/>
    </xf>
    <xf numFmtId="2" fontId="1" fillId="0" borderId="19" xfId="154" applyNumberFormat="1" applyFont="1" applyFill="1" applyBorder="1" applyAlignment="1">
      <alignment horizontal="center" wrapText="1"/>
    </xf>
    <xf numFmtId="2" fontId="11" fillId="0" borderId="19" xfId="154" applyNumberFormat="1" applyFont="1" applyFill="1" applyBorder="1" applyAlignment="1">
      <alignment horizontal="center"/>
    </xf>
    <xf numFmtId="0" fontId="1" fillId="0" borderId="0" xfId="154" applyNumberFormat="1" applyFont="1" applyFill="1" applyAlignment="1">
      <alignment horizontal="center"/>
    </xf>
    <xf numFmtId="0" fontId="2" fillId="0" borderId="19" xfId="128" applyNumberFormat="1" applyFont="1" applyFill="1" applyBorder="1" applyAlignment="1">
      <alignment horizontal="center" vertical="center" wrapText="1"/>
    </xf>
    <xf numFmtId="2" fontId="2" fillId="0" borderId="19" xfId="128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0" fontId="1" fillId="0" borderId="19" xfId="128" applyFont="1" applyFill="1" applyBorder="1" applyAlignment="1">
      <alignment horizontal="center" wrapText="1"/>
    </xf>
    <xf numFmtId="2" fontId="1" fillId="0" borderId="19" xfId="128" applyNumberFormat="1" applyFont="1" applyFill="1" applyBorder="1" applyAlignment="1">
      <alignment horizontal="center"/>
    </xf>
    <xf numFmtId="2" fontId="1" fillId="0" borderId="19" xfId="128" applyNumberFormat="1" applyFont="1" applyFill="1" applyBorder="1" applyAlignment="1">
      <alignment horizontal="right"/>
    </xf>
    <xf numFmtId="0" fontId="1" fillId="55" borderId="19" xfId="0" applyFont="1" applyFill="1" applyBorder="1" applyAlignment="1">
      <alignment horizontal="center" vertical="center" wrapText="1"/>
    </xf>
    <xf numFmtId="0" fontId="1" fillId="55" borderId="19" xfId="0" applyFont="1" applyFill="1" applyBorder="1" applyAlignment="1">
      <alignment horizontal="center" vertical="center" wrapText="1"/>
    </xf>
    <xf numFmtId="0" fontId="1" fillId="55" borderId="19" xfId="139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2" fontId="2" fillId="0" borderId="19" xfId="154" applyNumberFormat="1" applyFont="1" applyFill="1" applyBorder="1" applyAlignment="1">
      <alignment horizontal="center"/>
    </xf>
    <xf numFmtId="0" fontId="5" fillId="55" borderId="19" xfId="0" applyFont="1" applyFill="1" applyBorder="1" applyAlignment="1">
      <alignment horizontal="center" vertical="center" wrapText="1"/>
    </xf>
    <xf numFmtId="0" fontId="1" fillId="55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4" fontId="68" fillId="0" borderId="19" xfId="0" applyNumberFormat="1" applyFont="1" applyFill="1" applyBorder="1" applyAlignment="1">
      <alignment horizontal="right"/>
    </xf>
    <xf numFmtId="2" fontId="1" fillId="0" borderId="19" xfId="0" applyNumberFormat="1" applyFont="1" applyFill="1" applyBorder="1" applyAlignment="1">
      <alignment/>
    </xf>
    <xf numFmtId="0" fontId="1" fillId="55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wrapText="1"/>
    </xf>
    <xf numFmtId="0" fontId="39" fillId="0" borderId="0" xfId="0" applyNumberFormat="1" applyFont="1" applyFill="1" applyAlignment="1">
      <alignment horizontal="left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55" borderId="19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 wrapText="1"/>
    </xf>
    <xf numFmtId="0" fontId="1" fillId="55" borderId="21" xfId="0" applyFont="1" applyFill="1" applyBorder="1" applyAlignment="1">
      <alignment horizontal="center" vertical="center" wrapText="1"/>
    </xf>
    <xf numFmtId="0" fontId="1" fillId="55" borderId="2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19" xfId="139" applyFont="1" applyFill="1" applyBorder="1" applyAlignment="1">
      <alignment horizontal="center" vertical="center" wrapText="1"/>
    </xf>
    <xf numFmtId="0" fontId="1" fillId="0" borderId="19" xfId="139" applyFont="1" applyFill="1" applyBorder="1" applyAlignment="1">
      <alignment/>
    </xf>
    <xf numFmtId="0" fontId="1" fillId="0" borderId="19" xfId="139" applyFont="1" applyFill="1" applyBorder="1" applyAlignment="1">
      <alignment horizontal="left" vertical="center" wrapText="1"/>
    </xf>
    <xf numFmtId="0" fontId="1" fillId="0" borderId="19" xfId="128" applyFont="1" applyFill="1" applyBorder="1" applyAlignment="1">
      <alignment horizontal="center" vertical="center" wrapText="1"/>
    </xf>
    <xf numFmtId="0" fontId="1" fillId="0" borderId="19" xfId="154" applyFont="1" applyFill="1" applyBorder="1" applyAlignment="1">
      <alignment horizontal="center" vertical="center" wrapText="1"/>
    </xf>
    <xf numFmtId="0" fontId="1" fillId="55" borderId="19" xfId="128" applyFont="1" applyFill="1" applyBorder="1" applyAlignment="1">
      <alignment horizontal="center" vertical="center" wrapText="1"/>
    </xf>
    <xf numFmtId="0" fontId="1" fillId="0" borderId="19" xfId="154" applyFont="1" applyFill="1" applyBorder="1" applyAlignment="1">
      <alignment horizontal="left" vertical="center" wrapText="1"/>
    </xf>
    <xf numFmtId="0" fontId="1" fillId="0" borderId="19" xfId="154" applyFont="1" applyFill="1" applyBorder="1" applyAlignment="1">
      <alignment horizontal="center"/>
    </xf>
    <xf numFmtId="0" fontId="12" fillId="0" borderId="19" xfId="139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9" xfId="128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8" fillId="55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/>
    </xf>
    <xf numFmtId="0" fontId="1" fillId="0" borderId="26" xfId="0" applyFont="1" applyFill="1" applyBorder="1" applyAlignment="1">
      <alignment horizontal="center" vertical="center" wrapText="1"/>
    </xf>
    <xf numFmtId="0" fontId="39" fillId="0" borderId="0" xfId="0" applyNumberFormat="1" applyFont="1" applyFill="1" applyAlignment="1">
      <alignment horizontal="left" wrapText="1"/>
    </xf>
    <xf numFmtId="0" fontId="2" fillId="0" borderId="21" xfId="0" applyNumberFormat="1" applyFont="1" applyFill="1" applyBorder="1" applyAlignment="1">
      <alignment horizontal="center"/>
    </xf>
    <xf numFmtId="0" fontId="2" fillId="0" borderId="32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9" xfId="154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19" xfId="128" applyFont="1" applyFill="1" applyBorder="1" applyAlignment="1">
      <alignment horizontal="left" wrapText="1"/>
    </xf>
    <xf numFmtId="0" fontId="2" fillId="0" borderId="19" xfId="128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left" wrapText="1"/>
    </xf>
    <xf numFmtId="0" fontId="2" fillId="0" borderId="21" xfId="0" applyNumberFormat="1" applyFont="1" applyFill="1" applyBorder="1" applyAlignment="1">
      <alignment horizontal="left" vertical="center" wrapText="1"/>
    </xf>
    <xf numFmtId="0" fontId="2" fillId="0" borderId="32" xfId="0" applyNumberFormat="1" applyFont="1" applyFill="1" applyBorder="1" applyAlignment="1">
      <alignment horizontal="left" vertical="center" wrapText="1"/>
    </xf>
    <xf numFmtId="0" fontId="2" fillId="0" borderId="24" xfId="0" applyNumberFormat="1" applyFont="1" applyFill="1" applyBorder="1" applyAlignment="1">
      <alignment horizontal="left" vertical="center" wrapText="1"/>
    </xf>
    <xf numFmtId="0" fontId="37" fillId="0" borderId="19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wrapText="1"/>
    </xf>
    <xf numFmtId="0" fontId="2" fillId="0" borderId="19" xfId="128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/>
    </xf>
  </cellXfs>
  <cellStyles count="1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Title" xfId="89"/>
    <cellStyle name="Total" xfId="90"/>
    <cellStyle name="Warning Text" xfId="91"/>
    <cellStyle name="Акцент1" xfId="92"/>
    <cellStyle name="Акцент1 2" xfId="93"/>
    <cellStyle name="Акцент2" xfId="94"/>
    <cellStyle name="Акцент2 2" xfId="95"/>
    <cellStyle name="Акцент3" xfId="96"/>
    <cellStyle name="Акцент3 2" xfId="97"/>
    <cellStyle name="Акцент4" xfId="98"/>
    <cellStyle name="Акцент4 2" xfId="99"/>
    <cellStyle name="Акцент5" xfId="100"/>
    <cellStyle name="Акцент5 2" xfId="101"/>
    <cellStyle name="Акцент6" xfId="102"/>
    <cellStyle name="Акцент6 2" xfId="103"/>
    <cellStyle name="Ввод " xfId="104"/>
    <cellStyle name="Ввод  2" xfId="105"/>
    <cellStyle name="Вывод" xfId="106"/>
    <cellStyle name="Вывод 2" xfId="107"/>
    <cellStyle name="Вычисление" xfId="108"/>
    <cellStyle name="Вычисление 2" xfId="109"/>
    <cellStyle name="Hyperlink" xfId="110"/>
    <cellStyle name="Гиперссылка 2" xfId="111"/>
    <cellStyle name="Currency" xfId="112"/>
    <cellStyle name="Currency [0]" xfId="113"/>
    <cellStyle name="Заголовок 1" xfId="114"/>
    <cellStyle name="Заголовок 1 2" xfId="115"/>
    <cellStyle name="Заголовок 2" xfId="116"/>
    <cellStyle name="Заголовок 2 2" xfId="117"/>
    <cellStyle name="Заголовок 3" xfId="118"/>
    <cellStyle name="Заголовок 3 2" xfId="119"/>
    <cellStyle name="Заголовок 4" xfId="120"/>
    <cellStyle name="Заголовок 4 2" xfId="121"/>
    <cellStyle name="Итог" xfId="122"/>
    <cellStyle name="Итог 2" xfId="123"/>
    <cellStyle name="Контрольная ячейка" xfId="124"/>
    <cellStyle name="Контрольная ячейка 2" xfId="125"/>
    <cellStyle name="Название" xfId="126"/>
    <cellStyle name="Название 2" xfId="127"/>
    <cellStyle name="Нейтральный" xfId="128"/>
    <cellStyle name="Нейтральный 2" xfId="129"/>
    <cellStyle name="Обычный 2" xfId="130"/>
    <cellStyle name="Обычный 2 2" xfId="131"/>
    <cellStyle name="Обычный 2 3" xfId="132"/>
    <cellStyle name="Обычный 2 4" xfId="133"/>
    <cellStyle name="Обычный 3" xfId="134"/>
    <cellStyle name="Обычный 4" xfId="135"/>
    <cellStyle name="Обычный 5" xfId="136"/>
    <cellStyle name="Обычный 6" xfId="137"/>
    <cellStyle name="Followed Hyperlink" xfId="138"/>
    <cellStyle name="Плохой" xfId="139"/>
    <cellStyle name="Плохой 2" xfId="140"/>
    <cellStyle name="Пояснение" xfId="141"/>
    <cellStyle name="Пояснение 2" xfId="142"/>
    <cellStyle name="Примечание" xfId="143"/>
    <cellStyle name="Примечание 2" xfId="144"/>
    <cellStyle name="Percent" xfId="145"/>
    <cellStyle name="Связанная ячейка" xfId="146"/>
    <cellStyle name="Связанная ячейка 2" xfId="147"/>
    <cellStyle name="Текст предупреждения" xfId="148"/>
    <cellStyle name="Текст предупреждения 2" xfId="149"/>
    <cellStyle name="Comma" xfId="150"/>
    <cellStyle name="Comma [0]" xfId="151"/>
    <cellStyle name="Финансовый 2" xfId="152"/>
    <cellStyle name="Финансовый 3" xfId="153"/>
    <cellStyle name="Хороший" xfId="154"/>
    <cellStyle name="Хороший 2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3"/>
  <sheetViews>
    <sheetView view="pageLayout" zoomScaleSheetLayoutView="100" workbookViewId="0" topLeftCell="A4">
      <selection activeCell="J6" sqref="J6"/>
    </sheetView>
  </sheetViews>
  <sheetFormatPr defaultColWidth="9.125" defaultRowHeight="12.75"/>
  <cols>
    <col min="1" max="1" width="9.125" style="14" customWidth="1"/>
    <col min="2" max="2" width="31.00390625" style="14" customWidth="1"/>
    <col min="3" max="3" width="25.50390625" style="14" customWidth="1"/>
    <col min="4" max="4" width="20.375" style="14" customWidth="1"/>
    <col min="5" max="5" width="20.125" style="14" customWidth="1"/>
    <col min="6" max="6" width="16.125" style="14" customWidth="1"/>
    <col min="7" max="7" width="16.00390625" style="14" customWidth="1"/>
    <col min="8" max="8" width="4.00390625" style="14" hidden="1" customWidth="1"/>
    <col min="9" max="9" width="9.50390625" style="14" customWidth="1"/>
    <col min="10" max="10" width="11.00390625" style="14" customWidth="1"/>
    <col min="11" max="11" width="9.00390625" style="14" customWidth="1"/>
    <col min="12" max="12" width="1.875" style="14" hidden="1" customWidth="1"/>
    <col min="13" max="13" width="8.50390625" style="14" customWidth="1"/>
    <col min="14" max="14" width="0.5" style="14" customWidth="1"/>
    <col min="15" max="15" width="8.50390625" style="14" customWidth="1"/>
    <col min="16" max="16" width="16.875" style="14" customWidth="1"/>
    <col min="17" max="17" width="16.50390625" style="14" customWidth="1"/>
    <col min="18" max="16384" width="9.125" style="14" customWidth="1"/>
  </cols>
  <sheetData>
    <row r="1" spans="1:12" ht="22.5" customHeight="1">
      <c r="A1" s="2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7" ht="14.25" customHeight="1">
      <c r="A2" s="2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198"/>
      <c r="N2" s="198"/>
      <c r="O2" s="198"/>
      <c r="P2" s="198"/>
      <c r="Q2" s="198"/>
    </row>
    <row r="3" spans="1:17" ht="14.25" customHeight="1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198"/>
      <c r="N3" s="198"/>
      <c r="O3" s="198"/>
      <c r="P3" s="198"/>
      <c r="Q3" s="198"/>
    </row>
    <row r="4" spans="1:17" ht="14.25" customHeight="1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198"/>
      <c r="N4" s="198"/>
      <c r="O4" s="198"/>
      <c r="P4" s="198"/>
      <c r="Q4" s="198"/>
    </row>
    <row r="5" spans="1:17" ht="61.5" customHeight="1">
      <c r="A5" s="2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199" t="s">
        <v>798</v>
      </c>
      <c r="N5" s="199"/>
      <c r="O5" s="199"/>
      <c r="P5" s="199"/>
      <c r="Q5" s="199"/>
    </row>
    <row r="6" spans="1:17" ht="100.5" customHeight="1">
      <c r="A6" s="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199" t="s">
        <v>797</v>
      </c>
      <c r="N6" s="199"/>
      <c r="O6" s="199"/>
      <c r="P6" s="199"/>
      <c r="Q6" s="199"/>
    </row>
    <row r="7" spans="1:17" ht="46.5" customHeight="1">
      <c r="A7" s="154" t="s">
        <v>297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</row>
    <row r="8" spans="1:17" ht="15" customHeight="1">
      <c r="A8" s="155" t="s">
        <v>298</v>
      </c>
      <c r="B8" s="155" t="s">
        <v>181</v>
      </c>
      <c r="C8" s="155" t="s">
        <v>71</v>
      </c>
      <c r="D8" s="155" t="s">
        <v>132</v>
      </c>
      <c r="E8" s="155" t="s">
        <v>299</v>
      </c>
      <c r="F8" s="155" t="s">
        <v>300</v>
      </c>
      <c r="G8" s="155" t="s">
        <v>133</v>
      </c>
      <c r="H8" s="128" t="s">
        <v>434</v>
      </c>
      <c r="I8" s="128"/>
      <c r="J8" s="128" t="s">
        <v>433</v>
      </c>
      <c r="K8" s="129" t="s">
        <v>432</v>
      </c>
      <c r="L8" s="130"/>
      <c r="M8" s="128" t="s">
        <v>431</v>
      </c>
      <c r="N8" s="128"/>
      <c r="O8" s="128" t="s">
        <v>430</v>
      </c>
      <c r="P8" s="128" t="s">
        <v>794</v>
      </c>
      <c r="Q8" s="128" t="s">
        <v>795</v>
      </c>
    </row>
    <row r="9" spans="1:18" ht="15" customHeight="1">
      <c r="A9" s="155"/>
      <c r="B9" s="159"/>
      <c r="C9" s="156"/>
      <c r="D9" s="156"/>
      <c r="E9" s="155"/>
      <c r="F9" s="155"/>
      <c r="G9" s="155"/>
      <c r="H9" s="128"/>
      <c r="I9" s="128"/>
      <c r="J9" s="128"/>
      <c r="K9" s="131"/>
      <c r="L9" s="132"/>
      <c r="M9" s="128"/>
      <c r="N9" s="128"/>
      <c r="O9" s="128"/>
      <c r="P9" s="128"/>
      <c r="Q9" s="128"/>
      <c r="R9" s="12"/>
    </row>
    <row r="10" spans="1:18" ht="15">
      <c r="A10" s="155"/>
      <c r="B10" s="159"/>
      <c r="C10" s="156"/>
      <c r="D10" s="156"/>
      <c r="E10" s="155"/>
      <c r="F10" s="155"/>
      <c r="G10" s="155"/>
      <c r="H10" s="128"/>
      <c r="I10" s="128"/>
      <c r="J10" s="128"/>
      <c r="K10" s="133"/>
      <c r="L10" s="134"/>
      <c r="M10" s="128"/>
      <c r="N10" s="128"/>
      <c r="O10" s="128"/>
      <c r="P10" s="128"/>
      <c r="Q10" s="128"/>
      <c r="R10" s="12"/>
    </row>
    <row r="11" spans="1:18" ht="1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119">
        <v>8</v>
      </c>
      <c r="I11" s="120"/>
      <c r="J11" s="5">
        <v>9</v>
      </c>
      <c r="K11" s="112">
        <v>10</v>
      </c>
      <c r="L11" s="112"/>
      <c r="M11" s="112">
        <v>11</v>
      </c>
      <c r="N11" s="112"/>
      <c r="O11" s="5">
        <v>12</v>
      </c>
      <c r="P11" s="5">
        <v>13</v>
      </c>
      <c r="Q11" s="5">
        <v>14</v>
      </c>
      <c r="R11" s="12"/>
    </row>
    <row r="12" spans="1:18" ht="15">
      <c r="A12" s="157" t="s">
        <v>136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2"/>
    </row>
    <row r="13" spans="1:18" ht="47.25" customHeight="1">
      <c r="A13" s="158" t="s">
        <v>301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2"/>
    </row>
    <row r="14" spans="1:18" ht="84.75" customHeight="1">
      <c r="A14" s="5" t="s">
        <v>137</v>
      </c>
      <c r="B14" s="147" t="s">
        <v>435</v>
      </c>
      <c r="C14" s="147"/>
      <c r="D14" s="147"/>
      <c r="E14" s="147"/>
      <c r="F14" s="147"/>
      <c r="G14" s="112" t="s">
        <v>138</v>
      </c>
      <c r="H14" s="112"/>
      <c r="I14" s="5">
        <v>54</v>
      </c>
      <c r="J14" s="5">
        <v>54</v>
      </c>
      <c r="K14" s="112">
        <v>56</v>
      </c>
      <c r="L14" s="112"/>
      <c r="M14" s="112">
        <v>57</v>
      </c>
      <c r="N14" s="112"/>
      <c r="O14" s="5">
        <v>61</v>
      </c>
      <c r="P14" s="5">
        <v>64</v>
      </c>
      <c r="Q14" s="5">
        <v>100</v>
      </c>
      <c r="R14" s="12"/>
    </row>
    <row r="15" spans="1:18" ht="38.25" customHeight="1">
      <c r="A15" s="5" t="s">
        <v>187</v>
      </c>
      <c r="B15" s="112" t="s">
        <v>188</v>
      </c>
      <c r="C15" s="112"/>
      <c r="D15" s="112"/>
      <c r="E15" s="112"/>
      <c r="F15" s="112"/>
      <c r="G15" s="112" t="s">
        <v>142</v>
      </c>
      <c r="H15" s="112"/>
      <c r="I15" s="5">
        <v>86</v>
      </c>
      <c r="J15" s="5">
        <v>86</v>
      </c>
      <c r="K15" s="112">
        <v>89</v>
      </c>
      <c r="L15" s="112"/>
      <c r="M15" s="112">
        <v>91</v>
      </c>
      <c r="N15" s="112"/>
      <c r="O15" s="5">
        <v>96</v>
      </c>
      <c r="P15" s="5">
        <v>101</v>
      </c>
      <c r="Q15" s="5">
        <v>158</v>
      </c>
      <c r="R15" s="12"/>
    </row>
    <row r="16" spans="1:18" ht="65.25" customHeight="1">
      <c r="A16" s="5">
        <v>1</v>
      </c>
      <c r="B16" s="5" t="s">
        <v>140</v>
      </c>
      <c r="C16" s="5" t="s">
        <v>759</v>
      </c>
      <c r="D16" s="5" t="s">
        <v>302</v>
      </c>
      <c r="E16" s="5" t="s">
        <v>195</v>
      </c>
      <c r="F16" s="5" t="s">
        <v>303</v>
      </c>
      <c r="G16" s="119" t="s">
        <v>436</v>
      </c>
      <c r="H16" s="120"/>
      <c r="I16" s="5"/>
      <c r="J16" s="5"/>
      <c r="K16" s="119"/>
      <c r="L16" s="120"/>
      <c r="M16" s="119"/>
      <c r="N16" s="120"/>
      <c r="O16" s="8"/>
      <c r="P16" s="5"/>
      <c r="Q16" s="5">
        <v>1</v>
      </c>
      <c r="R16" s="12"/>
    </row>
    <row r="17" spans="1:18" ht="68.25" customHeight="1">
      <c r="A17" s="5">
        <v>2</v>
      </c>
      <c r="B17" s="5" t="s">
        <v>140</v>
      </c>
      <c r="C17" s="5" t="s">
        <v>760</v>
      </c>
      <c r="D17" s="5" t="s">
        <v>437</v>
      </c>
      <c r="E17" s="5" t="s">
        <v>141</v>
      </c>
      <c r="F17" s="5" t="s">
        <v>303</v>
      </c>
      <c r="G17" s="112" t="s">
        <v>142</v>
      </c>
      <c r="H17" s="112"/>
      <c r="I17" s="5"/>
      <c r="J17" s="5"/>
      <c r="K17" s="112"/>
      <c r="L17" s="112"/>
      <c r="M17" s="112"/>
      <c r="N17" s="112"/>
      <c r="O17" s="5"/>
      <c r="P17" s="5"/>
      <c r="Q17" s="5">
        <v>1</v>
      </c>
      <c r="R17" s="12"/>
    </row>
    <row r="18" spans="1:18" ht="68.25" customHeight="1">
      <c r="A18" s="5">
        <v>3</v>
      </c>
      <c r="B18" s="5" t="s">
        <v>140</v>
      </c>
      <c r="C18" s="5" t="s">
        <v>754</v>
      </c>
      <c r="D18" s="5" t="s">
        <v>302</v>
      </c>
      <c r="E18" s="5" t="s">
        <v>195</v>
      </c>
      <c r="F18" s="5" t="s">
        <v>303</v>
      </c>
      <c r="G18" s="8" t="s">
        <v>436</v>
      </c>
      <c r="H18" s="25"/>
      <c r="I18" s="5"/>
      <c r="J18" s="5"/>
      <c r="K18" s="8"/>
      <c r="L18" s="25"/>
      <c r="M18" s="8"/>
      <c r="N18" s="25"/>
      <c r="O18" s="8"/>
      <c r="P18" s="5"/>
      <c r="Q18" s="5">
        <v>1</v>
      </c>
      <c r="R18" s="12"/>
    </row>
    <row r="19" spans="1:18" ht="58.5" customHeight="1">
      <c r="A19" s="5">
        <v>4</v>
      </c>
      <c r="B19" s="5" t="s">
        <v>140</v>
      </c>
      <c r="C19" s="5" t="s">
        <v>753</v>
      </c>
      <c r="D19" s="5" t="s">
        <v>438</v>
      </c>
      <c r="E19" s="5" t="s">
        <v>141</v>
      </c>
      <c r="F19" s="5" t="s">
        <v>303</v>
      </c>
      <c r="G19" s="112" t="s">
        <v>142</v>
      </c>
      <c r="H19" s="112"/>
      <c r="I19" s="5"/>
      <c r="J19" s="5"/>
      <c r="K19" s="112"/>
      <c r="L19" s="112"/>
      <c r="M19" s="112"/>
      <c r="N19" s="112"/>
      <c r="O19" s="5"/>
      <c r="P19" s="5"/>
      <c r="Q19" s="5">
        <v>1</v>
      </c>
      <c r="R19" s="12"/>
    </row>
    <row r="20" spans="1:18" ht="75" customHeight="1">
      <c r="A20" s="5">
        <v>5</v>
      </c>
      <c r="B20" s="5" t="s">
        <v>140</v>
      </c>
      <c r="C20" s="5" t="s">
        <v>746</v>
      </c>
      <c r="D20" s="5" t="s">
        <v>302</v>
      </c>
      <c r="E20" s="5" t="s">
        <v>195</v>
      </c>
      <c r="F20" s="5" t="s">
        <v>303</v>
      </c>
      <c r="G20" s="119" t="s">
        <v>436</v>
      </c>
      <c r="H20" s="120"/>
      <c r="I20" s="5"/>
      <c r="J20" s="5"/>
      <c r="K20" s="119"/>
      <c r="L20" s="120"/>
      <c r="M20" s="119"/>
      <c r="N20" s="120"/>
      <c r="O20" s="8"/>
      <c r="P20" s="5"/>
      <c r="Q20" s="5">
        <v>1</v>
      </c>
      <c r="R20" s="12"/>
    </row>
    <row r="21" spans="1:18" ht="78" customHeight="1">
      <c r="A21" s="5">
        <v>6</v>
      </c>
      <c r="B21" s="5" t="s">
        <v>140</v>
      </c>
      <c r="C21" s="5" t="s">
        <v>747</v>
      </c>
      <c r="D21" s="5" t="s">
        <v>439</v>
      </c>
      <c r="E21" s="5" t="s">
        <v>141</v>
      </c>
      <c r="F21" s="5" t="s">
        <v>303</v>
      </c>
      <c r="G21" s="112" t="s">
        <v>142</v>
      </c>
      <c r="H21" s="112"/>
      <c r="I21" s="5"/>
      <c r="J21" s="5"/>
      <c r="K21" s="112"/>
      <c r="L21" s="112"/>
      <c r="M21" s="112"/>
      <c r="N21" s="112"/>
      <c r="O21" s="5"/>
      <c r="P21" s="5"/>
      <c r="Q21" s="5">
        <v>1</v>
      </c>
      <c r="R21" s="12"/>
    </row>
    <row r="22" spans="1:18" ht="62.25">
      <c r="A22" s="5">
        <v>7</v>
      </c>
      <c r="B22" s="5" t="s">
        <v>140</v>
      </c>
      <c r="C22" s="5" t="s">
        <v>748</v>
      </c>
      <c r="D22" s="5" t="s">
        <v>302</v>
      </c>
      <c r="E22" s="5" t="s">
        <v>195</v>
      </c>
      <c r="F22" s="5" t="s">
        <v>303</v>
      </c>
      <c r="G22" s="112" t="s">
        <v>436</v>
      </c>
      <c r="H22" s="112"/>
      <c r="I22" s="5"/>
      <c r="J22" s="5"/>
      <c r="K22" s="112"/>
      <c r="L22" s="112"/>
      <c r="M22" s="112"/>
      <c r="N22" s="112"/>
      <c r="O22" s="5"/>
      <c r="P22" s="5"/>
      <c r="Q22" s="5">
        <v>1</v>
      </c>
      <c r="R22" s="12"/>
    </row>
    <row r="23" spans="1:18" ht="67.5" customHeight="1">
      <c r="A23" s="5">
        <v>8</v>
      </c>
      <c r="B23" s="5" t="s">
        <v>140</v>
      </c>
      <c r="C23" s="5" t="s">
        <v>440</v>
      </c>
      <c r="D23" s="5" t="s">
        <v>441</v>
      </c>
      <c r="E23" s="5" t="s">
        <v>141</v>
      </c>
      <c r="F23" s="5" t="s">
        <v>303</v>
      </c>
      <c r="G23" s="112" t="s">
        <v>142</v>
      </c>
      <c r="H23" s="112"/>
      <c r="I23" s="5"/>
      <c r="J23" s="5"/>
      <c r="K23" s="112"/>
      <c r="L23" s="112"/>
      <c r="M23" s="112"/>
      <c r="N23" s="112"/>
      <c r="O23" s="5"/>
      <c r="P23" s="5"/>
      <c r="Q23" s="5">
        <v>1</v>
      </c>
      <c r="R23" s="12"/>
    </row>
    <row r="24" spans="1:18" ht="74.25" customHeight="1">
      <c r="A24" s="5">
        <v>9</v>
      </c>
      <c r="B24" s="5" t="s">
        <v>140</v>
      </c>
      <c r="C24" s="5" t="s">
        <v>442</v>
      </c>
      <c r="D24" s="5" t="s">
        <v>302</v>
      </c>
      <c r="E24" s="5" t="s">
        <v>195</v>
      </c>
      <c r="F24" s="5" t="s">
        <v>303</v>
      </c>
      <c r="G24" s="112" t="s">
        <v>436</v>
      </c>
      <c r="H24" s="112"/>
      <c r="I24" s="5"/>
      <c r="J24" s="5"/>
      <c r="K24" s="112"/>
      <c r="L24" s="112"/>
      <c r="M24" s="112"/>
      <c r="N24" s="112"/>
      <c r="O24" s="5"/>
      <c r="P24" s="5"/>
      <c r="Q24" s="5">
        <v>1</v>
      </c>
      <c r="R24" s="12"/>
    </row>
    <row r="25" spans="1:18" ht="84" customHeight="1">
      <c r="A25" s="5">
        <v>10</v>
      </c>
      <c r="B25" s="5" t="s">
        <v>140</v>
      </c>
      <c r="C25" s="5" t="s">
        <v>442</v>
      </c>
      <c r="D25" s="5" t="s">
        <v>443</v>
      </c>
      <c r="E25" s="5" t="s">
        <v>141</v>
      </c>
      <c r="F25" s="5" t="s">
        <v>303</v>
      </c>
      <c r="G25" s="112" t="s">
        <v>142</v>
      </c>
      <c r="H25" s="112"/>
      <c r="I25" s="5"/>
      <c r="J25" s="5"/>
      <c r="K25" s="112"/>
      <c r="L25" s="112"/>
      <c r="M25" s="112"/>
      <c r="N25" s="112"/>
      <c r="O25" s="5"/>
      <c r="P25" s="5"/>
      <c r="Q25" s="5">
        <v>1</v>
      </c>
      <c r="R25" s="12"/>
    </row>
    <row r="26" spans="1:18" ht="81" customHeight="1">
      <c r="A26" s="5">
        <v>11</v>
      </c>
      <c r="B26" s="5" t="s">
        <v>140</v>
      </c>
      <c r="C26" s="5" t="s">
        <v>68</v>
      </c>
      <c r="D26" s="5" t="s">
        <v>302</v>
      </c>
      <c r="E26" s="5" t="s">
        <v>195</v>
      </c>
      <c r="F26" s="5" t="s">
        <v>303</v>
      </c>
      <c r="G26" s="112" t="s">
        <v>436</v>
      </c>
      <c r="H26" s="112"/>
      <c r="I26" s="5"/>
      <c r="J26" s="5"/>
      <c r="K26" s="112"/>
      <c r="L26" s="112"/>
      <c r="M26" s="112"/>
      <c r="N26" s="112"/>
      <c r="O26" s="5"/>
      <c r="P26" s="5"/>
      <c r="Q26" s="5">
        <v>1</v>
      </c>
      <c r="R26" s="12"/>
    </row>
    <row r="27" spans="1:18" ht="75.75" customHeight="1">
      <c r="A27" s="5">
        <v>12</v>
      </c>
      <c r="B27" s="5" t="s">
        <v>140</v>
      </c>
      <c r="C27" s="5" t="s">
        <v>69</v>
      </c>
      <c r="D27" s="5" t="s">
        <v>444</v>
      </c>
      <c r="E27" s="5" t="s">
        <v>141</v>
      </c>
      <c r="F27" s="5" t="s">
        <v>303</v>
      </c>
      <c r="G27" s="112" t="s">
        <v>142</v>
      </c>
      <c r="H27" s="112"/>
      <c r="I27" s="5"/>
      <c r="J27" s="5"/>
      <c r="K27" s="112"/>
      <c r="L27" s="112"/>
      <c r="M27" s="112"/>
      <c r="N27" s="112"/>
      <c r="O27" s="5"/>
      <c r="P27" s="5"/>
      <c r="Q27" s="5">
        <v>1</v>
      </c>
      <c r="R27" s="12"/>
    </row>
    <row r="28" spans="1:18" ht="30" customHeight="1">
      <c r="A28" s="112">
        <v>13</v>
      </c>
      <c r="B28" s="112" t="s">
        <v>140</v>
      </c>
      <c r="C28" s="122" t="s">
        <v>394</v>
      </c>
      <c r="D28" s="122" t="s">
        <v>445</v>
      </c>
      <c r="E28" s="112" t="s">
        <v>141</v>
      </c>
      <c r="F28" s="112" t="s">
        <v>303</v>
      </c>
      <c r="G28" s="112" t="s">
        <v>142</v>
      </c>
      <c r="H28" s="112"/>
      <c r="I28" s="112"/>
      <c r="J28" s="112"/>
      <c r="K28" s="112"/>
      <c r="L28" s="112"/>
      <c r="M28" s="112"/>
      <c r="N28" s="112"/>
      <c r="O28" s="112"/>
      <c r="P28" s="112"/>
      <c r="Q28" s="112">
        <v>1</v>
      </c>
      <c r="R28" s="135"/>
    </row>
    <row r="29" spans="1:18" ht="30" customHeight="1">
      <c r="A29" s="112"/>
      <c r="B29" s="112"/>
      <c r="C29" s="123"/>
      <c r="D29" s="123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35"/>
    </row>
    <row r="30" spans="1:18" ht="57" customHeight="1">
      <c r="A30" s="5">
        <v>14</v>
      </c>
      <c r="B30" s="5" t="s">
        <v>140</v>
      </c>
      <c r="C30" s="5" t="s">
        <v>384</v>
      </c>
      <c r="D30" s="5" t="s">
        <v>302</v>
      </c>
      <c r="E30" s="5" t="s">
        <v>195</v>
      </c>
      <c r="F30" s="5" t="s">
        <v>303</v>
      </c>
      <c r="G30" s="112" t="s">
        <v>436</v>
      </c>
      <c r="H30" s="112"/>
      <c r="I30" s="5"/>
      <c r="J30" s="5"/>
      <c r="K30" s="112"/>
      <c r="L30" s="112"/>
      <c r="M30" s="112"/>
      <c r="N30" s="112"/>
      <c r="O30" s="5"/>
      <c r="P30" s="5"/>
      <c r="Q30" s="5">
        <v>1</v>
      </c>
      <c r="R30" s="12"/>
    </row>
    <row r="31" spans="1:18" ht="74.25" customHeight="1">
      <c r="A31" s="6">
        <v>15</v>
      </c>
      <c r="B31" s="5" t="s">
        <v>140</v>
      </c>
      <c r="C31" s="5" t="s">
        <v>384</v>
      </c>
      <c r="D31" s="5" t="s">
        <v>447</v>
      </c>
      <c r="E31" s="5" t="s">
        <v>141</v>
      </c>
      <c r="F31" s="5" t="s">
        <v>303</v>
      </c>
      <c r="G31" s="112" t="s">
        <v>142</v>
      </c>
      <c r="H31" s="112"/>
      <c r="I31" s="5"/>
      <c r="J31" s="5"/>
      <c r="K31" s="112"/>
      <c r="L31" s="112"/>
      <c r="M31" s="112"/>
      <c r="N31" s="112"/>
      <c r="O31" s="5"/>
      <c r="P31" s="5"/>
      <c r="Q31" s="5">
        <v>1</v>
      </c>
      <c r="R31" s="12"/>
    </row>
    <row r="32" spans="1:18" ht="60" customHeight="1">
      <c r="A32" s="5">
        <v>16</v>
      </c>
      <c r="B32" s="5" t="s">
        <v>140</v>
      </c>
      <c r="C32" s="5" t="s">
        <v>70</v>
      </c>
      <c r="D32" s="5" t="s">
        <v>302</v>
      </c>
      <c r="E32" s="5" t="s">
        <v>233</v>
      </c>
      <c r="F32" s="5" t="s">
        <v>303</v>
      </c>
      <c r="G32" s="112" t="s">
        <v>436</v>
      </c>
      <c r="H32" s="112"/>
      <c r="I32" s="5"/>
      <c r="J32" s="5"/>
      <c r="K32" s="112"/>
      <c r="L32" s="112"/>
      <c r="M32" s="112"/>
      <c r="N32" s="112"/>
      <c r="O32" s="5"/>
      <c r="P32" s="5">
        <v>1</v>
      </c>
      <c r="Q32" s="5"/>
      <c r="R32" s="12"/>
    </row>
    <row r="33" spans="1:18" ht="74.25" customHeight="1">
      <c r="A33" s="6">
        <v>17</v>
      </c>
      <c r="B33" s="5" t="s">
        <v>140</v>
      </c>
      <c r="C33" s="5" t="s">
        <v>72</v>
      </c>
      <c r="D33" s="5" t="s">
        <v>448</v>
      </c>
      <c r="E33" s="5" t="s">
        <v>141</v>
      </c>
      <c r="F33" s="5" t="s">
        <v>303</v>
      </c>
      <c r="G33" s="112" t="s">
        <v>142</v>
      </c>
      <c r="H33" s="112"/>
      <c r="I33" s="5"/>
      <c r="J33" s="5"/>
      <c r="K33" s="112"/>
      <c r="L33" s="112"/>
      <c r="M33" s="112"/>
      <c r="N33" s="112"/>
      <c r="O33" s="5"/>
      <c r="P33" s="5">
        <v>1</v>
      </c>
      <c r="Q33" s="5"/>
      <c r="R33" s="12"/>
    </row>
    <row r="34" spans="1:18" ht="52.5" customHeight="1">
      <c r="A34" s="5">
        <v>18</v>
      </c>
      <c r="B34" s="5" t="s">
        <v>140</v>
      </c>
      <c r="C34" s="5" t="s">
        <v>398</v>
      </c>
      <c r="D34" s="5" t="s">
        <v>302</v>
      </c>
      <c r="E34" s="5" t="s">
        <v>195</v>
      </c>
      <c r="F34" s="5" t="s">
        <v>303</v>
      </c>
      <c r="G34" s="112" t="s">
        <v>436</v>
      </c>
      <c r="H34" s="112"/>
      <c r="I34" s="5"/>
      <c r="J34" s="5"/>
      <c r="K34" s="112"/>
      <c r="L34" s="112"/>
      <c r="M34" s="112"/>
      <c r="N34" s="112"/>
      <c r="O34" s="5"/>
      <c r="P34" s="5">
        <v>1</v>
      </c>
      <c r="Q34" s="5"/>
      <c r="R34" s="12"/>
    </row>
    <row r="35" spans="1:18" ht="76.5" customHeight="1">
      <c r="A35" s="6">
        <v>19</v>
      </c>
      <c r="B35" s="5" t="s">
        <v>140</v>
      </c>
      <c r="C35" s="5" t="s">
        <v>399</v>
      </c>
      <c r="D35" s="5" t="s">
        <v>449</v>
      </c>
      <c r="E35" s="5" t="s">
        <v>141</v>
      </c>
      <c r="F35" s="5" t="s">
        <v>303</v>
      </c>
      <c r="G35" s="112" t="s">
        <v>142</v>
      </c>
      <c r="H35" s="112"/>
      <c r="I35" s="5"/>
      <c r="J35" s="5"/>
      <c r="K35" s="112"/>
      <c r="L35" s="112"/>
      <c r="M35" s="112"/>
      <c r="N35" s="112"/>
      <c r="O35" s="5"/>
      <c r="P35" s="5">
        <v>1</v>
      </c>
      <c r="Q35" s="5"/>
      <c r="R35" s="12"/>
    </row>
    <row r="36" spans="1:18" ht="70.5" customHeight="1">
      <c r="A36" s="5">
        <v>20</v>
      </c>
      <c r="B36" s="5" t="s">
        <v>140</v>
      </c>
      <c r="C36" s="5" t="s">
        <v>395</v>
      </c>
      <c r="D36" s="5" t="s">
        <v>450</v>
      </c>
      <c r="E36" s="5" t="s">
        <v>141</v>
      </c>
      <c r="F36" s="5" t="s">
        <v>303</v>
      </c>
      <c r="G36" s="112" t="s">
        <v>142</v>
      </c>
      <c r="H36" s="112"/>
      <c r="I36" s="5"/>
      <c r="J36" s="5"/>
      <c r="K36" s="112"/>
      <c r="L36" s="112"/>
      <c r="M36" s="112"/>
      <c r="N36" s="112"/>
      <c r="O36" s="5"/>
      <c r="P36" s="5"/>
      <c r="Q36" s="5">
        <v>1</v>
      </c>
      <c r="R36" s="12"/>
    </row>
    <row r="37" spans="1:18" ht="76.5" customHeight="1">
      <c r="A37" s="5">
        <v>21</v>
      </c>
      <c r="B37" s="5" t="s">
        <v>46</v>
      </c>
      <c r="C37" s="5" t="s">
        <v>73</v>
      </c>
      <c r="D37" s="5" t="s">
        <v>302</v>
      </c>
      <c r="E37" s="5" t="s">
        <v>195</v>
      </c>
      <c r="F37" s="5" t="s">
        <v>303</v>
      </c>
      <c r="G37" s="112" t="s">
        <v>436</v>
      </c>
      <c r="H37" s="112"/>
      <c r="I37" s="5"/>
      <c r="J37" s="92">
        <v>1</v>
      </c>
      <c r="K37" s="115">
        <v>1</v>
      </c>
      <c r="L37" s="115"/>
      <c r="M37" s="112"/>
      <c r="N37" s="112"/>
      <c r="O37" s="5"/>
      <c r="P37" s="5"/>
      <c r="Q37" s="5"/>
      <c r="R37" s="12"/>
    </row>
    <row r="38" spans="1:18" ht="78" customHeight="1">
      <c r="A38" s="5">
        <v>22</v>
      </c>
      <c r="B38" s="5" t="s">
        <v>46</v>
      </c>
      <c r="C38" s="5" t="s">
        <v>381</v>
      </c>
      <c r="D38" s="5" t="s">
        <v>451</v>
      </c>
      <c r="E38" s="5" t="s">
        <v>352</v>
      </c>
      <c r="F38" s="5" t="s">
        <v>303</v>
      </c>
      <c r="G38" s="112" t="s">
        <v>142</v>
      </c>
      <c r="H38" s="112"/>
      <c r="I38" s="5"/>
      <c r="J38" s="5"/>
      <c r="K38" s="115">
        <v>1</v>
      </c>
      <c r="L38" s="115"/>
      <c r="M38" s="115"/>
      <c r="N38" s="115"/>
      <c r="O38" s="102"/>
      <c r="P38" s="92"/>
      <c r="Q38" s="5"/>
      <c r="R38" s="12"/>
    </row>
    <row r="39" spans="1:18" ht="55.5" customHeight="1">
      <c r="A39" s="6">
        <v>23</v>
      </c>
      <c r="B39" s="5" t="s">
        <v>140</v>
      </c>
      <c r="C39" s="5" t="s">
        <v>74</v>
      </c>
      <c r="D39" s="5" t="s">
        <v>302</v>
      </c>
      <c r="E39" s="5" t="s">
        <v>195</v>
      </c>
      <c r="F39" s="5" t="s">
        <v>303</v>
      </c>
      <c r="G39" s="112" t="s">
        <v>436</v>
      </c>
      <c r="H39" s="112"/>
      <c r="I39" s="5"/>
      <c r="J39" s="5"/>
      <c r="K39" s="115"/>
      <c r="L39" s="115"/>
      <c r="M39" s="115"/>
      <c r="N39" s="115"/>
      <c r="O39" s="102"/>
      <c r="P39" s="92"/>
      <c r="Q39" s="5">
        <v>1</v>
      </c>
      <c r="R39" s="12"/>
    </row>
    <row r="40" spans="1:18" ht="54" customHeight="1">
      <c r="A40" s="5">
        <v>24</v>
      </c>
      <c r="B40" s="5" t="s">
        <v>140</v>
      </c>
      <c r="C40" s="5" t="s">
        <v>75</v>
      </c>
      <c r="D40" s="5" t="s">
        <v>452</v>
      </c>
      <c r="E40" s="5" t="s">
        <v>141</v>
      </c>
      <c r="F40" s="5" t="s">
        <v>303</v>
      </c>
      <c r="G40" s="44"/>
      <c r="H40" s="44"/>
      <c r="I40" s="5"/>
      <c r="J40" s="5"/>
      <c r="K40" s="115"/>
      <c r="L40" s="115"/>
      <c r="M40" s="115"/>
      <c r="N40" s="115"/>
      <c r="O40" s="102"/>
      <c r="P40" s="92"/>
      <c r="Q40" s="5">
        <v>1</v>
      </c>
      <c r="R40" s="12"/>
    </row>
    <row r="41" spans="1:18" ht="55.5" customHeight="1">
      <c r="A41" s="6">
        <v>25</v>
      </c>
      <c r="B41" s="5" t="s">
        <v>140</v>
      </c>
      <c r="C41" s="5" t="s">
        <v>396</v>
      </c>
      <c r="D41" s="5" t="s">
        <v>453</v>
      </c>
      <c r="E41" s="5" t="s">
        <v>141</v>
      </c>
      <c r="F41" s="5" t="s">
        <v>303</v>
      </c>
      <c r="G41" s="112" t="s">
        <v>142</v>
      </c>
      <c r="H41" s="112"/>
      <c r="I41" s="5"/>
      <c r="J41" s="5"/>
      <c r="K41" s="115"/>
      <c r="L41" s="115"/>
      <c r="M41" s="115"/>
      <c r="N41" s="115"/>
      <c r="O41" s="102"/>
      <c r="P41" s="92"/>
      <c r="Q41" s="5">
        <v>1</v>
      </c>
      <c r="R41" s="12"/>
    </row>
    <row r="42" spans="1:18" ht="61.5" customHeight="1">
      <c r="A42" s="5">
        <v>26</v>
      </c>
      <c r="B42" s="5" t="s">
        <v>140</v>
      </c>
      <c r="C42" s="5" t="s">
        <v>397</v>
      </c>
      <c r="D42" s="5" t="s">
        <v>454</v>
      </c>
      <c r="E42" s="5" t="s">
        <v>141</v>
      </c>
      <c r="F42" s="5" t="s">
        <v>303</v>
      </c>
      <c r="G42" s="112" t="s">
        <v>142</v>
      </c>
      <c r="H42" s="112"/>
      <c r="I42" s="5"/>
      <c r="J42" s="5"/>
      <c r="K42" s="115"/>
      <c r="L42" s="115"/>
      <c r="M42" s="115"/>
      <c r="N42" s="115"/>
      <c r="O42" s="102"/>
      <c r="P42" s="92"/>
      <c r="Q42" s="5">
        <v>1</v>
      </c>
      <c r="R42" s="12"/>
    </row>
    <row r="43" spans="1:18" ht="58.5" customHeight="1">
      <c r="A43" s="5">
        <v>27</v>
      </c>
      <c r="B43" s="5" t="s">
        <v>140</v>
      </c>
      <c r="C43" s="5" t="s">
        <v>58</v>
      </c>
      <c r="D43" s="5" t="s">
        <v>302</v>
      </c>
      <c r="E43" s="5" t="s">
        <v>195</v>
      </c>
      <c r="F43" s="5" t="s">
        <v>303</v>
      </c>
      <c r="G43" s="112" t="s">
        <v>436</v>
      </c>
      <c r="H43" s="112"/>
      <c r="I43" s="5"/>
      <c r="J43" s="5"/>
      <c r="K43" s="115"/>
      <c r="L43" s="115"/>
      <c r="M43" s="115">
        <v>1</v>
      </c>
      <c r="N43" s="115"/>
      <c r="O43" s="102"/>
      <c r="P43" s="92"/>
      <c r="Q43" s="5"/>
      <c r="R43" s="12"/>
    </row>
    <row r="44" spans="1:18" ht="62.25" customHeight="1">
      <c r="A44" s="6">
        <v>28</v>
      </c>
      <c r="B44" s="5" t="s">
        <v>140</v>
      </c>
      <c r="C44" s="5" t="s">
        <v>58</v>
      </c>
      <c r="D44" s="5" t="s">
        <v>455</v>
      </c>
      <c r="E44" s="5" t="s">
        <v>141</v>
      </c>
      <c r="F44" s="5" t="s">
        <v>303</v>
      </c>
      <c r="G44" s="112" t="s">
        <v>142</v>
      </c>
      <c r="H44" s="112"/>
      <c r="I44" s="5"/>
      <c r="J44" s="5"/>
      <c r="K44" s="115"/>
      <c r="L44" s="115"/>
      <c r="M44" s="115"/>
      <c r="N44" s="115"/>
      <c r="O44" s="92">
        <v>1</v>
      </c>
      <c r="P44" s="92"/>
      <c r="Q44" s="5"/>
      <c r="R44" s="12"/>
    </row>
    <row r="45" spans="1:18" ht="30" customHeight="1">
      <c r="A45" s="122">
        <v>29</v>
      </c>
      <c r="B45" s="122" t="s">
        <v>140</v>
      </c>
      <c r="C45" s="122" t="s">
        <v>385</v>
      </c>
      <c r="D45" s="122" t="s">
        <v>400</v>
      </c>
      <c r="E45" s="122" t="s">
        <v>141</v>
      </c>
      <c r="F45" s="122" t="s">
        <v>303</v>
      </c>
      <c r="G45" s="112" t="s">
        <v>142</v>
      </c>
      <c r="H45" s="112"/>
      <c r="I45" s="122"/>
      <c r="J45" s="122"/>
      <c r="K45" s="112"/>
      <c r="L45" s="112"/>
      <c r="M45" s="112"/>
      <c r="N45" s="112"/>
      <c r="O45" s="112"/>
      <c r="P45" s="122"/>
      <c r="Q45" s="122">
        <v>1</v>
      </c>
      <c r="R45" s="153"/>
    </row>
    <row r="46" spans="1:18" ht="30" customHeight="1">
      <c r="A46" s="123"/>
      <c r="B46" s="123"/>
      <c r="C46" s="123"/>
      <c r="D46" s="123"/>
      <c r="E46" s="123"/>
      <c r="F46" s="123"/>
      <c r="G46" s="112"/>
      <c r="H46" s="112"/>
      <c r="I46" s="123"/>
      <c r="J46" s="123"/>
      <c r="K46" s="112"/>
      <c r="L46" s="112"/>
      <c r="M46" s="112"/>
      <c r="N46" s="112"/>
      <c r="O46" s="112"/>
      <c r="P46" s="123"/>
      <c r="Q46" s="123"/>
      <c r="R46" s="153"/>
    </row>
    <row r="47" spans="1:18" ht="62.25" customHeight="1">
      <c r="A47" s="5">
        <v>30</v>
      </c>
      <c r="B47" s="5" t="s">
        <v>140</v>
      </c>
      <c r="C47" s="5" t="s">
        <v>457</v>
      </c>
      <c r="D47" s="5" t="s">
        <v>302</v>
      </c>
      <c r="E47" s="5" t="s">
        <v>195</v>
      </c>
      <c r="F47" s="5" t="s">
        <v>303</v>
      </c>
      <c r="G47" s="112" t="s">
        <v>436</v>
      </c>
      <c r="H47" s="112"/>
      <c r="I47" s="5"/>
      <c r="J47" s="5"/>
      <c r="K47" s="112"/>
      <c r="L47" s="112"/>
      <c r="M47" s="112"/>
      <c r="N47" s="112"/>
      <c r="O47" s="5"/>
      <c r="P47" s="5"/>
      <c r="Q47" s="5">
        <v>1</v>
      </c>
      <c r="R47" s="12"/>
    </row>
    <row r="48" spans="1:18" ht="65.25" customHeight="1">
      <c r="A48" s="5">
        <v>31</v>
      </c>
      <c r="B48" s="5" t="s">
        <v>140</v>
      </c>
      <c r="C48" s="5" t="s">
        <v>458</v>
      </c>
      <c r="D48" s="5" t="s">
        <v>456</v>
      </c>
      <c r="E48" s="5" t="s">
        <v>141</v>
      </c>
      <c r="F48" s="5" t="s">
        <v>303</v>
      </c>
      <c r="G48" s="112" t="s">
        <v>142</v>
      </c>
      <c r="H48" s="112"/>
      <c r="I48" s="5"/>
      <c r="J48" s="5"/>
      <c r="K48" s="112"/>
      <c r="L48" s="112"/>
      <c r="M48" s="112"/>
      <c r="N48" s="112"/>
      <c r="O48" s="5"/>
      <c r="P48" s="5"/>
      <c r="Q48" s="5">
        <v>1</v>
      </c>
      <c r="R48" s="12"/>
    </row>
    <row r="49" spans="1:18" ht="66.75" customHeight="1">
      <c r="A49" s="5">
        <v>32</v>
      </c>
      <c r="B49" s="5" t="s">
        <v>140</v>
      </c>
      <c r="C49" s="5" t="s">
        <v>76</v>
      </c>
      <c r="D49" s="5" t="s">
        <v>302</v>
      </c>
      <c r="E49" s="5" t="s">
        <v>56</v>
      </c>
      <c r="F49" s="5" t="s">
        <v>303</v>
      </c>
      <c r="G49" s="112" t="s">
        <v>436</v>
      </c>
      <c r="H49" s="112"/>
      <c r="I49" s="5"/>
      <c r="J49" s="5"/>
      <c r="K49" s="116">
        <v>1</v>
      </c>
      <c r="L49" s="116"/>
      <c r="M49" s="115"/>
      <c r="N49" s="115"/>
      <c r="O49" s="102"/>
      <c r="P49" s="5"/>
      <c r="Q49" s="5"/>
      <c r="R49" s="12"/>
    </row>
    <row r="50" spans="1:18" ht="72" customHeight="1">
      <c r="A50" s="5">
        <v>33</v>
      </c>
      <c r="B50" s="5" t="s">
        <v>140</v>
      </c>
      <c r="C50" s="5" t="s">
        <v>76</v>
      </c>
      <c r="D50" s="4" t="s">
        <v>459</v>
      </c>
      <c r="E50" s="5" t="s">
        <v>141</v>
      </c>
      <c r="F50" s="5" t="s">
        <v>303</v>
      </c>
      <c r="G50" s="112" t="s">
        <v>142</v>
      </c>
      <c r="H50" s="112"/>
      <c r="I50" s="5"/>
      <c r="J50" s="5"/>
      <c r="K50" s="115"/>
      <c r="L50" s="115"/>
      <c r="M50" s="115"/>
      <c r="N50" s="115"/>
      <c r="O50" s="102">
        <v>1</v>
      </c>
      <c r="P50" s="5"/>
      <c r="Q50" s="5"/>
      <c r="R50" s="12"/>
    </row>
    <row r="51" spans="1:18" ht="60" customHeight="1">
      <c r="A51" s="5">
        <v>34</v>
      </c>
      <c r="B51" s="5" t="s">
        <v>140</v>
      </c>
      <c r="C51" s="5" t="s">
        <v>77</v>
      </c>
      <c r="D51" s="5" t="s">
        <v>302</v>
      </c>
      <c r="E51" s="5" t="s">
        <v>195</v>
      </c>
      <c r="F51" s="5" t="s">
        <v>303</v>
      </c>
      <c r="G51" s="112" t="s">
        <v>436</v>
      </c>
      <c r="H51" s="112"/>
      <c r="I51" s="5"/>
      <c r="J51" s="5"/>
      <c r="K51" s="112"/>
      <c r="L51" s="112"/>
      <c r="M51" s="112"/>
      <c r="N51" s="112"/>
      <c r="O51" s="5"/>
      <c r="P51" s="5"/>
      <c r="Q51" s="5">
        <v>1</v>
      </c>
      <c r="R51" s="12"/>
    </row>
    <row r="52" spans="1:18" ht="57" customHeight="1">
      <c r="A52" s="5">
        <v>35</v>
      </c>
      <c r="B52" s="5" t="s">
        <v>140</v>
      </c>
      <c r="C52" s="5" t="s">
        <v>77</v>
      </c>
      <c r="D52" s="5" t="s">
        <v>460</v>
      </c>
      <c r="E52" s="5" t="s">
        <v>141</v>
      </c>
      <c r="F52" s="5" t="s">
        <v>303</v>
      </c>
      <c r="G52" s="112" t="s">
        <v>142</v>
      </c>
      <c r="H52" s="112"/>
      <c r="I52" s="5"/>
      <c r="J52" s="5"/>
      <c r="K52" s="112"/>
      <c r="L52" s="112"/>
      <c r="M52" s="112"/>
      <c r="N52" s="112"/>
      <c r="O52" s="5"/>
      <c r="P52" s="5"/>
      <c r="Q52" s="5">
        <v>1</v>
      </c>
      <c r="R52" s="12"/>
    </row>
    <row r="53" spans="1:18" ht="63" customHeight="1">
      <c r="A53" s="5">
        <v>36</v>
      </c>
      <c r="B53" s="5" t="s">
        <v>140</v>
      </c>
      <c r="C53" s="5" t="s">
        <v>466</v>
      </c>
      <c r="D53" s="5" t="s">
        <v>461</v>
      </c>
      <c r="E53" s="5" t="s">
        <v>141</v>
      </c>
      <c r="F53" s="5" t="s">
        <v>303</v>
      </c>
      <c r="G53" s="112" t="s">
        <v>142</v>
      </c>
      <c r="H53" s="112"/>
      <c r="I53" s="5"/>
      <c r="J53" s="5"/>
      <c r="K53" s="112"/>
      <c r="L53" s="112"/>
      <c r="M53" s="115">
        <v>1</v>
      </c>
      <c r="N53" s="115"/>
      <c r="O53" s="92"/>
      <c r="P53" s="92"/>
      <c r="Q53" s="5"/>
      <c r="R53" s="12"/>
    </row>
    <row r="54" spans="1:18" ht="63" customHeight="1">
      <c r="A54" s="5">
        <v>37</v>
      </c>
      <c r="B54" s="5" t="s">
        <v>140</v>
      </c>
      <c r="C54" s="5" t="s">
        <v>11</v>
      </c>
      <c r="D54" s="5" t="s">
        <v>462</v>
      </c>
      <c r="E54" s="5" t="s">
        <v>141</v>
      </c>
      <c r="F54" s="5" t="s">
        <v>303</v>
      </c>
      <c r="G54" s="112" t="s">
        <v>142</v>
      </c>
      <c r="H54" s="112"/>
      <c r="I54" s="5"/>
      <c r="J54" s="5"/>
      <c r="K54" s="112"/>
      <c r="L54" s="112"/>
      <c r="M54" s="115"/>
      <c r="N54" s="115"/>
      <c r="O54" s="92"/>
      <c r="P54" s="92"/>
      <c r="Q54" s="5">
        <v>1</v>
      </c>
      <c r="R54" s="12"/>
    </row>
    <row r="55" spans="1:18" ht="57" customHeight="1">
      <c r="A55" s="5">
        <v>38</v>
      </c>
      <c r="B55" s="5" t="s">
        <v>140</v>
      </c>
      <c r="C55" s="5" t="s">
        <v>377</v>
      </c>
      <c r="D55" s="5" t="s">
        <v>302</v>
      </c>
      <c r="E55" s="5" t="s">
        <v>195</v>
      </c>
      <c r="F55" s="5" t="s">
        <v>303</v>
      </c>
      <c r="G55" s="112" t="s">
        <v>436</v>
      </c>
      <c r="H55" s="112"/>
      <c r="I55" s="5"/>
      <c r="J55" s="5"/>
      <c r="K55" s="112"/>
      <c r="L55" s="112"/>
      <c r="M55" s="115"/>
      <c r="N55" s="115"/>
      <c r="O55" s="102"/>
      <c r="P55" s="92"/>
      <c r="Q55" s="5">
        <v>1</v>
      </c>
      <c r="R55" s="12"/>
    </row>
    <row r="56" spans="1:18" ht="63.75" customHeight="1">
      <c r="A56" s="5">
        <v>39</v>
      </c>
      <c r="B56" s="5" t="s">
        <v>140</v>
      </c>
      <c r="C56" s="5" t="s">
        <v>378</v>
      </c>
      <c r="D56" s="5" t="s">
        <v>465</v>
      </c>
      <c r="E56" s="5" t="s">
        <v>141</v>
      </c>
      <c r="F56" s="5" t="s">
        <v>303</v>
      </c>
      <c r="G56" s="112" t="s">
        <v>142</v>
      </c>
      <c r="H56" s="112"/>
      <c r="I56" s="5"/>
      <c r="J56" s="5"/>
      <c r="K56" s="112"/>
      <c r="L56" s="112"/>
      <c r="M56" s="115"/>
      <c r="N56" s="115"/>
      <c r="O56" s="102"/>
      <c r="P56" s="92"/>
      <c r="Q56" s="5">
        <v>1</v>
      </c>
      <c r="R56" s="12"/>
    </row>
    <row r="57" spans="1:18" ht="54" customHeight="1">
      <c r="A57" s="5">
        <v>40</v>
      </c>
      <c r="B57" s="5" t="s">
        <v>140</v>
      </c>
      <c r="C57" s="5" t="s">
        <v>463</v>
      </c>
      <c r="D57" s="5" t="s">
        <v>302</v>
      </c>
      <c r="E57" s="5" t="s">
        <v>195</v>
      </c>
      <c r="F57" s="5" t="s">
        <v>303</v>
      </c>
      <c r="G57" s="112" t="s">
        <v>436</v>
      </c>
      <c r="H57" s="112"/>
      <c r="I57" s="5"/>
      <c r="J57" s="5"/>
      <c r="K57" s="112"/>
      <c r="L57" s="112"/>
      <c r="M57" s="115"/>
      <c r="N57" s="115"/>
      <c r="O57" s="102"/>
      <c r="P57" s="92"/>
      <c r="Q57" s="5">
        <v>1</v>
      </c>
      <c r="R57" s="12"/>
    </row>
    <row r="58" spans="1:18" ht="79.5" customHeight="1">
      <c r="A58" s="5">
        <v>41</v>
      </c>
      <c r="B58" s="5" t="s">
        <v>140</v>
      </c>
      <c r="C58" s="5" t="s">
        <v>463</v>
      </c>
      <c r="D58" s="5" t="s">
        <v>464</v>
      </c>
      <c r="E58" s="5" t="s">
        <v>141</v>
      </c>
      <c r="F58" s="5" t="s">
        <v>303</v>
      </c>
      <c r="G58" s="112" t="s">
        <v>142</v>
      </c>
      <c r="H58" s="112"/>
      <c r="I58" s="5"/>
      <c r="J58" s="5"/>
      <c r="K58" s="112"/>
      <c r="L58" s="112"/>
      <c r="M58" s="115"/>
      <c r="N58" s="115"/>
      <c r="O58" s="102"/>
      <c r="P58" s="92"/>
      <c r="Q58" s="5">
        <v>1</v>
      </c>
      <c r="R58" s="12"/>
    </row>
    <row r="59" spans="1:18" ht="79.5" customHeight="1">
      <c r="A59" s="5">
        <v>42</v>
      </c>
      <c r="B59" s="5" t="s">
        <v>140</v>
      </c>
      <c r="C59" s="5" t="s">
        <v>386</v>
      </c>
      <c r="D59" s="5" t="s">
        <v>467</v>
      </c>
      <c r="E59" s="5" t="s">
        <v>141</v>
      </c>
      <c r="F59" s="5" t="s">
        <v>303</v>
      </c>
      <c r="G59" s="112" t="s">
        <v>142</v>
      </c>
      <c r="H59" s="112"/>
      <c r="I59" s="5"/>
      <c r="J59" s="5"/>
      <c r="K59" s="112"/>
      <c r="L59" s="112"/>
      <c r="M59" s="115"/>
      <c r="N59" s="115"/>
      <c r="O59" s="102"/>
      <c r="P59" s="92">
        <v>1</v>
      </c>
      <c r="Q59" s="5"/>
      <c r="R59" s="12"/>
    </row>
    <row r="60" spans="1:18" ht="76.5" customHeight="1">
      <c r="A60" s="5">
        <v>43</v>
      </c>
      <c r="B60" s="5" t="s">
        <v>140</v>
      </c>
      <c r="C60" s="5" t="s">
        <v>401</v>
      </c>
      <c r="D60" s="5" t="s">
        <v>468</v>
      </c>
      <c r="E60" s="5" t="s">
        <v>141</v>
      </c>
      <c r="F60" s="5" t="s">
        <v>303</v>
      </c>
      <c r="G60" s="112" t="s">
        <v>142</v>
      </c>
      <c r="H60" s="112"/>
      <c r="I60" s="5"/>
      <c r="J60" s="5"/>
      <c r="K60" s="112"/>
      <c r="L60" s="112"/>
      <c r="M60" s="112"/>
      <c r="N60" s="112"/>
      <c r="O60" s="5"/>
      <c r="P60" s="5"/>
      <c r="Q60" s="5">
        <v>1</v>
      </c>
      <c r="R60" s="12"/>
    </row>
    <row r="61" spans="1:18" ht="69.75" customHeight="1">
      <c r="A61" s="5">
        <v>44</v>
      </c>
      <c r="B61" s="5" t="s">
        <v>140</v>
      </c>
      <c r="C61" s="5" t="s">
        <v>78</v>
      </c>
      <c r="D61" s="5" t="s">
        <v>302</v>
      </c>
      <c r="E61" s="5" t="s">
        <v>195</v>
      </c>
      <c r="F61" s="5" t="s">
        <v>303</v>
      </c>
      <c r="G61" s="112" t="s">
        <v>436</v>
      </c>
      <c r="H61" s="112"/>
      <c r="I61" s="5"/>
      <c r="J61" s="5"/>
      <c r="K61" s="112"/>
      <c r="L61" s="112"/>
      <c r="M61" s="112"/>
      <c r="N61" s="112"/>
      <c r="O61" s="5"/>
      <c r="P61" s="5"/>
      <c r="Q61" s="5">
        <v>1</v>
      </c>
      <c r="R61" s="12"/>
    </row>
    <row r="62" spans="1:18" ht="70.5" customHeight="1">
      <c r="A62" s="5">
        <v>45</v>
      </c>
      <c r="B62" s="5" t="s">
        <v>140</v>
      </c>
      <c r="C62" s="5" t="s">
        <v>79</v>
      </c>
      <c r="D62" s="5" t="s">
        <v>305</v>
      </c>
      <c r="E62" s="5" t="s">
        <v>141</v>
      </c>
      <c r="F62" s="5" t="s">
        <v>303</v>
      </c>
      <c r="G62" s="112" t="s">
        <v>142</v>
      </c>
      <c r="H62" s="112"/>
      <c r="I62" s="5"/>
      <c r="J62" s="5"/>
      <c r="K62" s="112"/>
      <c r="L62" s="112"/>
      <c r="M62" s="112"/>
      <c r="N62" s="112"/>
      <c r="O62" s="5"/>
      <c r="P62" s="5"/>
      <c r="Q62" s="5">
        <v>1</v>
      </c>
      <c r="R62" s="12"/>
    </row>
    <row r="63" spans="1:18" ht="81.75" customHeight="1">
      <c r="A63" s="5">
        <v>46</v>
      </c>
      <c r="B63" s="5" t="s">
        <v>140</v>
      </c>
      <c r="C63" s="5" t="s">
        <v>80</v>
      </c>
      <c r="D63" s="5" t="s">
        <v>402</v>
      </c>
      <c r="E63" s="5" t="s">
        <v>141</v>
      </c>
      <c r="F63" s="5" t="s">
        <v>303</v>
      </c>
      <c r="G63" s="112" t="s">
        <v>142</v>
      </c>
      <c r="H63" s="112"/>
      <c r="I63" s="5"/>
      <c r="J63" s="5"/>
      <c r="K63" s="112"/>
      <c r="L63" s="112"/>
      <c r="M63" s="112"/>
      <c r="N63" s="112"/>
      <c r="O63" s="5"/>
      <c r="P63" s="5">
        <v>1</v>
      </c>
      <c r="Q63" s="5"/>
      <c r="R63" s="12"/>
    </row>
    <row r="64" spans="1:18" ht="57" customHeight="1">
      <c r="A64" s="5">
        <v>47</v>
      </c>
      <c r="B64" s="5" t="s">
        <v>140</v>
      </c>
      <c r="C64" s="5" t="s">
        <v>81</v>
      </c>
      <c r="D64" s="5" t="s">
        <v>302</v>
      </c>
      <c r="E64" s="5" t="s">
        <v>195</v>
      </c>
      <c r="F64" s="5" t="s">
        <v>303</v>
      </c>
      <c r="G64" s="112" t="s">
        <v>436</v>
      </c>
      <c r="H64" s="112"/>
      <c r="I64" s="5"/>
      <c r="J64" s="5"/>
      <c r="K64" s="112"/>
      <c r="L64" s="112"/>
      <c r="M64" s="112"/>
      <c r="N64" s="112"/>
      <c r="O64" s="5"/>
      <c r="P64" s="5"/>
      <c r="Q64" s="5">
        <v>1</v>
      </c>
      <c r="R64" s="12"/>
    </row>
    <row r="65" spans="1:18" ht="93.75" customHeight="1">
      <c r="A65" s="5">
        <v>48</v>
      </c>
      <c r="B65" s="5" t="s">
        <v>140</v>
      </c>
      <c r="C65" s="5" t="s">
        <v>82</v>
      </c>
      <c r="D65" s="5" t="s">
        <v>468</v>
      </c>
      <c r="E65" s="5" t="s">
        <v>141</v>
      </c>
      <c r="F65" s="5" t="s">
        <v>303</v>
      </c>
      <c r="G65" s="112" t="s">
        <v>142</v>
      </c>
      <c r="H65" s="112"/>
      <c r="I65" s="5"/>
      <c r="J65" s="5"/>
      <c r="K65" s="112"/>
      <c r="L65" s="112"/>
      <c r="M65" s="112"/>
      <c r="N65" s="112"/>
      <c r="O65" s="5"/>
      <c r="P65" s="5"/>
      <c r="Q65" s="5">
        <v>1</v>
      </c>
      <c r="R65" s="12"/>
    </row>
    <row r="66" spans="1:18" ht="63.75" customHeight="1">
      <c r="A66" s="5">
        <v>49</v>
      </c>
      <c r="B66" s="5" t="s">
        <v>140</v>
      </c>
      <c r="C66" s="5" t="s">
        <v>387</v>
      </c>
      <c r="D66" s="5" t="s">
        <v>302</v>
      </c>
      <c r="E66" s="5" t="s">
        <v>195</v>
      </c>
      <c r="F66" s="5" t="s">
        <v>303</v>
      </c>
      <c r="G66" s="112" t="s">
        <v>436</v>
      </c>
      <c r="H66" s="112"/>
      <c r="I66" s="5"/>
      <c r="J66" s="5"/>
      <c r="K66" s="112"/>
      <c r="L66" s="112"/>
      <c r="M66" s="112"/>
      <c r="N66" s="112"/>
      <c r="O66" s="5"/>
      <c r="P66" s="5"/>
      <c r="Q66" s="5">
        <v>1</v>
      </c>
      <c r="R66" s="12"/>
    </row>
    <row r="67" spans="1:18" ht="72" customHeight="1">
      <c r="A67" s="5">
        <v>50</v>
      </c>
      <c r="B67" s="5" t="s">
        <v>140</v>
      </c>
      <c r="C67" s="5" t="s">
        <v>388</v>
      </c>
      <c r="D67" s="5" t="s">
        <v>469</v>
      </c>
      <c r="E67" s="5" t="s">
        <v>141</v>
      </c>
      <c r="F67" s="5" t="s">
        <v>303</v>
      </c>
      <c r="G67" s="112" t="s">
        <v>142</v>
      </c>
      <c r="H67" s="112"/>
      <c r="I67" s="5"/>
      <c r="J67" s="5"/>
      <c r="K67" s="112"/>
      <c r="L67" s="112"/>
      <c r="M67" s="112"/>
      <c r="N67" s="112"/>
      <c r="O67" s="5"/>
      <c r="P67" s="5"/>
      <c r="Q67" s="5">
        <v>1</v>
      </c>
      <c r="R67" s="12"/>
    </row>
    <row r="68" spans="1:18" ht="60" customHeight="1">
      <c r="A68" s="5">
        <v>51</v>
      </c>
      <c r="B68" s="5" t="s">
        <v>140</v>
      </c>
      <c r="C68" s="5" t="s">
        <v>85</v>
      </c>
      <c r="D68" s="5" t="s">
        <v>302</v>
      </c>
      <c r="E68" s="5" t="s">
        <v>195</v>
      </c>
      <c r="F68" s="5" t="s">
        <v>303</v>
      </c>
      <c r="G68" s="112" t="s">
        <v>436</v>
      </c>
      <c r="H68" s="112"/>
      <c r="I68" s="5"/>
      <c r="J68" s="5"/>
      <c r="K68" s="112"/>
      <c r="L68" s="112"/>
      <c r="M68" s="112"/>
      <c r="N68" s="112"/>
      <c r="O68" s="5"/>
      <c r="P68" s="5"/>
      <c r="Q68" s="5">
        <v>1</v>
      </c>
      <c r="R68" s="12"/>
    </row>
    <row r="69" spans="1:18" ht="71.25" customHeight="1">
      <c r="A69" s="5">
        <v>52</v>
      </c>
      <c r="B69" s="5" t="s">
        <v>140</v>
      </c>
      <c r="C69" s="5" t="s">
        <v>63</v>
      </c>
      <c r="D69" s="5" t="s">
        <v>470</v>
      </c>
      <c r="E69" s="5" t="s">
        <v>141</v>
      </c>
      <c r="F69" s="5" t="s">
        <v>303</v>
      </c>
      <c r="G69" s="112" t="s">
        <v>142</v>
      </c>
      <c r="H69" s="112"/>
      <c r="I69" s="5"/>
      <c r="J69" s="5"/>
      <c r="K69" s="112"/>
      <c r="L69" s="112"/>
      <c r="M69" s="112"/>
      <c r="N69" s="112"/>
      <c r="O69" s="5"/>
      <c r="P69" s="5"/>
      <c r="Q69" s="5">
        <v>1</v>
      </c>
      <c r="R69" s="12"/>
    </row>
    <row r="70" spans="1:18" ht="81" customHeight="1">
      <c r="A70" s="5">
        <v>53</v>
      </c>
      <c r="B70" s="5" t="s">
        <v>140</v>
      </c>
      <c r="C70" s="5" t="s">
        <v>83</v>
      </c>
      <c r="D70" s="5" t="s">
        <v>474</v>
      </c>
      <c r="E70" s="5" t="s">
        <v>141</v>
      </c>
      <c r="F70" s="5" t="s">
        <v>303</v>
      </c>
      <c r="G70" s="112" t="s">
        <v>142</v>
      </c>
      <c r="H70" s="112"/>
      <c r="I70" s="5"/>
      <c r="J70" s="5"/>
      <c r="K70" s="112"/>
      <c r="L70" s="112"/>
      <c r="M70" s="112"/>
      <c r="N70" s="112"/>
      <c r="O70" s="5"/>
      <c r="P70" s="5"/>
      <c r="Q70" s="5">
        <v>1</v>
      </c>
      <c r="R70" s="12"/>
    </row>
    <row r="71" spans="1:18" ht="76.5" customHeight="1">
      <c r="A71" s="5">
        <v>54</v>
      </c>
      <c r="B71" s="5" t="s">
        <v>140</v>
      </c>
      <c r="C71" s="5" t="s">
        <v>471</v>
      </c>
      <c r="D71" s="5" t="s">
        <v>473</v>
      </c>
      <c r="E71" s="5" t="s">
        <v>141</v>
      </c>
      <c r="F71" s="5" t="s">
        <v>303</v>
      </c>
      <c r="G71" s="112" t="s">
        <v>142</v>
      </c>
      <c r="H71" s="112"/>
      <c r="I71" s="5"/>
      <c r="J71" s="5"/>
      <c r="K71" s="112"/>
      <c r="L71" s="112"/>
      <c r="M71" s="112"/>
      <c r="N71" s="112"/>
      <c r="O71" s="5"/>
      <c r="P71" s="5"/>
      <c r="Q71" s="5">
        <v>1</v>
      </c>
      <c r="R71" s="12"/>
    </row>
    <row r="72" spans="1:18" ht="57.75" customHeight="1">
      <c r="A72" s="5">
        <v>55</v>
      </c>
      <c r="B72" s="5" t="s">
        <v>140</v>
      </c>
      <c r="C72" s="5" t="s">
        <v>782</v>
      </c>
      <c r="D72" s="5" t="s">
        <v>302</v>
      </c>
      <c r="E72" s="5" t="s">
        <v>195</v>
      </c>
      <c r="F72" s="5" t="s">
        <v>303</v>
      </c>
      <c r="G72" s="112" t="s">
        <v>436</v>
      </c>
      <c r="H72" s="112"/>
      <c r="I72" s="5"/>
      <c r="J72" s="5"/>
      <c r="K72" s="115">
        <v>1</v>
      </c>
      <c r="L72" s="115"/>
      <c r="M72" s="115"/>
      <c r="N72" s="115"/>
      <c r="O72" s="5"/>
      <c r="P72" s="5"/>
      <c r="Q72" s="5"/>
      <c r="R72" s="12"/>
    </row>
    <row r="73" spans="1:18" ht="76.5" customHeight="1">
      <c r="A73" s="5">
        <v>56</v>
      </c>
      <c r="B73" s="5" t="s">
        <v>140</v>
      </c>
      <c r="C73" s="5" t="s">
        <v>783</v>
      </c>
      <c r="D73" s="5" t="s">
        <v>472</v>
      </c>
      <c r="E73" s="5" t="s">
        <v>141</v>
      </c>
      <c r="F73" s="5" t="s">
        <v>303</v>
      </c>
      <c r="G73" s="112" t="s">
        <v>142</v>
      </c>
      <c r="H73" s="112"/>
      <c r="I73" s="5"/>
      <c r="J73" s="5"/>
      <c r="K73" s="115"/>
      <c r="L73" s="115"/>
      <c r="M73" s="115">
        <v>1</v>
      </c>
      <c r="N73" s="115"/>
      <c r="O73" s="5"/>
      <c r="P73" s="5"/>
      <c r="Q73" s="5"/>
      <c r="R73" s="12"/>
    </row>
    <row r="74" spans="1:18" ht="78.75" customHeight="1">
      <c r="A74" s="5">
        <v>57</v>
      </c>
      <c r="B74" s="5" t="s">
        <v>140</v>
      </c>
      <c r="C74" s="5" t="s">
        <v>84</v>
      </c>
      <c r="D74" s="5" t="s">
        <v>403</v>
      </c>
      <c r="E74" s="5" t="s">
        <v>141</v>
      </c>
      <c r="F74" s="5" t="s">
        <v>303</v>
      </c>
      <c r="G74" s="112" t="s">
        <v>142</v>
      </c>
      <c r="H74" s="112"/>
      <c r="I74" s="5"/>
      <c r="J74" s="5"/>
      <c r="K74" s="112"/>
      <c r="L74" s="112"/>
      <c r="M74" s="112"/>
      <c r="N74" s="112"/>
      <c r="O74" s="5"/>
      <c r="P74" s="5"/>
      <c r="Q74" s="5">
        <v>1</v>
      </c>
      <c r="R74" s="12"/>
    </row>
    <row r="75" spans="1:18" ht="57.75" customHeight="1">
      <c r="A75" s="5">
        <v>58</v>
      </c>
      <c r="B75" s="5" t="s">
        <v>140</v>
      </c>
      <c r="C75" s="5" t="s">
        <v>475</v>
      </c>
      <c r="D75" s="5" t="s">
        <v>302</v>
      </c>
      <c r="E75" s="5" t="s">
        <v>195</v>
      </c>
      <c r="F75" s="5" t="s">
        <v>303</v>
      </c>
      <c r="G75" s="112" t="s">
        <v>436</v>
      </c>
      <c r="H75" s="112"/>
      <c r="I75" s="5"/>
      <c r="J75" s="5"/>
      <c r="K75" s="112"/>
      <c r="L75" s="112"/>
      <c r="M75" s="112"/>
      <c r="N75" s="112"/>
      <c r="O75" s="5"/>
      <c r="P75" s="5"/>
      <c r="Q75" s="5">
        <v>1</v>
      </c>
      <c r="R75" s="12"/>
    </row>
    <row r="76" spans="1:18" ht="69" customHeight="1">
      <c r="A76" s="5">
        <v>59</v>
      </c>
      <c r="B76" s="5" t="s">
        <v>140</v>
      </c>
      <c r="C76" s="5" t="s">
        <v>475</v>
      </c>
      <c r="D76" s="5" t="s">
        <v>476</v>
      </c>
      <c r="E76" s="5" t="s">
        <v>141</v>
      </c>
      <c r="F76" s="5" t="s">
        <v>303</v>
      </c>
      <c r="G76" s="112" t="s">
        <v>142</v>
      </c>
      <c r="H76" s="112"/>
      <c r="I76" s="5"/>
      <c r="J76" s="5"/>
      <c r="K76" s="112"/>
      <c r="L76" s="112"/>
      <c r="M76" s="112"/>
      <c r="N76" s="112"/>
      <c r="O76" s="5"/>
      <c r="P76" s="5"/>
      <c r="Q76" s="5">
        <v>1</v>
      </c>
      <c r="R76" s="12"/>
    </row>
    <row r="77" spans="1:18" ht="57.75" customHeight="1">
      <c r="A77" s="5">
        <v>60</v>
      </c>
      <c r="B77" s="5" t="s">
        <v>140</v>
      </c>
      <c r="C77" s="5" t="s">
        <v>479</v>
      </c>
      <c r="D77" s="5" t="s">
        <v>302</v>
      </c>
      <c r="E77" s="5" t="s">
        <v>195</v>
      </c>
      <c r="F77" s="5" t="s">
        <v>303</v>
      </c>
      <c r="G77" s="112" t="s">
        <v>436</v>
      </c>
      <c r="H77" s="112"/>
      <c r="I77" s="5"/>
      <c r="J77" s="5"/>
      <c r="K77" s="112"/>
      <c r="L77" s="112"/>
      <c r="M77" s="112"/>
      <c r="N77" s="112"/>
      <c r="O77" s="5"/>
      <c r="P77" s="5"/>
      <c r="Q77" s="5">
        <v>1</v>
      </c>
      <c r="R77" s="12"/>
    </row>
    <row r="78" spans="1:18" ht="57.75" customHeight="1">
      <c r="A78" s="5">
        <v>61</v>
      </c>
      <c r="B78" s="5" t="s">
        <v>140</v>
      </c>
      <c r="C78" s="5" t="s">
        <v>479</v>
      </c>
      <c r="D78" s="5" t="s">
        <v>477</v>
      </c>
      <c r="E78" s="5" t="s">
        <v>141</v>
      </c>
      <c r="F78" s="5" t="s">
        <v>303</v>
      </c>
      <c r="G78" s="112" t="s">
        <v>142</v>
      </c>
      <c r="H78" s="112"/>
      <c r="I78" s="5"/>
      <c r="J78" s="5"/>
      <c r="K78" s="112"/>
      <c r="L78" s="112"/>
      <c r="M78" s="112"/>
      <c r="N78" s="112"/>
      <c r="O78" s="5"/>
      <c r="P78" s="5"/>
      <c r="Q78" s="5">
        <v>1</v>
      </c>
      <c r="R78" s="12"/>
    </row>
    <row r="79" spans="1:18" ht="57.75" customHeight="1">
      <c r="A79" s="5">
        <v>62</v>
      </c>
      <c r="B79" s="5" t="s">
        <v>140</v>
      </c>
      <c r="C79" s="5" t="s">
        <v>389</v>
      </c>
      <c r="D79" s="5" t="s">
        <v>478</v>
      </c>
      <c r="E79" s="5" t="s">
        <v>141</v>
      </c>
      <c r="F79" s="5" t="s">
        <v>303</v>
      </c>
      <c r="G79" s="5" t="s">
        <v>142</v>
      </c>
      <c r="H79" s="5"/>
      <c r="I79" s="5"/>
      <c r="J79" s="5"/>
      <c r="K79" s="112"/>
      <c r="L79" s="112"/>
      <c r="M79" s="112"/>
      <c r="N79" s="112"/>
      <c r="O79" s="5"/>
      <c r="P79" s="5"/>
      <c r="Q79" s="5">
        <v>1</v>
      </c>
      <c r="R79" s="12"/>
    </row>
    <row r="80" spans="1:18" ht="63" customHeight="1">
      <c r="A80" s="5">
        <v>63</v>
      </c>
      <c r="B80" s="5" t="s">
        <v>140</v>
      </c>
      <c r="C80" s="103" t="s">
        <v>480</v>
      </c>
      <c r="D80" s="5" t="s">
        <v>302</v>
      </c>
      <c r="E80" s="5" t="s">
        <v>195</v>
      </c>
      <c r="F80" s="5" t="s">
        <v>303</v>
      </c>
      <c r="G80" s="112" t="s">
        <v>436</v>
      </c>
      <c r="H80" s="112"/>
      <c r="I80" s="5"/>
      <c r="J80" s="5"/>
      <c r="K80" s="112"/>
      <c r="L80" s="112"/>
      <c r="M80" s="115">
        <v>1</v>
      </c>
      <c r="N80" s="115"/>
      <c r="O80" s="102"/>
      <c r="P80" s="5"/>
      <c r="Q80" s="5"/>
      <c r="R80" s="12"/>
    </row>
    <row r="81" spans="1:18" ht="68.25" customHeight="1">
      <c r="A81" s="5">
        <v>64</v>
      </c>
      <c r="B81" s="5" t="s">
        <v>140</v>
      </c>
      <c r="C81" s="103" t="s">
        <v>480</v>
      </c>
      <c r="D81" s="5" t="s">
        <v>483</v>
      </c>
      <c r="E81" s="5" t="s">
        <v>141</v>
      </c>
      <c r="F81" s="5" t="s">
        <v>303</v>
      </c>
      <c r="G81" s="112" t="s">
        <v>142</v>
      </c>
      <c r="H81" s="112"/>
      <c r="I81" s="5"/>
      <c r="J81" s="5"/>
      <c r="K81" s="112"/>
      <c r="L81" s="112"/>
      <c r="M81" s="115"/>
      <c r="N81" s="115"/>
      <c r="O81" s="102">
        <v>1</v>
      </c>
      <c r="P81" s="5"/>
      <c r="Q81" s="5"/>
      <c r="R81" s="12"/>
    </row>
    <row r="82" spans="1:18" ht="70.5" customHeight="1">
      <c r="A82" s="5">
        <v>65</v>
      </c>
      <c r="B82" s="5" t="s">
        <v>140</v>
      </c>
      <c r="C82" s="104" t="s">
        <v>481</v>
      </c>
      <c r="D82" s="5" t="s">
        <v>302</v>
      </c>
      <c r="E82" s="5" t="s">
        <v>195</v>
      </c>
      <c r="F82" s="5" t="s">
        <v>303</v>
      </c>
      <c r="G82" s="112" t="s">
        <v>436</v>
      </c>
      <c r="H82" s="112"/>
      <c r="I82" s="5"/>
      <c r="J82" s="5"/>
      <c r="K82" s="112"/>
      <c r="L82" s="112"/>
      <c r="M82" s="112"/>
      <c r="N82" s="112"/>
      <c r="O82" s="5"/>
      <c r="P82" s="5"/>
      <c r="Q82" s="5">
        <v>1</v>
      </c>
      <c r="R82" s="12"/>
    </row>
    <row r="83" spans="1:18" ht="62.25" customHeight="1">
      <c r="A83" s="5">
        <v>66</v>
      </c>
      <c r="B83" s="5" t="s">
        <v>140</v>
      </c>
      <c r="C83" s="104" t="s">
        <v>481</v>
      </c>
      <c r="D83" s="5" t="s">
        <v>482</v>
      </c>
      <c r="E83" s="5" t="s">
        <v>141</v>
      </c>
      <c r="F83" s="5" t="s">
        <v>303</v>
      </c>
      <c r="G83" s="112" t="s">
        <v>142</v>
      </c>
      <c r="H83" s="112"/>
      <c r="I83" s="5"/>
      <c r="J83" s="5"/>
      <c r="K83" s="112"/>
      <c r="L83" s="112"/>
      <c r="M83" s="112"/>
      <c r="N83" s="112"/>
      <c r="O83" s="5"/>
      <c r="P83" s="5"/>
      <c r="Q83" s="5">
        <v>1</v>
      </c>
      <c r="R83" s="12"/>
    </row>
    <row r="84" spans="1:18" ht="52.5" customHeight="1">
      <c r="A84" s="112">
        <v>67</v>
      </c>
      <c r="B84" s="119" t="s">
        <v>140</v>
      </c>
      <c r="C84" s="122" t="s">
        <v>484</v>
      </c>
      <c r="D84" s="120" t="s">
        <v>302</v>
      </c>
      <c r="E84" s="112" t="s">
        <v>195</v>
      </c>
      <c r="F84" s="112" t="s">
        <v>303</v>
      </c>
      <c r="G84" s="112" t="s">
        <v>436</v>
      </c>
      <c r="H84" s="112"/>
      <c r="I84" s="112"/>
      <c r="J84" s="112"/>
      <c r="K84" s="112"/>
      <c r="L84" s="112"/>
      <c r="M84" s="112"/>
      <c r="N84" s="112"/>
      <c r="O84" s="112"/>
      <c r="P84" s="112"/>
      <c r="Q84" s="112">
        <v>1</v>
      </c>
      <c r="R84" s="12"/>
    </row>
    <row r="85" spans="1:18" ht="30" customHeight="1">
      <c r="A85" s="112"/>
      <c r="B85" s="119"/>
      <c r="C85" s="123"/>
      <c r="D85" s="120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2"/>
    </row>
    <row r="86" spans="1:18" ht="52.5" customHeight="1">
      <c r="A86" s="112">
        <v>68</v>
      </c>
      <c r="B86" s="119" t="s">
        <v>140</v>
      </c>
      <c r="C86" s="122" t="s">
        <v>484</v>
      </c>
      <c r="D86" s="120" t="s">
        <v>487</v>
      </c>
      <c r="E86" s="112" t="s">
        <v>141</v>
      </c>
      <c r="F86" s="112" t="s">
        <v>303</v>
      </c>
      <c r="G86" s="112" t="s">
        <v>142</v>
      </c>
      <c r="H86" s="112"/>
      <c r="I86" s="112"/>
      <c r="J86" s="112"/>
      <c r="K86" s="112"/>
      <c r="L86" s="112"/>
      <c r="M86" s="112"/>
      <c r="N86" s="112"/>
      <c r="O86" s="112"/>
      <c r="P86" s="112"/>
      <c r="Q86" s="112">
        <v>1</v>
      </c>
      <c r="R86" s="12"/>
    </row>
    <row r="87" spans="1:18" ht="30.75" customHeight="1">
      <c r="A87" s="112"/>
      <c r="B87" s="119"/>
      <c r="C87" s="123"/>
      <c r="D87" s="120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2"/>
    </row>
    <row r="88" spans="1:18" ht="51.75" customHeight="1">
      <c r="A88" s="5">
        <v>69</v>
      </c>
      <c r="B88" s="5" t="s">
        <v>140</v>
      </c>
      <c r="C88" s="26" t="s">
        <v>390</v>
      </c>
      <c r="D88" s="5" t="s">
        <v>486</v>
      </c>
      <c r="E88" s="5" t="s">
        <v>141</v>
      </c>
      <c r="F88" s="5" t="s">
        <v>303</v>
      </c>
      <c r="G88" s="5" t="s">
        <v>142</v>
      </c>
      <c r="H88" s="5"/>
      <c r="I88" s="5"/>
      <c r="J88" s="5"/>
      <c r="K88" s="119"/>
      <c r="L88" s="120"/>
      <c r="M88" s="112"/>
      <c r="N88" s="112"/>
      <c r="O88" s="5"/>
      <c r="P88" s="5"/>
      <c r="Q88" s="5">
        <v>1</v>
      </c>
      <c r="R88" s="12"/>
    </row>
    <row r="89" spans="1:18" ht="58.5" customHeight="1">
      <c r="A89" s="5">
        <v>70</v>
      </c>
      <c r="B89" s="5" t="s">
        <v>140</v>
      </c>
      <c r="C89" s="5" t="s">
        <v>404</v>
      </c>
      <c r="D89" s="5" t="s">
        <v>302</v>
      </c>
      <c r="E89" s="5" t="s">
        <v>195</v>
      </c>
      <c r="F89" s="5" t="s">
        <v>303</v>
      </c>
      <c r="G89" s="112" t="s">
        <v>436</v>
      </c>
      <c r="H89" s="112"/>
      <c r="I89" s="5"/>
      <c r="J89" s="5"/>
      <c r="K89" s="112"/>
      <c r="L89" s="112"/>
      <c r="M89" s="112"/>
      <c r="N89" s="112"/>
      <c r="O89" s="5"/>
      <c r="P89" s="5"/>
      <c r="Q89" s="5">
        <v>1</v>
      </c>
      <c r="R89" s="12"/>
    </row>
    <row r="90" spans="1:18" ht="88.5" customHeight="1">
      <c r="A90" s="5">
        <v>71</v>
      </c>
      <c r="B90" s="5" t="s">
        <v>140</v>
      </c>
      <c r="C90" s="5" t="s">
        <v>404</v>
      </c>
      <c r="D90" s="5" t="s">
        <v>485</v>
      </c>
      <c r="E90" s="5" t="s">
        <v>141</v>
      </c>
      <c r="F90" s="5" t="s">
        <v>303</v>
      </c>
      <c r="G90" s="112" t="s">
        <v>142</v>
      </c>
      <c r="H90" s="112"/>
      <c r="I90" s="5"/>
      <c r="J90" s="5"/>
      <c r="K90" s="112"/>
      <c r="L90" s="112"/>
      <c r="M90" s="112"/>
      <c r="N90" s="112"/>
      <c r="O90" s="5"/>
      <c r="P90" s="5"/>
      <c r="Q90" s="5">
        <v>1</v>
      </c>
      <c r="R90" s="12"/>
    </row>
    <row r="91" spans="1:18" ht="83.25" customHeight="1">
      <c r="A91" s="5">
        <v>72</v>
      </c>
      <c r="B91" s="5" t="s">
        <v>140</v>
      </c>
      <c r="C91" s="5" t="s">
        <v>86</v>
      </c>
      <c r="D91" s="5" t="s">
        <v>489</v>
      </c>
      <c r="E91" s="5" t="s">
        <v>141</v>
      </c>
      <c r="F91" s="5" t="s">
        <v>303</v>
      </c>
      <c r="G91" s="7" t="s">
        <v>142</v>
      </c>
      <c r="H91" s="7"/>
      <c r="I91" s="5"/>
      <c r="J91" s="5"/>
      <c r="K91" s="112"/>
      <c r="L91" s="112"/>
      <c r="M91" s="112"/>
      <c r="N91" s="112"/>
      <c r="O91" s="5"/>
      <c r="P91" s="5"/>
      <c r="Q91" s="5">
        <v>1</v>
      </c>
      <c r="R91" s="12"/>
    </row>
    <row r="92" spans="1:18" ht="81" customHeight="1">
      <c r="A92" s="5">
        <v>73</v>
      </c>
      <c r="B92" s="5" t="s">
        <v>140</v>
      </c>
      <c r="C92" s="5" t="s">
        <v>368</v>
      </c>
      <c r="D92" s="5"/>
      <c r="E92" s="5" t="s">
        <v>353</v>
      </c>
      <c r="F92" s="5" t="s">
        <v>303</v>
      </c>
      <c r="G92" s="112" t="s">
        <v>436</v>
      </c>
      <c r="H92" s="112"/>
      <c r="I92" s="5"/>
      <c r="J92" s="92">
        <v>1</v>
      </c>
      <c r="K92" s="112"/>
      <c r="L92" s="112"/>
      <c r="M92" s="112"/>
      <c r="N92" s="112"/>
      <c r="O92" s="5"/>
      <c r="P92" s="5"/>
      <c r="Q92" s="5"/>
      <c r="R92" s="12"/>
    </row>
    <row r="93" spans="1:18" ht="54.75" customHeight="1">
      <c r="A93" s="5">
        <v>74</v>
      </c>
      <c r="B93" s="5" t="s">
        <v>140</v>
      </c>
      <c r="C93" s="5" t="s">
        <v>368</v>
      </c>
      <c r="D93" s="5" t="s">
        <v>488</v>
      </c>
      <c r="E93" s="5" t="s">
        <v>351</v>
      </c>
      <c r="F93" s="5" t="s">
        <v>303</v>
      </c>
      <c r="G93" s="7" t="s">
        <v>142</v>
      </c>
      <c r="H93" s="7"/>
      <c r="I93" s="5"/>
      <c r="J93" s="92"/>
      <c r="K93" s="115">
        <v>1</v>
      </c>
      <c r="L93" s="115"/>
      <c r="M93" s="112"/>
      <c r="N93" s="112"/>
      <c r="O93" s="5"/>
      <c r="P93" s="5"/>
      <c r="Q93" s="5"/>
      <c r="R93" s="12"/>
    </row>
    <row r="94" spans="1:18" ht="62.25">
      <c r="A94" s="5">
        <v>75</v>
      </c>
      <c r="B94" s="5" t="s">
        <v>140</v>
      </c>
      <c r="C94" s="5" t="s">
        <v>494</v>
      </c>
      <c r="D94" s="5"/>
      <c r="E94" s="5" t="s">
        <v>353</v>
      </c>
      <c r="F94" s="5" t="s">
        <v>303</v>
      </c>
      <c r="G94" s="112" t="s">
        <v>436</v>
      </c>
      <c r="H94" s="112"/>
      <c r="I94" s="5"/>
      <c r="J94" s="97">
        <v>1</v>
      </c>
      <c r="K94" s="117"/>
      <c r="L94" s="118"/>
      <c r="M94" s="112"/>
      <c r="N94" s="112"/>
      <c r="O94" s="5"/>
      <c r="P94" s="5"/>
      <c r="Q94" s="5"/>
      <c r="R94" s="12"/>
    </row>
    <row r="95" spans="1:18" ht="46.5">
      <c r="A95" s="5">
        <v>76</v>
      </c>
      <c r="B95" s="5" t="s">
        <v>140</v>
      </c>
      <c r="C95" s="5" t="s">
        <v>494</v>
      </c>
      <c r="D95" s="4" t="s">
        <v>490</v>
      </c>
      <c r="E95" s="5" t="s">
        <v>141</v>
      </c>
      <c r="F95" s="5" t="s">
        <v>303</v>
      </c>
      <c r="G95" s="112" t="s">
        <v>142</v>
      </c>
      <c r="H95" s="112"/>
      <c r="I95" s="5"/>
      <c r="J95" s="5"/>
      <c r="K95" s="115">
        <v>1</v>
      </c>
      <c r="L95" s="115"/>
      <c r="M95" s="112"/>
      <c r="N95" s="112"/>
      <c r="O95" s="92"/>
      <c r="P95" s="5"/>
      <c r="Q95" s="5"/>
      <c r="R95" s="135"/>
    </row>
    <row r="96" spans="1:18" ht="49.5" customHeight="1">
      <c r="A96" s="5">
        <v>77</v>
      </c>
      <c r="B96" s="5" t="s">
        <v>46</v>
      </c>
      <c r="C96" s="5" t="s">
        <v>34</v>
      </c>
      <c r="D96" s="5" t="s">
        <v>493</v>
      </c>
      <c r="E96" s="5" t="s">
        <v>141</v>
      </c>
      <c r="F96" s="5" t="s">
        <v>303</v>
      </c>
      <c r="G96" s="119" t="s">
        <v>142</v>
      </c>
      <c r="H96" s="120"/>
      <c r="I96" s="5"/>
      <c r="J96" s="5"/>
      <c r="K96" s="115"/>
      <c r="L96" s="115"/>
      <c r="M96" s="112"/>
      <c r="N96" s="112"/>
      <c r="O96" s="92"/>
      <c r="P96" s="5">
        <v>1</v>
      </c>
      <c r="Q96" s="5"/>
      <c r="R96" s="135"/>
    </row>
    <row r="97" spans="1:18" ht="79.5" customHeight="1">
      <c r="A97" s="5">
        <v>78</v>
      </c>
      <c r="B97" s="5" t="s">
        <v>140</v>
      </c>
      <c r="C97" s="5" t="s">
        <v>59</v>
      </c>
      <c r="D97" s="5" t="s">
        <v>302</v>
      </c>
      <c r="E97" s="5" t="s">
        <v>353</v>
      </c>
      <c r="F97" s="5" t="s">
        <v>303</v>
      </c>
      <c r="G97" s="112" t="s">
        <v>436</v>
      </c>
      <c r="H97" s="112"/>
      <c r="I97" s="5"/>
      <c r="J97" s="5"/>
      <c r="K97" s="115"/>
      <c r="L97" s="115"/>
      <c r="M97" s="113">
        <v>1</v>
      </c>
      <c r="N97" s="114"/>
      <c r="O97" s="92"/>
      <c r="P97" s="5"/>
      <c r="Q97" s="5"/>
      <c r="R97" s="135"/>
    </row>
    <row r="98" spans="1:18" ht="42" customHeight="1">
      <c r="A98" s="5">
        <v>79</v>
      </c>
      <c r="B98" s="5" t="s">
        <v>140</v>
      </c>
      <c r="C98" s="5" t="s">
        <v>60</v>
      </c>
      <c r="D98" s="5" t="s">
        <v>492</v>
      </c>
      <c r="E98" s="5" t="s">
        <v>352</v>
      </c>
      <c r="F98" s="5" t="s">
        <v>303</v>
      </c>
      <c r="G98" s="9" t="s">
        <v>142</v>
      </c>
      <c r="H98" s="10"/>
      <c r="I98" s="5"/>
      <c r="J98" s="5"/>
      <c r="K98" s="115"/>
      <c r="L98" s="115"/>
      <c r="M98" s="113"/>
      <c r="N98" s="114"/>
      <c r="O98" s="92">
        <v>1</v>
      </c>
      <c r="P98" s="5"/>
      <c r="Q98" s="5"/>
      <c r="R98" s="135"/>
    </row>
    <row r="99" spans="1:18" ht="68.25" customHeight="1">
      <c r="A99" s="5">
        <v>80</v>
      </c>
      <c r="B99" s="5" t="s">
        <v>140</v>
      </c>
      <c r="C99" s="5" t="s">
        <v>491</v>
      </c>
      <c r="D99" s="5" t="s">
        <v>302</v>
      </c>
      <c r="E99" s="5" t="s">
        <v>353</v>
      </c>
      <c r="F99" s="8" t="s">
        <v>303</v>
      </c>
      <c r="G99" s="112" t="s">
        <v>436</v>
      </c>
      <c r="H99" s="112"/>
      <c r="I99" s="5"/>
      <c r="J99" s="5"/>
      <c r="K99" s="115">
        <v>1</v>
      </c>
      <c r="L99" s="115"/>
      <c r="M99" s="113">
        <v>1</v>
      </c>
      <c r="N99" s="114"/>
      <c r="O99" s="92"/>
      <c r="P99" s="5"/>
      <c r="Q99" s="5"/>
      <c r="R99" s="12"/>
    </row>
    <row r="100" spans="1:18" ht="54.75" customHeight="1">
      <c r="A100" s="5">
        <v>81</v>
      </c>
      <c r="B100" s="5" t="s">
        <v>140</v>
      </c>
      <c r="C100" s="5" t="s">
        <v>391</v>
      </c>
      <c r="D100" s="5" t="s">
        <v>496</v>
      </c>
      <c r="E100" s="5" t="s">
        <v>352</v>
      </c>
      <c r="F100" s="11" t="s">
        <v>303</v>
      </c>
      <c r="G100" s="11" t="s">
        <v>142</v>
      </c>
      <c r="H100" s="7"/>
      <c r="I100" s="11"/>
      <c r="J100" s="11"/>
      <c r="K100" s="121"/>
      <c r="L100" s="121"/>
      <c r="M100" s="113"/>
      <c r="N100" s="114"/>
      <c r="O100" s="98">
        <v>1</v>
      </c>
      <c r="P100" s="5"/>
      <c r="Q100" s="5"/>
      <c r="R100" s="12"/>
    </row>
    <row r="101" spans="1:18" ht="54.75" customHeight="1">
      <c r="A101" s="5">
        <v>82</v>
      </c>
      <c r="B101" s="5" t="s">
        <v>140</v>
      </c>
      <c r="C101" s="5" t="s">
        <v>412</v>
      </c>
      <c r="D101" s="5" t="s">
        <v>495</v>
      </c>
      <c r="E101" s="5" t="s">
        <v>413</v>
      </c>
      <c r="F101" s="5" t="s">
        <v>303</v>
      </c>
      <c r="G101" s="46" t="s">
        <v>142</v>
      </c>
      <c r="H101" s="47"/>
      <c r="I101" s="46"/>
      <c r="J101" s="46"/>
      <c r="K101" s="121"/>
      <c r="L101" s="121"/>
      <c r="M101" s="113"/>
      <c r="N101" s="114"/>
      <c r="O101" s="11"/>
      <c r="P101" s="5"/>
      <c r="Q101" s="5">
        <v>1</v>
      </c>
      <c r="R101" s="12"/>
    </row>
    <row r="102" spans="1:18" ht="54.75" customHeight="1">
      <c r="A102" s="5">
        <v>83</v>
      </c>
      <c r="B102" s="5" t="s">
        <v>140</v>
      </c>
      <c r="C102" s="5" t="s">
        <v>414</v>
      </c>
      <c r="D102" s="5" t="s">
        <v>497</v>
      </c>
      <c r="E102" s="5" t="s">
        <v>413</v>
      </c>
      <c r="F102" s="11" t="s">
        <v>303</v>
      </c>
      <c r="G102" s="11" t="s">
        <v>142</v>
      </c>
      <c r="H102" s="7"/>
      <c r="I102" s="11"/>
      <c r="J102" s="11"/>
      <c r="K102" s="121"/>
      <c r="L102" s="121"/>
      <c r="M102" s="113"/>
      <c r="N102" s="114"/>
      <c r="O102" s="11"/>
      <c r="P102" s="5"/>
      <c r="Q102" s="5">
        <v>1</v>
      </c>
      <c r="R102" s="12"/>
    </row>
    <row r="103" spans="1:18" ht="54.75" customHeight="1">
      <c r="A103" s="5">
        <v>84</v>
      </c>
      <c r="B103" s="5" t="s">
        <v>140</v>
      </c>
      <c r="C103" s="5" t="s">
        <v>0</v>
      </c>
      <c r="D103" s="5" t="s">
        <v>498</v>
      </c>
      <c r="E103" s="5" t="s">
        <v>413</v>
      </c>
      <c r="F103" s="11" t="s">
        <v>303</v>
      </c>
      <c r="G103" s="11" t="s">
        <v>142</v>
      </c>
      <c r="H103" s="7"/>
      <c r="I103" s="11"/>
      <c r="J103" s="11"/>
      <c r="K103" s="121"/>
      <c r="L103" s="121"/>
      <c r="M103" s="113"/>
      <c r="N103" s="114"/>
      <c r="O103" s="11"/>
      <c r="P103" s="5"/>
      <c r="Q103" s="5">
        <v>1</v>
      </c>
      <c r="R103" s="12"/>
    </row>
    <row r="104" spans="1:18" ht="54.75" customHeight="1">
      <c r="A104" s="5">
        <v>85</v>
      </c>
      <c r="B104" s="5" t="s">
        <v>140</v>
      </c>
      <c r="C104" s="5" t="s">
        <v>1</v>
      </c>
      <c r="D104" s="5" t="s">
        <v>498</v>
      </c>
      <c r="E104" s="5" t="s">
        <v>413</v>
      </c>
      <c r="F104" s="11" t="s">
        <v>303</v>
      </c>
      <c r="G104" s="11" t="s">
        <v>142</v>
      </c>
      <c r="H104" s="7"/>
      <c r="I104" s="11"/>
      <c r="J104" s="11"/>
      <c r="K104" s="121"/>
      <c r="L104" s="121"/>
      <c r="M104" s="113"/>
      <c r="N104" s="114"/>
      <c r="O104" s="11"/>
      <c r="P104" s="5"/>
      <c r="Q104" s="5">
        <v>1</v>
      </c>
      <c r="R104" s="12"/>
    </row>
    <row r="105" spans="1:18" ht="54.75" customHeight="1">
      <c r="A105" s="5">
        <v>86</v>
      </c>
      <c r="B105" s="5" t="s">
        <v>140</v>
      </c>
      <c r="C105" s="5" t="s">
        <v>2</v>
      </c>
      <c r="D105" s="5" t="s">
        <v>499</v>
      </c>
      <c r="E105" s="5" t="s">
        <v>413</v>
      </c>
      <c r="F105" s="11" t="s">
        <v>303</v>
      </c>
      <c r="G105" s="11" t="s">
        <v>142</v>
      </c>
      <c r="H105" s="7"/>
      <c r="I105" s="11"/>
      <c r="J105" s="11"/>
      <c r="K105" s="121"/>
      <c r="L105" s="121"/>
      <c r="M105" s="113"/>
      <c r="N105" s="114"/>
      <c r="O105" s="11"/>
      <c r="P105" s="5"/>
      <c r="Q105" s="5">
        <v>1</v>
      </c>
      <c r="R105" s="12"/>
    </row>
    <row r="106" spans="1:18" ht="54.75" customHeight="1">
      <c r="A106" s="5">
        <v>87</v>
      </c>
      <c r="B106" s="5" t="s">
        <v>140</v>
      </c>
      <c r="C106" s="5" t="s">
        <v>3</v>
      </c>
      <c r="D106" s="5" t="s">
        <v>500</v>
      </c>
      <c r="E106" s="5" t="s">
        <v>413</v>
      </c>
      <c r="F106" s="11" t="s">
        <v>303</v>
      </c>
      <c r="G106" s="11" t="s">
        <v>142</v>
      </c>
      <c r="H106" s="7"/>
      <c r="I106" s="11"/>
      <c r="J106" s="11"/>
      <c r="K106" s="121"/>
      <c r="L106" s="121"/>
      <c r="M106" s="113"/>
      <c r="N106" s="114"/>
      <c r="O106" s="11"/>
      <c r="P106" s="5"/>
      <c r="Q106" s="5">
        <v>1</v>
      </c>
      <c r="R106" s="12"/>
    </row>
    <row r="107" spans="1:18" ht="90" customHeight="1">
      <c r="A107" s="5">
        <v>88</v>
      </c>
      <c r="B107" s="5" t="s">
        <v>140</v>
      </c>
      <c r="C107" s="5" t="s">
        <v>4</v>
      </c>
      <c r="D107" s="5" t="s">
        <v>501</v>
      </c>
      <c r="E107" s="5" t="s">
        <v>413</v>
      </c>
      <c r="F107" s="11" t="s">
        <v>303</v>
      </c>
      <c r="G107" s="11" t="s">
        <v>142</v>
      </c>
      <c r="H107" s="7"/>
      <c r="I107" s="11"/>
      <c r="J107" s="11"/>
      <c r="K107" s="121"/>
      <c r="L107" s="121"/>
      <c r="M107" s="113"/>
      <c r="N107" s="114"/>
      <c r="O107" s="11"/>
      <c r="P107" s="5"/>
      <c r="Q107" s="5">
        <v>1</v>
      </c>
      <c r="R107" s="12"/>
    </row>
    <row r="108" spans="1:18" ht="88.5" customHeight="1">
      <c r="A108" s="5">
        <v>89</v>
      </c>
      <c r="B108" s="5" t="s">
        <v>140</v>
      </c>
      <c r="C108" s="5" t="s">
        <v>5</v>
      </c>
      <c r="D108" s="5" t="s">
        <v>502</v>
      </c>
      <c r="E108" s="5" t="s">
        <v>413</v>
      </c>
      <c r="F108" s="11" t="s">
        <v>303</v>
      </c>
      <c r="G108" s="11" t="s">
        <v>142</v>
      </c>
      <c r="H108" s="7"/>
      <c r="I108" s="11"/>
      <c r="J108" s="11"/>
      <c r="K108" s="121"/>
      <c r="L108" s="121"/>
      <c r="M108" s="113"/>
      <c r="N108" s="114"/>
      <c r="O108" s="11"/>
      <c r="P108" s="5"/>
      <c r="Q108" s="5">
        <v>1</v>
      </c>
      <c r="R108" s="12"/>
    </row>
    <row r="109" spans="1:18" ht="87.75" customHeight="1">
      <c r="A109" s="5">
        <v>90</v>
      </c>
      <c r="B109" s="5" t="s">
        <v>140</v>
      </c>
      <c r="C109" s="5" t="s">
        <v>6</v>
      </c>
      <c r="D109" s="5" t="s">
        <v>503</v>
      </c>
      <c r="E109" s="5" t="s">
        <v>413</v>
      </c>
      <c r="F109" s="11" t="s">
        <v>303</v>
      </c>
      <c r="G109" s="11" t="s">
        <v>142</v>
      </c>
      <c r="H109" s="7"/>
      <c r="I109" s="11"/>
      <c r="J109" s="11"/>
      <c r="K109" s="121"/>
      <c r="L109" s="121"/>
      <c r="M109" s="113"/>
      <c r="N109" s="114"/>
      <c r="O109" s="11"/>
      <c r="P109" s="5"/>
      <c r="Q109" s="5">
        <v>1</v>
      </c>
      <c r="R109" s="12"/>
    </row>
    <row r="110" spans="1:18" ht="66" customHeight="1">
      <c r="A110" s="5">
        <v>91</v>
      </c>
      <c r="B110" s="5" t="s">
        <v>140</v>
      </c>
      <c r="C110" s="5" t="s">
        <v>6</v>
      </c>
      <c r="D110" s="5" t="s">
        <v>504</v>
      </c>
      <c r="E110" s="5" t="s">
        <v>413</v>
      </c>
      <c r="F110" s="11" t="s">
        <v>303</v>
      </c>
      <c r="G110" s="11" t="s">
        <v>142</v>
      </c>
      <c r="H110" s="7"/>
      <c r="I110" s="11"/>
      <c r="J110" s="11"/>
      <c r="K110" s="121"/>
      <c r="L110" s="121"/>
      <c r="M110" s="113"/>
      <c r="N110" s="114"/>
      <c r="O110" s="11"/>
      <c r="P110" s="5"/>
      <c r="Q110" s="5">
        <v>1</v>
      </c>
      <c r="R110" s="12"/>
    </row>
    <row r="111" spans="1:18" ht="81" customHeight="1">
      <c r="A111" s="5">
        <v>92</v>
      </c>
      <c r="B111" s="5" t="s">
        <v>140</v>
      </c>
      <c r="C111" s="5" t="s">
        <v>506</v>
      </c>
      <c r="D111" s="5" t="s">
        <v>505</v>
      </c>
      <c r="E111" s="5" t="s">
        <v>413</v>
      </c>
      <c r="F111" s="11" t="s">
        <v>303</v>
      </c>
      <c r="G111" s="11" t="s">
        <v>142</v>
      </c>
      <c r="H111" s="7"/>
      <c r="I111" s="11"/>
      <c r="J111" s="11"/>
      <c r="K111" s="121"/>
      <c r="L111" s="121"/>
      <c r="M111" s="113"/>
      <c r="N111" s="114"/>
      <c r="O111" s="11"/>
      <c r="P111" s="5"/>
      <c r="Q111" s="5">
        <v>1</v>
      </c>
      <c r="R111" s="12"/>
    </row>
    <row r="112" spans="1:18" ht="54.75" customHeight="1">
      <c r="A112" s="5">
        <v>93</v>
      </c>
      <c r="B112" s="5" t="s">
        <v>140</v>
      </c>
      <c r="C112" s="5" t="s">
        <v>7</v>
      </c>
      <c r="D112" s="5" t="s">
        <v>510</v>
      </c>
      <c r="E112" s="5" t="s">
        <v>413</v>
      </c>
      <c r="F112" s="11" t="s">
        <v>303</v>
      </c>
      <c r="G112" s="11" t="s">
        <v>142</v>
      </c>
      <c r="H112" s="7"/>
      <c r="I112" s="11"/>
      <c r="J112" s="11"/>
      <c r="K112" s="121"/>
      <c r="L112" s="121"/>
      <c r="M112" s="113"/>
      <c r="N112" s="114"/>
      <c r="O112" s="11"/>
      <c r="P112" s="5"/>
      <c r="Q112" s="5">
        <v>1</v>
      </c>
      <c r="R112" s="12"/>
    </row>
    <row r="113" spans="1:18" ht="54.75" customHeight="1">
      <c r="A113" s="5">
        <v>94</v>
      </c>
      <c r="B113" s="5" t="s">
        <v>140</v>
      </c>
      <c r="C113" s="5" t="s">
        <v>8</v>
      </c>
      <c r="D113" s="5" t="s">
        <v>509</v>
      </c>
      <c r="E113" s="5" t="s">
        <v>413</v>
      </c>
      <c r="F113" s="11" t="s">
        <v>303</v>
      </c>
      <c r="G113" s="11" t="s">
        <v>142</v>
      </c>
      <c r="H113" s="7"/>
      <c r="I113" s="11"/>
      <c r="J113" s="11"/>
      <c r="K113" s="121"/>
      <c r="L113" s="121"/>
      <c r="M113" s="113"/>
      <c r="N113" s="114"/>
      <c r="O113" s="11"/>
      <c r="P113" s="5"/>
      <c r="Q113" s="5">
        <v>1</v>
      </c>
      <c r="R113" s="12"/>
    </row>
    <row r="114" spans="1:18" ht="54.75" customHeight="1">
      <c r="A114" s="5">
        <v>95</v>
      </c>
      <c r="B114" s="5" t="s">
        <v>140</v>
      </c>
      <c r="C114" s="5" t="s">
        <v>9</v>
      </c>
      <c r="D114" s="5" t="s">
        <v>508</v>
      </c>
      <c r="E114" s="5" t="s">
        <v>413</v>
      </c>
      <c r="F114" s="11" t="s">
        <v>303</v>
      </c>
      <c r="G114" s="11" t="s">
        <v>142</v>
      </c>
      <c r="H114" s="7"/>
      <c r="I114" s="11"/>
      <c r="J114" s="11"/>
      <c r="K114" s="121"/>
      <c r="L114" s="121"/>
      <c r="M114" s="113"/>
      <c r="N114" s="114"/>
      <c r="O114" s="11"/>
      <c r="P114" s="5"/>
      <c r="Q114" s="5">
        <v>1</v>
      </c>
      <c r="R114" s="12"/>
    </row>
    <row r="115" spans="1:18" ht="54.75" customHeight="1">
      <c r="A115" s="5">
        <v>96</v>
      </c>
      <c r="B115" s="5" t="s">
        <v>140</v>
      </c>
      <c r="C115" s="5" t="s">
        <v>10</v>
      </c>
      <c r="D115" s="5" t="s">
        <v>507</v>
      </c>
      <c r="E115" s="5" t="s">
        <v>413</v>
      </c>
      <c r="F115" s="11" t="s">
        <v>303</v>
      </c>
      <c r="G115" s="11" t="s">
        <v>142</v>
      </c>
      <c r="H115" s="7"/>
      <c r="I115" s="11"/>
      <c r="J115" s="11"/>
      <c r="K115" s="121"/>
      <c r="L115" s="121"/>
      <c r="M115" s="113"/>
      <c r="N115" s="114"/>
      <c r="O115" s="11"/>
      <c r="P115" s="5"/>
      <c r="Q115" s="5">
        <v>1</v>
      </c>
      <c r="R115" s="12"/>
    </row>
    <row r="116" spans="1:18" ht="116.25" customHeight="1">
      <c r="A116" s="5">
        <v>97</v>
      </c>
      <c r="B116" s="5" t="s">
        <v>140</v>
      </c>
      <c r="C116" s="5" t="s">
        <v>33</v>
      </c>
      <c r="D116" s="5" t="s">
        <v>512</v>
      </c>
      <c r="E116" s="5" t="s">
        <v>413</v>
      </c>
      <c r="F116" s="11" t="s">
        <v>303</v>
      </c>
      <c r="G116" s="11" t="s">
        <v>142</v>
      </c>
      <c r="H116" s="7"/>
      <c r="I116" s="11"/>
      <c r="J116" s="11"/>
      <c r="K116" s="121"/>
      <c r="L116" s="121"/>
      <c r="M116" s="113"/>
      <c r="N116" s="114"/>
      <c r="O116" s="11"/>
      <c r="P116" s="5"/>
      <c r="Q116" s="5">
        <v>1</v>
      </c>
      <c r="R116" s="12"/>
    </row>
    <row r="117" spans="1:18" ht="81.75" customHeight="1">
      <c r="A117" s="5">
        <v>98</v>
      </c>
      <c r="B117" s="5" t="s">
        <v>140</v>
      </c>
      <c r="C117" s="5" t="s">
        <v>12</v>
      </c>
      <c r="D117" s="5" t="s">
        <v>511</v>
      </c>
      <c r="E117" s="5" t="s">
        <v>141</v>
      </c>
      <c r="F117" s="11" t="s">
        <v>303</v>
      </c>
      <c r="G117" s="11" t="s">
        <v>142</v>
      </c>
      <c r="H117" s="7"/>
      <c r="I117" s="11"/>
      <c r="J117" s="11"/>
      <c r="K117" s="121"/>
      <c r="L117" s="121"/>
      <c r="M117" s="113"/>
      <c r="N117" s="114"/>
      <c r="O117" s="11"/>
      <c r="P117" s="5"/>
      <c r="Q117" s="5">
        <v>1</v>
      </c>
      <c r="R117" s="12"/>
    </row>
    <row r="118" spans="1:18" ht="81.75" customHeight="1">
      <c r="A118" s="5">
        <v>99</v>
      </c>
      <c r="B118" s="5" t="s">
        <v>140</v>
      </c>
      <c r="C118" s="5" t="s">
        <v>13</v>
      </c>
      <c r="D118" s="5" t="s">
        <v>513</v>
      </c>
      <c r="E118" s="5" t="s">
        <v>413</v>
      </c>
      <c r="F118" s="11" t="s">
        <v>303</v>
      </c>
      <c r="G118" s="11" t="s">
        <v>142</v>
      </c>
      <c r="H118" s="7"/>
      <c r="I118" s="11"/>
      <c r="J118" s="11"/>
      <c r="K118" s="121"/>
      <c r="L118" s="121"/>
      <c r="M118" s="113"/>
      <c r="N118" s="114"/>
      <c r="O118" s="11"/>
      <c r="P118" s="11"/>
      <c r="Q118" s="5">
        <v>1</v>
      </c>
      <c r="R118" s="12"/>
    </row>
    <row r="119" spans="1:18" ht="81.75" customHeight="1">
      <c r="A119" s="5">
        <v>100</v>
      </c>
      <c r="B119" s="5" t="s">
        <v>140</v>
      </c>
      <c r="C119" s="5" t="s">
        <v>14</v>
      </c>
      <c r="D119" s="5" t="s">
        <v>514</v>
      </c>
      <c r="E119" s="5" t="s">
        <v>413</v>
      </c>
      <c r="F119" s="11" t="s">
        <v>303</v>
      </c>
      <c r="G119" s="11" t="s">
        <v>142</v>
      </c>
      <c r="H119" s="7"/>
      <c r="I119" s="11"/>
      <c r="J119" s="11"/>
      <c r="K119" s="121"/>
      <c r="L119" s="121"/>
      <c r="M119" s="113"/>
      <c r="N119" s="114"/>
      <c r="O119" s="11"/>
      <c r="P119" s="11"/>
      <c r="Q119" s="5">
        <v>1</v>
      </c>
      <c r="R119" s="12"/>
    </row>
    <row r="120" spans="1:18" ht="81.75" customHeight="1">
      <c r="A120" s="5">
        <v>101</v>
      </c>
      <c r="B120" s="5" t="s">
        <v>140</v>
      </c>
      <c r="C120" s="5" t="s">
        <v>784</v>
      </c>
      <c r="D120" s="5" t="s">
        <v>515</v>
      </c>
      <c r="E120" s="5" t="s">
        <v>413</v>
      </c>
      <c r="F120" s="11" t="s">
        <v>303</v>
      </c>
      <c r="G120" s="11" t="s">
        <v>142</v>
      </c>
      <c r="H120" s="7"/>
      <c r="I120" s="11"/>
      <c r="J120" s="11"/>
      <c r="K120" s="121"/>
      <c r="L120" s="121"/>
      <c r="M120" s="113"/>
      <c r="N120" s="114"/>
      <c r="O120" s="11"/>
      <c r="P120" s="11"/>
      <c r="Q120" s="5">
        <v>1</v>
      </c>
      <c r="R120" s="12"/>
    </row>
    <row r="121" spans="1:18" ht="81.75" customHeight="1">
      <c r="A121" s="5">
        <v>102</v>
      </c>
      <c r="B121" s="5" t="s">
        <v>140</v>
      </c>
      <c r="C121" s="5" t="s">
        <v>31</v>
      </c>
      <c r="D121" s="5" t="s">
        <v>765</v>
      </c>
      <c r="E121" s="5" t="s">
        <v>413</v>
      </c>
      <c r="F121" s="11" t="s">
        <v>303</v>
      </c>
      <c r="G121" s="11" t="s">
        <v>142</v>
      </c>
      <c r="H121" s="7"/>
      <c r="I121" s="11"/>
      <c r="J121" s="11"/>
      <c r="K121" s="121"/>
      <c r="L121" s="121"/>
      <c r="M121" s="113"/>
      <c r="N121" s="114"/>
      <c r="O121" s="11"/>
      <c r="P121" s="11"/>
      <c r="Q121" s="5">
        <v>1</v>
      </c>
      <c r="R121" s="12"/>
    </row>
    <row r="122" spans="1:18" ht="81.75" customHeight="1">
      <c r="A122" s="5">
        <v>103</v>
      </c>
      <c r="B122" s="5" t="s">
        <v>140</v>
      </c>
      <c r="C122" s="5" t="s">
        <v>31</v>
      </c>
      <c r="D122" s="5" t="s">
        <v>765</v>
      </c>
      <c r="E122" s="5" t="s">
        <v>413</v>
      </c>
      <c r="F122" s="11" t="s">
        <v>303</v>
      </c>
      <c r="G122" s="11" t="s">
        <v>142</v>
      </c>
      <c r="H122" s="7"/>
      <c r="I122" s="11"/>
      <c r="J122" s="11"/>
      <c r="K122" s="121"/>
      <c r="L122" s="121"/>
      <c r="M122" s="113"/>
      <c r="N122" s="114"/>
      <c r="O122" s="11"/>
      <c r="P122" s="11"/>
      <c r="Q122" s="5">
        <v>1</v>
      </c>
      <c r="R122" s="12"/>
    </row>
    <row r="123" spans="1:18" ht="90" customHeight="1">
      <c r="A123" s="5">
        <v>104</v>
      </c>
      <c r="B123" s="5" t="s">
        <v>140</v>
      </c>
      <c r="C123" s="5" t="s">
        <v>31</v>
      </c>
      <c r="D123" s="5" t="s">
        <v>766</v>
      </c>
      <c r="E123" s="5" t="s">
        <v>413</v>
      </c>
      <c r="F123" s="11" t="s">
        <v>303</v>
      </c>
      <c r="G123" s="11" t="s">
        <v>142</v>
      </c>
      <c r="H123" s="7"/>
      <c r="I123" s="11"/>
      <c r="J123" s="11"/>
      <c r="K123" s="121"/>
      <c r="L123" s="121"/>
      <c r="M123" s="113"/>
      <c r="N123" s="114"/>
      <c r="O123" s="11"/>
      <c r="P123" s="11"/>
      <c r="Q123" s="5">
        <v>1</v>
      </c>
      <c r="R123" s="12"/>
    </row>
    <row r="124" spans="1:22" ht="45" customHeight="1">
      <c r="A124" s="5" t="s">
        <v>222</v>
      </c>
      <c r="B124" s="147" t="s">
        <v>223</v>
      </c>
      <c r="C124" s="147"/>
      <c r="D124" s="147"/>
      <c r="E124" s="147"/>
      <c r="F124" s="147"/>
      <c r="G124" s="123" t="s">
        <v>138</v>
      </c>
      <c r="H124" s="123"/>
      <c r="I124" s="5">
        <v>63.4</v>
      </c>
      <c r="J124" s="5">
        <v>63.4</v>
      </c>
      <c r="K124" s="112">
        <v>64.6</v>
      </c>
      <c r="L124" s="112"/>
      <c r="M124" s="112">
        <v>65.6</v>
      </c>
      <c r="N124" s="112"/>
      <c r="O124" s="5">
        <v>67</v>
      </c>
      <c r="P124" s="5">
        <v>78</v>
      </c>
      <c r="Q124" s="5">
        <v>100</v>
      </c>
      <c r="R124" s="12"/>
      <c r="U124" s="14">
        <v>82</v>
      </c>
      <c r="V124" s="14">
        <v>100</v>
      </c>
    </row>
    <row r="125" spans="1:22" ht="37.5" customHeight="1">
      <c r="A125" s="5" t="s">
        <v>224</v>
      </c>
      <c r="B125" s="112" t="s">
        <v>225</v>
      </c>
      <c r="C125" s="112"/>
      <c r="D125" s="112"/>
      <c r="E125" s="112"/>
      <c r="F125" s="112"/>
      <c r="G125" s="112" t="s">
        <v>142</v>
      </c>
      <c r="H125" s="112"/>
      <c r="I125" s="5">
        <v>52</v>
      </c>
      <c r="J125" s="5">
        <v>52</v>
      </c>
      <c r="K125" s="112">
        <v>53</v>
      </c>
      <c r="L125" s="112"/>
      <c r="M125" s="112">
        <v>54</v>
      </c>
      <c r="N125" s="112"/>
      <c r="O125" s="5">
        <v>55</v>
      </c>
      <c r="P125" s="5">
        <v>64</v>
      </c>
      <c r="Q125" s="5">
        <v>82</v>
      </c>
      <c r="R125" s="12"/>
      <c r="U125" s="14">
        <v>55</v>
      </c>
      <c r="V125" s="14">
        <f>U125*V124/U124</f>
        <v>67.07317073170732</v>
      </c>
    </row>
    <row r="126" spans="1:18" ht="46.5">
      <c r="A126" s="5">
        <v>1</v>
      </c>
      <c r="B126" s="5" t="s">
        <v>227</v>
      </c>
      <c r="C126" s="5" t="s">
        <v>87</v>
      </c>
      <c r="D126" s="5" t="s">
        <v>302</v>
      </c>
      <c r="E126" s="5" t="s">
        <v>195</v>
      </c>
      <c r="F126" s="5" t="s">
        <v>303</v>
      </c>
      <c r="G126" s="112" t="s">
        <v>436</v>
      </c>
      <c r="H126" s="112"/>
      <c r="I126" s="5"/>
      <c r="J126" s="5"/>
      <c r="K126" s="115">
        <v>1</v>
      </c>
      <c r="L126" s="115"/>
      <c r="M126" s="112"/>
      <c r="N126" s="112"/>
      <c r="O126" s="5"/>
      <c r="P126" s="5"/>
      <c r="Q126" s="5"/>
      <c r="R126" s="12"/>
    </row>
    <row r="127" spans="1:18" ht="104.25" customHeight="1">
      <c r="A127" s="5">
        <v>2</v>
      </c>
      <c r="B127" s="5" t="s">
        <v>227</v>
      </c>
      <c r="C127" s="5" t="s">
        <v>88</v>
      </c>
      <c r="D127" s="5" t="s">
        <v>516</v>
      </c>
      <c r="E127" s="5" t="s">
        <v>141</v>
      </c>
      <c r="F127" s="5" t="s">
        <v>303</v>
      </c>
      <c r="G127" s="112" t="s">
        <v>142</v>
      </c>
      <c r="H127" s="112"/>
      <c r="I127" s="5"/>
      <c r="J127" s="5"/>
      <c r="K127" s="112"/>
      <c r="L127" s="112"/>
      <c r="M127" s="112"/>
      <c r="N127" s="112"/>
      <c r="O127" s="102">
        <v>1</v>
      </c>
      <c r="P127" s="5"/>
      <c r="Q127" s="5"/>
      <c r="R127" s="12"/>
    </row>
    <row r="128" spans="1:18" ht="59.25" customHeight="1">
      <c r="A128" s="5">
        <v>3</v>
      </c>
      <c r="B128" s="5" t="s">
        <v>227</v>
      </c>
      <c r="C128" s="5" t="s">
        <v>57</v>
      </c>
      <c r="D128" s="5" t="s">
        <v>302</v>
      </c>
      <c r="E128" s="5" t="s">
        <v>195</v>
      </c>
      <c r="F128" s="5" t="s">
        <v>303</v>
      </c>
      <c r="G128" s="112" t="s">
        <v>436</v>
      </c>
      <c r="H128" s="112"/>
      <c r="I128" s="5"/>
      <c r="J128" s="92">
        <v>1</v>
      </c>
      <c r="K128" s="115"/>
      <c r="L128" s="115"/>
      <c r="M128" s="112"/>
      <c r="N128" s="112"/>
      <c r="O128" s="5"/>
      <c r="P128" s="5"/>
      <c r="Q128" s="5"/>
      <c r="R128" s="12"/>
    </row>
    <row r="129" spans="1:18" ht="119.25" customHeight="1">
      <c r="A129" s="5">
        <v>4</v>
      </c>
      <c r="B129" s="5" t="s">
        <v>227</v>
      </c>
      <c r="C129" s="5" t="s">
        <v>89</v>
      </c>
      <c r="D129" s="5" t="s">
        <v>517</v>
      </c>
      <c r="E129" s="5" t="s">
        <v>141</v>
      </c>
      <c r="F129" s="5" t="s">
        <v>303</v>
      </c>
      <c r="G129" s="112" t="s">
        <v>142</v>
      </c>
      <c r="H129" s="112"/>
      <c r="I129" s="5"/>
      <c r="J129" s="5"/>
      <c r="K129" s="112"/>
      <c r="L129" s="112"/>
      <c r="M129" s="115">
        <v>1</v>
      </c>
      <c r="N129" s="115"/>
      <c r="O129" s="5"/>
      <c r="P129" s="5"/>
      <c r="Q129" s="5"/>
      <c r="R129" s="12"/>
    </row>
    <row r="130" spans="1:18" ht="66.75" customHeight="1">
      <c r="A130" s="5">
        <v>5</v>
      </c>
      <c r="B130" s="5" t="s">
        <v>227</v>
      </c>
      <c r="C130" s="5" t="s">
        <v>90</v>
      </c>
      <c r="D130" s="5" t="s">
        <v>302</v>
      </c>
      <c r="E130" s="5" t="s">
        <v>195</v>
      </c>
      <c r="F130" s="5" t="s">
        <v>303</v>
      </c>
      <c r="G130" s="112" t="s">
        <v>436</v>
      </c>
      <c r="H130" s="112"/>
      <c r="I130" s="5"/>
      <c r="J130" s="5"/>
      <c r="K130" s="112"/>
      <c r="L130" s="112"/>
      <c r="M130" s="112"/>
      <c r="N130" s="112"/>
      <c r="O130" s="5"/>
      <c r="P130" s="5"/>
      <c r="Q130" s="5">
        <v>1</v>
      </c>
      <c r="R130" s="12"/>
    </row>
    <row r="131" spans="1:18" ht="75" customHeight="1">
      <c r="A131" s="5">
        <v>6</v>
      </c>
      <c r="B131" s="5" t="s">
        <v>227</v>
      </c>
      <c r="C131" s="5" t="s">
        <v>90</v>
      </c>
      <c r="D131" s="5" t="s">
        <v>518</v>
      </c>
      <c r="E131" s="5" t="s">
        <v>141</v>
      </c>
      <c r="F131" s="5" t="s">
        <v>303</v>
      </c>
      <c r="G131" s="112" t="s">
        <v>142</v>
      </c>
      <c r="H131" s="112"/>
      <c r="I131" s="5"/>
      <c r="J131" s="5"/>
      <c r="K131" s="112"/>
      <c r="L131" s="112"/>
      <c r="M131" s="112"/>
      <c r="N131" s="112"/>
      <c r="O131" s="5"/>
      <c r="P131" s="5"/>
      <c r="Q131" s="5">
        <v>1</v>
      </c>
      <c r="R131" s="12"/>
    </row>
    <row r="132" spans="1:18" ht="62.25" customHeight="1">
      <c r="A132" s="5">
        <v>7</v>
      </c>
      <c r="B132" s="5" t="s">
        <v>227</v>
      </c>
      <c r="C132" s="5" t="s">
        <v>519</v>
      </c>
      <c r="D132" s="5" t="s">
        <v>302</v>
      </c>
      <c r="E132" s="5" t="s">
        <v>195</v>
      </c>
      <c r="F132" s="5" t="s">
        <v>303</v>
      </c>
      <c r="G132" s="112" t="s">
        <v>436</v>
      </c>
      <c r="H132" s="112"/>
      <c r="I132" s="5"/>
      <c r="J132" s="5"/>
      <c r="K132" s="112"/>
      <c r="L132" s="112"/>
      <c r="M132" s="112"/>
      <c r="N132" s="112"/>
      <c r="O132" s="5"/>
      <c r="P132" s="5"/>
      <c r="Q132" s="5">
        <v>1</v>
      </c>
      <c r="R132" s="12"/>
    </row>
    <row r="133" spans="1:18" ht="46.5">
      <c r="A133" s="5">
        <v>8</v>
      </c>
      <c r="B133" s="5" t="s">
        <v>227</v>
      </c>
      <c r="C133" s="5" t="s">
        <v>519</v>
      </c>
      <c r="D133" s="5" t="s">
        <v>520</v>
      </c>
      <c r="E133" s="5" t="s">
        <v>141</v>
      </c>
      <c r="F133" s="5" t="s">
        <v>303</v>
      </c>
      <c r="G133" s="112" t="s">
        <v>142</v>
      </c>
      <c r="H133" s="112"/>
      <c r="I133" s="5"/>
      <c r="J133" s="5"/>
      <c r="K133" s="112"/>
      <c r="L133" s="112"/>
      <c r="M133" s="112"/>
      <c r="N133" s="112"/>
      <c r="O133" s="5"/>
      <c r="P133" s="5"/>
      <c r="Q133" s="5">
        <v>1</v>
      </c>
      <c r="R133" s="12"/>
    </row>
    <row r="134" spans="1:18" ht="69.75" customHeight="1">
      <c r="A134" s="112">
        <v>9</v>
      </c>
      <c r="B134" s="119" t="s">
        <v>227</v>
      </c>
      <c r="C134" s="122" t="s">
        <v>26</v>
      </c>
      <c r="D134" s="120" t="s">
        <v>405</v>
      </c>
      <c r="E134" s="112" t="s">
        <v>141</v>
      </c>
      <c r="F134" s="112" t="s">
        <v>303</v>
      </c>
      <c r="G134" s="112" t="s">
        <v>142</v>
      </c>
      <c r="H134" s="112"/>
      <c r="I134" s="112"/>
      <c r="J134" s="112"/>
      <c r="K134" s="112"/>
      <c r="L134" s="112"/>
      <c r="M134" s="112"/>
      <c r="N134" s="112"/>
      <c r="O134" s="112"/>
      <c r="P134" s="112"/>
      <c r="Q134" s="112">
        <v>1</v>
      </c>
      <c r="R134" s="12"/>
    </row>
    <row r="135" spans="1:18" ht="45" customHeight="1">
      <c r="A135" s="112"/>
      <c r="B135" s="119"/>
      <c r="C135" s="123"/>
      <c r="D135" s="120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2"/>
    </row>
    <row r="136" spans="1:18" ht="15">
      <c r="A136" s="112">
        <v>10</v>
      </c>
      <c r="B136" s="119" t="s">
        <v>227</v>
      </c>
      <c r="C136" s="122" t="s">
        <v>522</v>
      </c>
      <c r="D136" s="120" t="s">
        <v>521</v>
      </c>
      <c r="E136" s="112" t="s">
        <v>141</v>
      </c>
      <c r="F136" s="112" t="s">
        <v>303</v>
      </c>
      <c r="G136" s="112" t="s">
        <v>142</v>
      </c>
      <c r="H136" s="112"/>
      <c r="I136" s="112"/>
      <c r="J136" s="112"/>
      <c r="K136" s="112"/>
      <c r="L136" s="112"/>
      <c r="M136" s="112"/>
      <c r="N136" s="112"/>
      <c r="O136" s="112"/>
      <c r="P136" s="112"/>
      <c r="Q136" s="112">
        <v>1</v>
      </c>
      <c r="R136" s="12"/>
    </row>
    <row r="137" spans="1:18" ht="69" customHeight="1">
      <c r="A137" s="112"/>
      <c r="B137" s="119"/>
      <c r="C137" s="123"/>
      <c r="D137" s="120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2"/>
    </row>
    <row r="138" spans="1:18" ht="15">
      <c r="A138" s="112">
        <v>11</v>
      </c>
      <c r="B138" s="119" t="s">
        <v>227</v>
      </c>
      <c r="C138" s="122" t="s">
        <v>523</v>
      </c>
      <c r="D138" s="120" t="s">
        <v>525</v>
      </c>
      <c r="E138" s="112" t="s">
        <v>141</v>
      </c>
      <c r="F138" s="112" t="s">
        <v>303</v>
      </c>
      <c r="G138" s="112" t="s">
        <v>142</v>
      </c>
      <c r="H138" s="112"/>
      <c r="I138" s="112"/>
      <c r="J138" s="112"/>
      <c r="K138" s="112"/>
      <c r="L138" s="112"/>
      <c r="M138" s="112"/>
      <c r="N138" s="112"/>
      <c r="O138" s="112"/>
      <c r="P138" s="112"/>
      <c r="Q138" s="112">
        <v>1</v>
      </c>
      <c r="R138" s="12"/>
    </row>
    <row r="139" spans="1:18" ht="60" customHeight="1">
      <c r="A139" s="112"/>
      <c r="B139" s="119"/>
      <c r="C139" s="123"/>
      <c r="D139" s="120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2"/>
    </row>
    <row r="140" spans="1:18" ht="15">
      <c r="A140" s="112">
        <v>12</v>
      </c>
      <c r="B140" s="119" t="s">
        <v>227</v>
      </c>
      <c r="C140" s="122" t="s">
        <v>524</v>
      </c>
      <c r="D140" s="120" t="s">
        <v>526</v>
      </c>
      <c r="E140" s="112" t="s">
        <v>141</v>
      </c>
      <c r="F140" s="112" t="s">
        <v>303</v>
      </c>
      <c r="G140" s="112" t="s">
        <v>142</v>
      </c>
      <c r="H140" s="112"/>
      <c r="I140" s="112"/>
      <c r="J140" s="112"/>
      <c r="K140" s="112"/>
      <c r="L140" s="112"/>
      <c r="M140" s="112"/>
      <c r="N140" s="112"/>
      <c r="O140" s="112"/>
      <c r="P140" s="112"/>
      <c r="Q140" s="112">
        <v>1</v>
      </c>
      <c r="R140" s="12"/>
    </row>
    <row r="141" spans="1:18" ht="54" customHeight="1">
      <c r="A141" s="112"/>
      <c r="B141" s="119"/>
      <c r="C141" s="123"/>
      <c r="D141" s="120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2"/>
    </row>
    <row r="142" spans="1:18" ht="49.5" customHeight="1">
      <c r="A142" s="112">
        <v>13</v>
      </c>
      <c r="B142" s="112" t="s">
        <v>306</v>
      </c>
      <c r="C142" s="122" t="s">
        <v>527</v>
      </c>
      <c r="D142" s="112" t="s">
        <v>528</v>
      </c>
      <c r="E142" s="112" t="s">
        <v>195</v>
      </c>
      <c r="F142" s="112" t="s">
        <v>303</v>
      </c>
      <c r="G142" s="112" t="s">
        <v>436</v>
      </c>
      <c r="H142" s="112"/>
      <c r="I142" s="115">
        <v>1</v>
      </c>
      <c r="J142" s="115"/>
      <c r="K142" s="115"/>
      <c r="L142" s="115"/>
      <c r="M142" s="112"/>
      <c r="N142" s="112"/>
      <c r="O142" s="112"/>
      <c r="P142" s="112"/>
      <c r="Q142" s="112"/>
      <c r="R142" s="12"/>
    </row>
    <row r="143" spans="1:18" ht="69" customHeight="1">
      <c r="A143" s="112"/>
      <c r="B143" s="112"/>
      <c r="C143" s="123"/>
      <c r="D143" s="112"/>
      <c r="E143" s="112"/>
      <c r="F143" s="112"/>
      <c r="G143" s="112"/>
      <c r="H143" s="112"/>
      <c r="I143" s="115"/>
      <c r="J143" s="115"/>
      <c r="K143" s="115"/>
      <c r="L143" s="115"/>
      <c r="M143" s="112"/>
      <c r="N143" s="112"/>
      <c r="O143" s="112"/>
      <c r="P143" s="112"/>
      <c r="Q143" s="112"/>
      <c r="R143" s="12"/>
    </row>
    <row r="144" spans="1:18" ht="57.75" customHeight="1">
      <c r="A144" s="112">
        <v>14</v>
      </c>
      <c r="B144" s="112" t="s">
        <v>306</v>
      </c>
      <c r="C144" s="122" t="s">
        <v>529</v>
      </c>
      <c r="D144" s="112" t="s">
        <v>533</v>
      </c>
      <c r="E144" s="112" t="s">
        <v>141</v>
      </c>
      <c r="F144" s="112" t="s">
        <v>303</v>
      </c>
      <c r="G144" s="112" t="s">
        <v>142</v>
      </c>
      <c r="H144" s="112"/>
      <c r="I144" s="115"/>
      <c r="J144" s="115"/>
      <c r="K144" s="115">
        <v>1</v>
      </c>
      <c r="L144" s="115"/>
      <c r="M144" s="112"/>
      <c r="N144" s="112"/>
      <c r="O144" s="112"/>
      <c r="P144" s="112"/>
      <c r="Q144" s="112"/>
      <c r="R144" s="12"/>
    </row>
    <row r="145" spans="1:18" ht="42.75" customHeight="1">
      <c r="A145" s="112"/>
      <c r="B145" s="112"/>
      <c r="C145" s="123"/>
      <c r="D145" s="112"/>
      <c r="E145" s="112"/>
      <c r="F145" s="112"/>
      <c r="G145" s="112"/>
      <c r="H145" s="112"/>
      <c r="I145" s="115"/>
      <c r="J145" s="115"/>
      <c r="K145" s="115"/>
      <c r="L145" s="115"/>
      <c r="M145" s="112"/>
      <c r="N145" s="112"/>
      <c r="O145" s="112"/>
      <c r="P145" s="112"/>
      <c r="Q145" s="112"/>
      <c r="R145" s="135"/>
    </row>
    <row r="146" spans="1:18" ht="77.25" customHeight="1">
      <c r="A146" s="5">
        <v>15</v>
      </c>
      <c r="B146" s="5" t="s">
        <v>307</v>
      </c>
      <c r="C146" s="6" t="s">
        <v>91</v>
      </c>
      <c r="D146" s="5" t="s">
        <v>530</v>
      </c>
      <c r="E146" s="5" t="s">
        <v>141</v>
      </c>
      <c r="F146" s="5" t="s">
        <v>303</v>
      </c>
      <c r="G146" s="112" t="s">
        <v>142</v>
      </c>
      <c r="H146" s="112"/>
      <c r="I146" s="5"/>
      <c r="J146" s="5"/>
      <c r="K146" s="112"/>
      <c r="L146" s="112"/>
      <c r="M146" s="112"/>
      <c r="N146" s="112"/>
      <c r="O146" s="5"/>
      <c r="P146" s="5">
        <v>1</v>
      </c>
      <c r="Q146" s="5"/>
      <c r="R146" s="135"/>
    </row>
    <row r="147" spans="1:18" ht="30" customHeight="1">
      <c r="A147" s="112">
        <v>16</v>
      </c>
      <c r="B147" s="119" t="s">
        <v>227</v>
      </c>
      <c r="C147" s="122" t="s">
        <v>531</v>
      </c>
      <c r="D147" s="120" t="s">
        <v>532</v>
      </c>
      <c r="E147" s="112" t="s">
        <v>141</v>
      </c>
      <c r="F147" s="112" t="s">
        <v>303</v>
      </c>
      <c r="G147" s="112" t="s">
        <v>142</v>
      </c>
      <c r="H147" s="112"/>
      <c r="I147" s="112"/>
      <c r="J147" s="112"/>
      <c r="K147" s="112"/>
      <c r="L147" s="112"/>
      <c r="M147" s="112"/>
      <c r="N147" s="112"/>
      <c r="O147" s="112"/>
      <c r="P147" s="112"/>
      <c r="Q147" s="112">
        <v>1</v>
      </c>
      <c r="R147" s="135"/>
    </row>
    <row r="148" spans="1:18" ht="31.5" customHeight="1">
      <c r="A148" s="112"/>
      <c r="B148" s="119"/>
      <c r="C148" s="123"/>
      <c r="D148" s="120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35"/>
    </row>
    <row r="149" spans="1:18" ht="66.75" customHeight="1">
      <c r="A149" s="5">
        <v>17</v>
      </c>
      <c r="B149" s="5" t="s">
        <v>227</v>
      </c>
      <c r="C149" s="26" t="s">
        <v>92</v>
      </c>
      <c r="D149" s="5" t="s">
        <v>302</v>
      </c>
      <c r="E149" s="5" t="s">
        <v>195</v>
      </c>
      <c r="F149" s="5" t="s">
        <v>303</v>
      </c>
      <c r="G149" s="112" t="s">
        <v>436</v>
      </c>
      <c r="H149" s="112"/>
      <c r="I149" s="5"/>
      <c r="J149" s="5"/>
      <c r="K149" s="112"/>
      <c r="L149" s="112"/>
      <c r="M149" s="112"/>
      <c r="N149" s="112"/>
      <c r="O149" s="5"/>
      <c r="P149" s="5"/>
      <c r="Q149" s="5">
        <v>1</v>
      </c>
      <c r="R149" s="135"/>
    </row>
    <row r="150" spans="1:18" ht="76.5" customHeight="1">
      <c r="A150" s="5">
        <v>18</v>
      </c>
      <c r="B150" s="5" t="s">
        <v>227</v>
      </c>
      <c r="C150" s="5" t="s">
        <v>92</v>
      </c>
      <c r="D150" s="5" t="s">
        <v>407</v>
      </c>
      <c r="E150" s="5" t="s">
        <v>141</v>
      </c>
      <c r="F150" s="5" t="s">
        <v>303</v>
      </c>
      <c r="G150" s="112" t="s">
        <v>142</v>
      </c>
      <c r="H150" s="112"/>
      <c r="I150" s="5"/>
      <c r="J150" s="5"/>
      <c r="K150" s="112"/>
      <c r="L150" s="112"/>
      <c r="M150" s="112"/>
      <c r="N150" s="112"/>
      <c r="O150" s="5"/>
      <c r="P150" s="5"/>
      <c r="Q150" s="5">
        <v>1</v>
      </c>
      <c r="R150" s="135"/>
    </row>
    <row r="151" spans="1:18" ht="36" customHeight="1">
      <c r="A151" s="112">
        <v>19</v>
      </c>
      <c r="B151" s="119" t="s">
        <v>308</v>
      </c>
      <c r="C151" s="122" t="s">
        <v>536</v>
      </c>
      <c r="D151" s="120" t="s">
        <v>302</v>
      </c>
      <c r="E151" s="112" t="s">
        <v>195</v>
      </c>
      <c r="F151" s="112" t="s">
        <v>303</v>
      </c>
      <c r="G151" s="112" t="s">
        <v>436</v>
      </c>
      <c r="H151" s="112"/>
      <c r="I151" s="112"/>
      <c r="J151" s="112"/>
      <c r="K151" s="112"/>
      <c r="L151" s="112"/>
      <c r="M151" s="112"/>
      <c r="N151" s="112"/>
      <c r="O151" s="112"/>
      <c r="P151" s="112">
        <v>1</v>
      </c>
      <c r="Q151" s="112"/>
      <c r="R151" s="135"/>
    </row>
    <row r="152" spans="1:18" ht="51" customHeight="1">
      <c r="A152" s="112"/>
      <c r="B152" s="119"/>
      <c r="C152" s="123"/>
      <c r="D152" s="120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35"/>
    </row>
    <row r="153" spans="1:18" ht="60" customHeight="1">
      <c r="A153" s="112">
        <v>20</v>
      </c>
      <c r="B153" s="119" t="s">
        <v>308</v>
      </c>
      <c r="C153" s="122" t="s">
        <v>536</v>
      </c>
      <c r="D153" s="120" t="s">
        <v>535</v>
      </c>
      <c r="E153" s="112" t="s">
        <v>141</v>
      </c>
      <c r="F153" s="112" t="s">
        <v>303</v>
      </c>
      <c r="G153" s="112" t="s">
        <v>142</v>
      </c>
      <c r="H153" s="112"/>
      <c r="I153" s="112"/>
      <c r="J153" s="112"/>
      <c r="K153" s="112"/>
      <c r="L153" s="112"/>
      <c r="M153" s="112"/>
      <c r="N153" s="112"/>
      <c r="O153" s="112"/>
      <c r="P153" s="112">
        <v>1</v>
      </c>
      <c r="Q153" s="112"/>
      <c r="R153" s="135"/>
    </row>
    <row r="154" spans="1:18" ht="22.5" customHeight="1">
      <c r="A154" s="112"/>
      <c r="B154" s="119"/>
      <c r="C154" s="123"/>
      <c r="D154" s="120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35"/>
    </row>
    <row r="155" spans="1:18" ht="61.5" customHeight="1">
      <c r="A155" s="112">
        <v>21</v>
      </c>
      <c r="B155" s="119" t="s">
        <v>309</v>
      </c>
      <c r="C155" s="122" t="s">
        <v>534</v>
      </c>
      <c r="D155" s="120" t="s">
        <v>302</v>
      </c>
      <c r="E155" s="112" t="s">
        <v>195</v>
      </c>
      <c r="F155" s="112" t="s">
        <v>303</v>
      </c>
      <c r="G155" s="112" t="s">
        <v>436</v>
      </c>
      <c r="H155" s="112"/>
      <c r="I155" s="112"/>
      <c r="J155" s="112"/>
      <c r="K155" s="112"/>
      <c r="L155" s="112"/>
      <c r="M155" s="112"/>
      <c r="N155" s="112"/>
      <c r="O155" s="152"/>
      <c r="P155" s="112">
        <v>1</v>
      </c>
      <c r="Q155" s="112"/>
      <c r="R155" s="135"/>
    </row>
    <row r="156" spans="1:18" ht="33.75" customHeight="1">
      <c r="A156" s="112"/>
      <c r="B156" s="119"/>
      <c r="C156" s="123"/>
      <c r="D156" s="120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52"/>
      <c r="P156" s="112"/>
      <c r="Q156" s="112"/>
      <c r="R156" s="135"/>
    </row>
    <row r="157" spans="1:18" ht="66.75" customHeight="1">
      <c r="A157" s="112">
        <v>22</v>
      </c>
      <c r="B157" s="119" t="s">
        <v>309</v>
      </c>
      <c r="C157" s="122" t="s">
        <v>534</v>
      </c>
      <c r="D157" s="120" t="s">
        <v>408</v>
      </c>
      <c r="E157" s="112" t="s">
        <v>141</v>
      </c>
      <c r="F157" s="112" t="s">
        <v>303</v>
      </c>
      <c r="G157" s="112" t="s">
        <v>142</v>
      </c>
      <c r="H157" s="112"/>
      <c r="I157" s="112"/>
      <c r="J157" s="112"/>
      <c r="K157" s="112"/>
      <c r="L157" s="112"/>
      <c r="M157" s="112"/>
      <c r="N157" s="112"/>
      <c r="O157" s="112"/>
      <c r="P157" s="112">
        <v>1</v>
      </c>
      <c r="Q157" s="112"/>
      <c r="R157" s="12"/>
    </row>
    <row r="158" spans="1:18" ht="23.25" customHeight="1">
      <c r="A158" s="112"/>
      <c r="B158" s="119"/>
      <c r="C158" s="123"/>
      <c r="D158" s="120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35"/>
    </row>
    <row r="159" spans="1:18" ht="28.5" customHeight="1">
      <c r="A159" s="112">
        <v>23</v>
      </c>
      <c r="B159" s="119" t="s">
        <v>227</v>
      </c>
      <c r="C159" s="112" t="s">
        <v>537</v>
      </c>
      <c r="D159" s="120" t="s">
        <v>302</v>
      </c>
      <c r="E159" s="112" t="s">
        <v>195</v>
      </c>
      <c r="F159" s="112" t="s">
        <v>303</v>
      </c>
      <c r="G159" s="112" t="s">
        <v>436</v>
      </c>
      <c r="H159" s="112"/>
      <c r="I159" s="112"/>
      <c r="J159" s="112"/>
      <c r="K159" s="112"/>
      <c r="L159" s="112"/>
      <c r="M159" s="112"/>
      <c r="N159" s="112"/>
      <c r="O159" s="112"/>
      <c r="P159" s="112">
        <v>1</v>
      </c>
      <c r="Q159" s="112"/>
      <c r="R159" s="135"/>
    </row>
    <row r="160" spans="1:18" ht="55.5" customHeight="1">
      <c r="A160" s="112"/>
      <c r="B160" s="119"/>
      <c r="C160" s="112"/>
      <c r="D160" s="120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2"/>
    </row>
    <row r="161" spans="1:18" ht="15">
      <c r="A161" s="112">
        <v>24</v>
      </c>
      <c r="B161" s="119" t="s">
        <v>227</v>
      </c>
      <c r="C161" s="122" t="s">
        <v>537</v>
      </c>
      <c r="D161" s="120" t="s">
        <v>538</v>
      </c>
      <c r="E161" s="112" t="s">
        <v>141</v>
      </c>
      <c r="F161" s="112" t="s">
        <v>303</v>
      </c>
      <c r="G161" s="112" t="s">
        <v>142</v>
      </c>
      <c r="H161" s="112"/>
      <c r="I161" s="112"/>
      <c r="J161" s="112"/>
      <c r="K161" s="112"/>
      <c r="L161" s="112"/>
      <c r="M161" s="112"/>
      <c r="N161" s="112"/>
      <c r="O161" s="112"/>
      <c r="P161" s="112"/>
      <c r="Q161" s="112">
        <v>1</v>
      </c>
      <c r="R161" s="12"/>
    </row>
    <row r="162" spans="1:18" ht="58.5" customHeight="1">
      <c r="A162" s="112"/>
      <c r="B162" s="119"/>
      <c r="C162" s="123"/>
      <c r="D162" s="120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35"/>
    </row>
    <row r="163" spans="1:18" ht="15">
      <c r="A163" s="112">
        <v>25</v>
      </c>
      <c r="B163" s="119" t="s">
        <v>539</v>
      </c>
      <c r="C163" s="122" t="s">
        <v>749</v>
      </c>
      <c r="D163" s="120" t="s">
        <v>302</v>
      </c>
      <c r="E163" s="112" t="s">
        <v>195</v>
      </c>
      <c r="F163" s="112" t="s">
        <v>303</v>
      </c>
      <c r="G163" s="112" t="s">
        <v>436</v>
      </c>
      <c r="H163" s="112"/>
      <c r="I163" s="112"/>
      <c r="J163" s="112"/>
      <c r="K163" s="112"/>
      <c r="L163" s="112"/>
      <c r="M163" s="112"/>
      <c r="N163" s="112"/>
      <c r="O163" s="112"/>
      <c r="P163" s="112">
        <v>1</v>
      </c>
      <c r="Q163" s="112"/>
      <c r="R163" s="135"/>
    </row>
    <row r="164" spans="1:18" ht="45.75" customHeight="1">
      <c r="A164" s="112"/>
      <c r="B164" s="119"/>
      <c r="C164" s="123"/>
      <c r="D164" s="120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35"/>
    </row>
    <row r="165" spans="1:18" ht="42.75" customHeight="1">
      <c r="A165" s="112">
        <v>26</v>
      </c>
      <c r="B165" s="119" t="s">
        <v>539</v>
      </c>
      <c r="C165" s="122" t="s">
        <v>750</v>
      </c>
      <c r="D165" s="120" t="s">
        <v>540</v>
      </c>
      <c r="E165" s="112" t="s">
        <v>141</v>
      </c>
      <c r="F165" s="112" t="s">
        <v>303</v>
      </c>
      <c r="G165" s="112" t="s">
        <v>142</v>
      </c>
      <c r="H165" s="112"/>
      <c r="I165" s="112"/>
      <c r="J165" s="112"/>
      <c r="K165" s="112"/>
      <c r="L165" s="112"/>
      <c r="M165" s="112"/>
      <c r="N165" s="112"/>
      <c r="O165" s="112"/>
      <c r="P165" s="112">
        <v>1</v>
      </c>
      <c r="Q165" s="112"/>
      <c r="R165" s="135"/>
    </row>
    <row r="166" spans="1:18" ht="34.5" customHeight="1">
      <c r="A166" s="112"/>
      <c r="B166" s="119"/>
      <c r="C166" s="123"/>
      <c r="D166" s="120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35"/>
    </row>
    <row r="167" spans="1:18" ht="30" customHeight="1">
      <c r="A167" s="112">
        <v>27</v>
      </c>
      <c r="B167" s="119" t="s">
        <v>227</v>
      </c>
      <c r="C167" s="122" t="s">
        <v>767</v>
      </c>
      <c r="D167" s="120" t="s">
        <v>541</v>
      </c>
      <c r="E167" s="112" t="s">
        <v>141</v>
      </c>
      <c r="F167" s="112" t="s">
        <v>303</v>
      </c>
      <c r="G167" s="112" t="s">
        <v>142</v>
      </c>
      <c r="H167" s="112"/>
      <c r="I167" s="112"/>
      <c r="J167" s="112"/>
      <c r="K167" s="112"/>
      <c r="L167" s="112"/>
      <c r="M167" s="112"/>
      <c r="N167" s="112"/>
      <c r="O167" s="112"/>
      <c r="P167" s="112"/>
      <c r="Q167" s="112">
        <v>1</v>
      </c>
      <c r="R167" s="135"/>
    </row>
    <row r="168" spans="1:18" ht="42.75" customHeight="1">
      <c r="A168" s="112"/>
      <c r="B168" s="119"/>
      <c r="C168" s="123"/>
      <c r="D168" s="120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35"/>
    </row>
    <row r="169" spans="1:18" ht="47.25" customHeight="1">
      <c r="A169" s="112">
        <v>28</v>
      </c>
      <c r="B169" s="119" t="s">
        <v>227</v>
      </c>
      <c r="C169" s="122" t="s">
        <v>751</v>
      </c>
      <c r="D169" s="120" t="s">
        <v>302</v>
      </c>
      <c r="E169" s="112" t="s">
        <v>195</v>
      </c>
      <c r="F169" s="112" t="s">
        <v>303</v>
      </c>
      <c r="G169" s="112" t="s">
        <v>436</v>
      </c>
      <c r="H169" s="112"/>
      <c r="I169" s="112"/>
      <c r="J169" s="112"/>
      <c r="K169" s="112"/>
      <c r="L169" s="112"/>
      <c r="M169" s="112"/>
      <c r="N169" s="112"/>
      <c r="O169" s="112"/>
      <c r="P169" s="112">
        <v>1</v>
      </c>
      <c r="Q169" s="112"/>
      <c r="R169" s="135"/>
    </row>
    <row r="170" spans="1:18" ht="26.25" customHeight="1">
      <c r="A170" s="112"/>
      <c r="B170" s="119"/>
      <c r="C170" s="123"/>
      <c r="D170" s="120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35"/>
    </row>
    <row r="171" spans="1:18" ht="40.5" customHeight="1">
      <c r="A171" s="112">
        <v>29</v>
      </c>
      <c r="B171" s="119" t="s">
        <v>227</v>
      </c>
      <c r="C171" s="122" t="s">
        <v>752</v>
      </c>
      <c r="D171" s="120" t="s">
        <v>542</v>
      </c>
      <c r="E171" s="112" t="s">
        <v>141</v>
      </c>
      <c r="F171" s="112" t="s">
        <v>303</v>
      </c>
      <c r="G171" s="112" t="s">
        <v>142</v>
      </c>
      <c r="H171" s="112"/>
      <c r="I171" s="112"/>
      <c r="J171" s="112"/>
      <c r="K171" s="112"/>
      <c r="L171" s="112"/>
      <c r="M171" s="112"/>
      <c r="N171" s="112"/>
      <c r="O171" s="112"/>
      <c r="P171" s="112">
        <v>1</v>
      </c>
      <c r="Q171" s="112"/>
      <c r="R171" s="135"/>
    </row>
    <row r="172" spans="1:18" ht="27" customHeight="1">
      <c r="A172" s="112"/>
      <c r="B172" s="119"/>
      <c r="C172" s="123"/>
      <c r="D172" s="120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35"/>
    </row>
    <row r="173" spans="1:18" ht="36" customHeight="1">
      <c r="A173" s="112">
        <v>30</v>
      </c>
      <c r="B173" s="119" t="s">
        <v>232</v>
      </c>
      <c r="C173" s="122" t="s">
        <v>543</v>
      </c>
      <c r="D173" s="120" t="s">
        <v>302</v>
      </c>
      <c r="E173" s="112" t="s">
        <v>195</v>
      </c>
      <c r="F173" s="112" t="s">
        <v>303</v>
      </c>
      <c r="G173" s="112" t="s">
        <v>436</v>
      </c>
      <c r="H173" s="112"/>
      <c r="I173" s="112"/>
      <c r="J173" s="112"/>
      <c r="K173" s="112"/>
      <c r="L173" s="112"/>
      <c r="M173" s="112"/>
      <c r="N173" s="112"/>
      <c r="O173" s="112"/>
      <c r="P173" s="112"/>
      <c r="Q173" s="112">
        <v>1</v>
      </c>
      <c r="R173" s="135"/>
    </row>
    <row r="174" spans="1:18" ht="15.75" customHeight="1">
      <c r="A174" s="112"/>
      <c r="B174" s="119"/>
      <c r="C174" s="123"/>
      <c r="D174" s="120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35"/>
    </row>
    <row r="175" spans="1:18" ht="15">
      <c r="A175" s="112">
        <v>31</v>
      </c>
      <c r="B175" s="119" t="s">
        <v>232</v>
      </c>
      <c r="C175" s="122" t="s">
        <v>543</v>
      </c>
      <c r="D175" s="120" t="s">
        <v>544</v>
      </c>
      <c r="E175" s="112" t="s">
        <v>141</v>
      </c>
      <c r="F175" s="112" t="s">
        <v>303</v>
      </c>
      <c r="G175" s="112" t="s">
        <v>142</v>
      </c>
      <c r="H175" s="112"/>
      <c r="I175" s="112"/>
      <c r="J175" s="112"/>
      <c r="K175" s="112"/>
      <c r="L175" s="112"/>
      <c r="M175" s="112"/>
      <c r="N175" s="112"/>
      <c r="O175" s="112"/>
      <c r="P175" s="112"/>
      <c r="Q175" s="112">
        <v>1</v>
      </c>
      <c r="R175" s="135"/>
    </row>
    <row r="176" spans="1:18" ht="44.25" customHeight="1">
      <c r="A176" s="112"/>
      <c r="B176" s="119"/>
      <c r="C176" s="123"/>
      <c r="D176" s="120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35"/>
    </row>
    <row r="177" spans="1:18" ht="24" customHeight="1">
      <c r="A177" s="112">
        <v>32</v>
      </c>
      <c r="B177" s="119" t="s">
        <v>35</v>
      </c>
      <c r="C177" s="122" t="s">
        <v>545</v>
      </c>
      <c r="D177" s="120" t="s">
        <v>302</v>
      </c>
      <c r="E177" s="112" t="s">
        <v>195</v>
      </c>
      <c r="F177" s="112" t="s">
        <v>303</v>
      </c>
      <c r="G177" s="112" t="s">
        <v>436</v>
      </c>
      <c r="H177" s="112"/>
      <c r="I177" s="112"/>
      <c r="J177" s="115">
        <v>1</v>
      </c>
      <c r="K177" s="112"/>
      <c r="L177" s="112"/>
      <c r="M177" s="151"/>
      <c r="N177" s="151"/>
      <c r="O177" s="112"/>
      <c r="P177" s="112"/>
      <c r="Q177" s="112"/>
      <c r="R177" s="135"/>
    </row>
    <row r="178" spans="1:18" ht="30" customHeight="1">
      <c r="A178" s="112"/>
      <c r="B178" s="119"/>
      <c r="C178" s="123"/>
      <c r="D178" s="120"/>
      <c r="E178" s="112"/>
      <c r="F178" s="112"/>
      <c r="G178" s="112"/>
      <c r="H178" s="112"/>
      <c r="I178" s="112"/>
      <c r="J178" s="115"/>
      <c r="K178" s="112"/>
      <c r="L178" s="112"/>
      <c r="M178" s="151"/>
      <c r="N178" s="151"/>
      <c r="O178" s="112"/>
      <c r="P178" s="112"/>
      <c r="Q178" s="112"/>
      <c r="R178" s="135"/>
    </row>
    <row r="179" spans="1:18" ht="19.5" customHeight="1">
      <c r="A179" s="112">
        <v>33</v>
      </c>
      <c r="B179" s="119" t="s">
        <v>35</v>
      </c>
      <c r="C179" s="122" t="s">
        <v>545</v>
      </c>
      <c r="D179" s="120" t="s">
        <v>546</v>
      </c>
      <c r="E179" s="112" t="s">
        <v>141</v>
      </c>
      <c r="F179" s="112" t="s">
        <v>303</v>
      </c>
      <c r="G179" s="112" t="s">
        <v>142</v>
      </c>
      <c r="H179" s="112"/>
      <c r="I179" s="112"/>
      <c r="J179" s="112"/>
      <c r="K179" s="112"/>
      <c r="L179" s="112"/>
      <c r="M179" s="112"/>
      <c r="N179" s="112"/>
      <c r="O179" s="112"/>
      <c r="P179" s="115">
        <v>1</v>
      </c>
      <c r="Q179" s="112"/>
      <c r="R179" s="135"/>
    </row>
    <row r="180" spans="1:18" ht="38.25" customHeight="1">
      <c r="A180" s="112"/>
      <c r="B180" s="119"/>
      <c r="C180" s="123"/>
      <c r="D180" s="120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5"/>
      <c r="Q180" s="112"/>
      <c r="R180" s="12"/>
    </row>
    <row r="181" spans="1:18" ht="29.25" customHeight="1">
      <c r="A181" s="112">
        <v>34</v>
      </c>
      <c r="B181" s="119" t="s">
        <v>36</v>
      </c>
      <c r="C181" s="122" t="s">
        <v>547</v>
      </c>
      <c r="D181" s="120" t="s">
        <v>548</v>
      </c>
      <c r="E181" s="112" t="s">
        <v>141</v>
      </c>
      <c r="F181" s="112" t="s">
        <v>303</v>
      </c>
      <c r="G181" s="112" t="s">
        <v>142</v>
      </c>
      <c r="H181" s="112"/>
      <c r="I181" s="112"/>
      <c r="J181" s="112"/>
      <c r="K181" s="112"/>
      <c r="L181" s="112"/>
      <c r="M181" s="112"/>
      <c r="N181" s="112"/>
      <c r="O181" s="112"/>
      <c r="P181" s="112">
        <v>1</v>
      </c>
      <c r="Q181" s="112"/>
      <c r="R181" s="12"/>
    </row>
    <row r="182" spans="1:18" ht="52.5" customHeight="1">
      <c r="A182" s="112"/>
      <c r="B182" s="119"/>
      <c r="C182" s="123"/>
      <c r="D182" s="120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35"/>
    </row>
    <row r="183" spans="1:18" ht="66.75" customHeight="1">
      <c r="A183" s="5">
        <v>35</v>
      </c>
      <c r="B183" s="5" t="s">
        <v>44</v>
      </c>
      <c r="C183" s="26" t="s">
        <v>93</v>
      </c>
      <c r="D183" s="5" t="s">
        <v>302</v>
      </c>
      <c r="E183" s="5" t="s">
        <v>353</v>
      </c>
      <c r="F183" s="5" t="s">
        <v>303</v>
      </c>
      <c r="G183" s="112" t="s">
        <v>436</v>
      </c>
      <c r="H183" s="112"/>
      <c r="I183" s="5"/>
      <c r="J183" s="5"/>
      <c r="K183" s="112"/>
      <c r="L183" s="112"/>
      <c r="M183" s="112">
        <v>1</v>
      </c>
      <c r="N183" s="112"/>
      <c r="O183" s="5"/>
      <c r="P183" s="5"/>
      <c r="Q183" s="5"/>
      <c r="R183" s="135"/>
    </row>
    <row r="184" spans="1:18" ht="50.25" customHeight="1">
      <c r="A184" s="5">
        <v>36</v>
      </c>
      <c r="B184" s="5" t="s">
        <v>44</v>
      </c>
      <c r="C184" s="5" t="s">
        <v>94</v>
      </c>
      <c r="D184" s="5" t="s">
        <v>549</v>
      </c>
      <c r="E184" s="5" t="s">
        <v>141</v>
      </c>
      <c r="F184" s="5" t="s">
        <v>303</v>
      </c>
      <c r="G184" s="112" t="s">
        <v>142</v>
      </c>
      <c r="H184" s="112"/>
      <c r="I184" s="5"/>
      <c r="J184" s="5"/>
      <c r="K184" s="112"/>
      <c r="L184" s="112"/>
      <c r="M184" s="112"/>
      <c r="N184" s="112"/>
      <c r="O184" s="5"/>
      <c r="P184" s="5">
        <v>1</v>
      </c>
      <c r="Q184" s="5"/>
      <c r="R184" s="135"/>
    </row>
    <row r="185" spans="1:18" ht="53.25" customHeight="1">
      <c r="A185" s="112">
        <v>37</v>
      </c>
      <c r="B185" s="119" t="s">
        <v>227</v>
      </c>
      <c r="C185" s="122" t="s">
        <v>551</v>
      </c>
      <c r="D185" s="120" t="s">
        <v>550</v>
      </c>
      <c r="E185" s="112" t="s">
        <v>141</v>
      </c>
      <c r="F185" s="112" t="s">
        <v>303</v>
      </c>
      <c r="G185" s="112" t="s">
        <v>142</v>
      </c>
      <c r="H185" s="112"/>
      <c r="I185" s="112"/>
      <c r="J185" s="112"/>
      <c r="K185" s="112"/>
      <c r="L185" s="112"/>
      <c r="M185" s="112"/>
      <c r="N185" s="112"/>
      <c r="O185" s="112"/>
      <c r="P185" s="112"/>
      <c r="Q185" s="112">
        <v>1</v>
      </c>
      <c r="R185" s="135"/>
    </row>
    <row r="186" spans="1:18" ht="39" customHeight="1">
      <c r="A186" s="112"/>
      <c r="B186" s="119"/>
      <c r="C186" s="123"/>
      <c r="D186" s="120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35"/>
    </row>
    <row r="187" spans="1:18" ht="38.25" customHeight="1">
      <c r="A187" s="112">
        <v>38</v>
      </c>
      <c r="B187" s="119" t="s">
        <v>227</v>
      </c>
      <c r="C187" s="122" t="s">
        <v>552</v>
      </c>
      <c r="D187" s="120" t="s">
        <v>302</v>
      </c>
      <c r="E187" s="112" t="s">
        <v>195</v>
      </c>
      <c r="F187" s="112" t="s">
        <v>303</v>
      </c>
      <c r="G187" s="112" t="s">
        <v>436</v>
      </c>
      <c r="H187" s="112"/>
      <c r="I187" s="112"/>
      <c r="J187" s="112"/>
      <c r="K187" s="112"/>
      <c r="L187" s="112"/>
      <c r="M187" s="112"/>
      <c r="N187" s="112"/>
      <c r="O187" s="112"/>
      <c r="P187" s="112"/>
      <c r="Q187" s="112">
        <v>1</v>
      </c>
      <c r="R187" s="135"/>
    </row>
    <row r="188" spans="1:18" ht="25.5" customHeight="1">
      <c r="A188" s="112"/>
      <c r="B188" s="119"/>
      <c r="C188" s="123"/>
      <c r="D188" s="120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35"/>
    </row>
    <row r="189" spans="1:18" ht="46.5" customHeight="1">
      <c r="A189" s="112">
        <v>39</v>
      </c>
      <c r="B189" s="119" t="s">
        <v>227</v>
      </c>
      <c r="C189" s="122" t="s">
        <v>552</v>
      </c>
      <c r="D189" s="120" t="s">
        <v>553</v>
      </c>
      <c r="E189" s="112" t="s">
        <v>141</v>
      </c>
      <c r="F189" s="112" t="s">
        <v>303</v>
      </c>
      <c r="G189" s="112" t="s">
        <v>142</v>
      </c>
      <c r="H189" s="112"/>
      <c r="I189" s="112"/>
      <c r="J189" s="112"/>
      <c r="K189" s="112"/>
      <c r="L189" s="112"/>
      <c r="M189" s="112"/>
      <c r="N189" s="112"/>
      <c r="O189" s="112"/>
      <c r="P189" s="112"/>
      <c r="Q189" s="112">
        <v>1</v>
      </c>
      <c r="R189" s="135"/>
    </row>
    <row r="190" spans="1:18" ht="22.5" customHeight="1">
      <c r="A190" s="112"/>
      <c r="B190" s="119"/>
      <c r="C190" s="123"/>
      <c r="D190" s="120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35"/>
    </row>
    <row r="191" spans="1:18" ht="30.75" customHeight="1">
      <c r="A191" s="112">
        <v>40</v>
      </c>
      <c r="B191" s="119" t="s">
        <v>227</v>
      </c>
      <c r="C191" s="122" t="s">
        <v>554</v>
      </c>
      <c r="D191" s="120" t="s">
        <v>302</v>
      </c>
      <c r="E191" s="112" t="s">
        <v>195</v>
      </c>
      <c r="F191" s="112" t="s">
        <v>303</v>
      </c>
      <c r="G191" s="112" t="s">
        <v>436</v>
      </c>
      <c r="H191" s="112"/>
      <c r="I191" s="112"/>
      <c r="J191" s="112"/>
      <c r="K191" s="112"/>
      <c r="L191" s="112"/>
      <c r="M191" s="112"/>
      <c r="N191" s="112"/>
      <c r="O191" s="112"/>
      <c r="P191" s="112"/>
      <c r="Q191" s="112">
        <v>1</v>
      </c>
      <c r="R191" s="135"/>
    </row>
    <row r="192" spans="1:18" ht="38.25" customHeight="1">
      <c r="A192" s="112"/>
      <c r="B192" s="119"/>
      <c r="C192" s="123"/>
      <c r="D192" s="120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35"/>
    </row>
    <row r="193" spans="1:18" ht="25.5" customHeight="1">
      <c r="A193" s="112">
        <v>41</v>
      </c>
      <c r="B193" s="119" t="s">
        <v>227</v>
      </c>
      <c r="C193" s="122" t="s">
        <v>554</v>
      </c>
      <c r="D193" s="120" t="s">
        <v>406</v>
      </c>
      <c r="E193" s="112" t="s">
        <v>141</v>
      </c>
      <c r="F193" s="112" t="s">
        <v>303</v>
      </c>
      <c r="G193" s="122" t="s">
        <v>142</v>
      </c>
      <c r="H193" s="122"/>
      <c r="I193" s="122"/>
      <c r="J193" s="122"/>
      <c r="K193" s="124"/>
      <c r="L193" s="126"/>
      <c r="M193" s="124"/>
      <c r="N193" s="126"/>
      <c r="O193" s="122"/>
      <c r="P193" s="122"/>
      <c r="Q193" s="122">
        <v>1</v>
      </c>
      <c r="R193" s="135"/>
    </row>
    <row r="194" spans="1:18" ht="39" customHeight="1">
      <c r="A194" s="112"/>
      <c r="B194" s="119"/>
      <c r="C194" s="123"/>
      <c r="D194" s="120"/>
      <c r="E194" s="112"/>
      <c r="F194" s="112"/>
      <c r="G194" s="123"/>
      <c r="H194" s="123"/>
      <c r="I194" s="123"/>
      <c r="J194" s="123"/>
      <c r="K194" s="125"/>
      <c r="L194" s="127"/>
      <c r="M194" s="125"/>
      <c r="N194" s="127"/>
      <c r="O194" s="123"/>
      <c r="P194" s="123"/>
      <c r="Q194" s="123"/>
      <c r="R194" s="135"/>
    </row>
    <row r="195" spans="1:18" ht="39" customHeight="1">
      <c r="A195" s="112">
        <v>42</v>
      </c>
      <c r="B195" s="119" t="s">
        <v>37</v>
      </c>
      <c r="C195" s="122" t="s">
        <v>555</v>
      </c>
      <c r="D195" s="120" t="s">
        <v>302</v>
      </c>
      <c r="E195" s="112" t="s">
        <v>195</v>
      </c>
      <c r="F195" s="112" t="s">
        <v>303</v>
      </c>
      <c r="G195" s="112" t="s">
        <v>436</v>
      </c>
      <c r="H195" s="112"/>
      <c r="I195" s="112"/>
      <c r="J195" s="112"/>
      <c r="K195" s="112"/>
      <c r="L195" s="112"/>
      <c r="M195" s="112"/>
      <c r="N195" s="112"/>
      <c r="O195" s="112">
        <v>1</v>
      </c>
      <c r="P195" s="112"/>
      <c r="Q195" s="112"/>
      <c r="R195" s="135"/>
    </row>
    <row r="196" spans="1:18" ht="39" customHeight="1">
      <c r="A196" s="112"/>
      <c r="B196" s="119"/>
      <c r="C196" s="123"/>
      <c r="D196" s="120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35"/>
    </row>
    <row r="197" spans="1:18" ht="63" customHeight="1">
      <c r="A197" s="112">
        <v>43</v>
      </c>
      <c r="B197" s="119" t="s">
        <v>37</v>
      </c>
      <c r="C197" s="122" t="s">
        <v>555</v>
      </c>
      <c r="D197" s="120" t="s">
        <v>556</v>
      </c>
      <c r="E197" s="122" t="s">
        <v>29</v>
      </c>
      <c r="F197" s="112" t="s">
        <v>303</v>
      </c>
      <c r="G197" s="122" t="s">
        <v>142</v>
      </c>
      <c r="H197" s="5"/>
      <c r="I197" s="122"/>
      <c r="J197" s="122"/>
      <c r="K197" s="105"/>
      <c r="L197" s="106"/>
      <c r="M197" s="124"/>
      <c r="N197" s="126"/>
      <c r="O197" s="122"/>
      <c r="P197" s="122">
        <v>1</v>
      </c>
      <c r="Q197" s="122"/>
      <c r="R197" s="135"/>
    </row>
    <row r="198" spans="1:18" ht="40.5" customHeight="1">
      <c r="A198" s="112"/>
      <c r="B198" s="119"/>
      <c r="C198" s="123"/>
      <c r="D198" s="120"/>
      <c r="E198" s="123"/>
      <c r="F198" s="112"/>
      <c r="G198" s="123"/>
      <c r="H198" s="5"/>
      <c r="I198" s="123"/>
      <c r="J198" s="123"/>
      <c r="K198" s="107"/>
      <c r="L198" s="108"/>
      <c r="M198" s="125"/>
      <c r="N198" s="127"/>
      <c r="O198" s="123"/>
      <c r="P198" s="123"/>
      <c r="Q198" s="123"/>
      <c r="R198" s="135"/>
    </row>
    <row r="199" spans="1:18" ht="45.75" customHeight="1">
      <c r="A199" s="112">
        <v>44</v>
      </c>
      <c r="B199" s="119" t="s">
        <v>227</v>
      </c>
      <c r="C199" s="122" t="s">
        <v>0</v>
      </c>
      <c r="D199" s="120" t="s">
        <v>15</v>
      </c>
      <c r="E199" s="112" t="s">
        <v>141</v>
      </c>
      <c r="F199" s="112" t="s">
        <v>303</v>
      </c>
      <c r="G199" s="122" t="s">
        <v>142</v>
      </c>
      <c r="H199" s="5"/>
      <c r="I199" s="112"/>
      <c r="J199" s="112"/>
      <c r="K199" s="112"/>
      <c r="L199" s="112"/>
      <c r="M199" s="124"/>
      <c r="N199" s="126"/>
      <c r="O199" s="122"/>
      <c r="P199" s="122"/>
      <c r="Q199" s="122">
        <v>1</v>
      </c>
      <c r="R199" s="135"/>
    </row>
    <row r="200" spans="1:18" ht="28.5" customHeight="1">
      <c r="A200" s="112"/>
      <c r="B200" s="119"/>
      <c r="C200" s="123"/>
      <c r="D200" s="120"/>
      <c r="E200" s="112"/>
      <c r="F200" s="112"/>
      <c r="G200" s="123"/>
      <c r="H200" s="5"/>
      <c r="I200" s="112"/>
      <c r="J200" s="112"/>
      <c r="K200" s="112"/>
      <c r="L200" s="112"/>
      <c r="M200" s="125"/>
      <c r="N200" s="127"/>
      <c r="O200" s="123"/>
      <c r="P200" s="123"/>
      <c r="Q200" s="123"/>
      <c r="R200" s="135"/>
    </row>
    <row r="201" spans="1:18" ht="62.25" customHeight="1">
      <c r="A201" s="112">
        <v>45</v>
      </c>
      <c r="B201" s="119" t="s">
        <v>227</v>
      </c>
      <c r="C201" s="122" t="s">
        <v>6</v>
      </c>
      <c r="D201" s="120" t="s">
        <v>557</v>
      </c>
      <c r="E201" s="112" t="s">
        <v>141</v>
      </c>
      <c r="F201" s="112" t="s">
        <v>303</v>
      </c>
      <c r="G201" s="122" t="s">
        <v>142</v>
      </c>
      <c r="H201" s="5"/>
      <c r="I201" s="122"/>
      <c r="J201" s="122"/>
      <c r="K201" s="124"/>
      <c r="L201" s="40"/>
      <c r="M201" s="124"/>
      <c r="N201" s="126"/>
      <c r="O201" s="122"/>
      <c r="P201" s="122"/>
      <c r="Q201" s="122">
        <v>1</v>
      </c>
      <c r="R201" s="135"/>
    </row>
    <row r="202" spans="1:18" ht="42" customHeight="1">
      <c r="A202" s="112"/>
      <c r="B202" s="119"/>
      <c r="C202" s="123"/>
      <c r="D202" s="120"/>
      <c r="E202" s="112"/>
      <c r="F202" s="112"/>
      <c r="G202" s="123"/>
      <c r="H202" s="5"/>
      <c r="I202" s="123"/>
      <c r="J202" s="123"/>
      <c r="K202" s="125"/>
      <c r="L202" s="40"/>
      <c r="M202" s="125"/>
      <c r="N202" s="127"/>
      <c r="O202" s="123"/>
      <c r="P202" s="123"/>
      <c r="Q202" s="123"/>
      <c r="R202" s="135"/>
    </row>
    <row r="203" spans="1:18" ht="62.25" customHeight="1">
      <c r="A203" s="112">
        <v>46</v>
      </c>
      <c r="B203" s="119" t="s">
        <v>227</v>
      </c>
      <c r="C203" s="122" t="s">
        <v>16</v>
      </c>
      <c r="D203" s="120" t="s">
        <v>558</v>
      </c>
      <c r="E203" s="112" t="s">
        <v>141</v>
      </c>
      <c r="F203" s="112" t="s">
        <v>303</v>
      </c>
      <c r="G203" s="122" t="s">
        <v>142</v>
      </c>
      <c r="H203" s="5"/>
      <c r="I203" s="122"/>
      <c r="J203" s="122"/>
      <c r="K203" s="124"/>
      <c r="L203" s="40"/>
      <c r="M203" s="124"/>
      <c r="N203" s="126"/>
      <c r="O203" s="122"/>
      <c r="P203" s="122"/>
      <c r="Q203" s="122">
        <v>1</v>
      </c>
      <c r="R203" s="135"/>
    </row>
    <row r="204" spans="1:18" ht="32.25" customHeight="1">
      <c r="A204" s="112"/>
      <c r="B204" s="119"/>
      <c r="C204" s="123"/>
      <c r="D204" s="120"/>
      <c r="E204" s="112"/>
      <c r="F204" s="112"/>
      <c r="G204" s="123"/>
      <c r="H204" s="5"/>
      <c r="I204" s="123"/>
      <c r="J204" s="123"/>
      <c r="K204" s="125"/>
      <c r="L204" s="40"/>
      <c r="M204" s="125"/>
      <c r="N204" s="127"/>
      <c r="O204" s="123"/>
      <c r="P204" s="123"/>
      <c r="Q204" s="123"/>
      <c r="R204" s="135"/>
    </row>
    <row r="205" spans="1:18" ht="62.25" customHeight="1">
      <c r="A205" s="112">
        <v>47</v>
      </c>
      <c r="B205" s="119" t="s">
        <v>227</v>
      </c>
      <c r="C205" s="122" t="s">
        <v>560</v>
      </c>
      <c r="D205" s="120" t="s">
        <v>559</v>
      </c>
      <c r="E205" s="112" t="s">
        <v>141</v>
      </c>
      <c r="F205" s="112" t="s">
        <v>303</v>
      </c>
      <c r="G205" s="112" t="s">
        <v>142</v>
      </c>
      <c r="H205" s="112"/>
      <c r="I205" s="112"/>
      <c r="J205" s="112"/>
      <c r="K205" s="149"/>
      <c r="L205" s="44"/>
      <c r="M205" s="112"/>
      <c r="N205" s="112"/>
      <c r="O205" s="112"/>
      <c r="P205" s="112"/>
      <c r="Q205" s="112">
        <v>1</v>
      </c>
      <c r="R205" s="135"/>
    </row>
    <row r="206" spans="1:18" ht="43.5" customHeight="1">
      <c r="A206" s="112"/>
      <c r="B206" s="119"/>
      <c r="C206" s="123"/>
      <c r="D206" s="120"/>
      <c r="E206" s="112"/>
      <c r="F206" s="112"/>
      <c r="G206" s="112"/>
      <c r="H206" s="112"/>
      <c r="I206" s="112"/>
      <c r="J206" s="112"/>
      <c r="K206" s="150"/>
      <c r="L206" s="44"/>
      <c r="M206" s="112"/>
      <c r="N206" s="112"/>
      <c r="O206" s="112"/>
      <c r="P206" s="112"/>
      <c r="Q206" s="112"/>
      <c r="R206" s="135"/>
    </row>
    <row r="207" spans="1:18" ht="54.75" customHeight="1">
      <c r="A207" s="5" t="s">
        <v>236</v>
      </c>
      <c r="B207" s="112" t="s">
        <v>237</v>
      </c>
      <c r="C207" s="123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35"/>
    </row>
    <row r="208" spans="1:18" ht="60" customHeight="1">
      <c r="A208" s="5" t="s">
        <v>238</v>
      </c>
      <c r="B208" s="147" t="s">
        <v>239</v>
      </c>
      <c r="C208" s="148"/>
      <c r="D208" s="147"/>
      <c r="E208" s="147"/>
      <c r="F208" s="147"/>
      <c r="G208" s="5" t="s">
        <v>138</v>
      </c>
      <c r="H208" s="112">
        <v>71</v>
      </c>
      <c r="I208" s="112"/>
      <c r="J208" s="5">
        <v>71</v>
      </c>
      <c r="K208" s="112">
        <v>72</v>
      </c>
      <c r="L208" s="112"/>
      <c r="M208" s="112">
        <v>73</v>
      </c>
      <c r="N208" s="112"/>
      <c r="O208" s="5">
        <v>73</v>
      </c>
      <c r="P208" s="5">
        <v>73</v>
      </c>
      <c r="Q208" s="5">
        <v>75</v>
      </c>
      <c r="R208" s="12"/>
    </row>
    <row r="209" spans="1:18" ht="83.25" customHeight="1">
      <c r="A209" s="112">
        <v>1</v>
      </c>
      <c r="B209" s="119" t="s">
        <v>240</v>
      </c>
      <c r="C209" s="122" t="s">
        <v>561</v>
      </c>
      <c r="D209" s="120" t="s">
        <v>302</v>
      </c>
      <c r="E209" s="112" t="s">
        <v>195</v>
      </c>
      <c r="F209" s="112" t="s">
        <v>303</v>
      </c>
      <c r="G209" s="112" t="s">
        <v>436</v>
      </c>
      <c r="H209" s="112"/>
      <c r="I209" s="112"/>
      <c r="J209" s="112"/>
      <c r="K209" s="112"/>
      <c r="L209" s="112"/>
      <c r="M209" s="112"/>
      <c r="N209" s="112"/>
      <c r="O209" s="112"/>
      <c r="P209" s="112"/>
      <c r="Q209" s="112">
        <v>1</v>
      </c>
      <c r="R209" s="12"/>
    </row>
    <row r="210" spans="1:18" ht="40.5" customHeight="1">
      <c r="A210" s="112"/>
      <c r="B210" s="119"/>
      <c r="C210" s="123"/>
      <c r="D210" s="120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35"/>
    </row>
    <row r="211" spans="1:18" ht="57" customHeight="1">
      <c r="A211" s="112">
        <v>2</v>
      </c>
      <c r="B211" s="119" t="s">
        <v>240</v>
      </c>
      <c r="C211" s="112" t="s">
        <v>561</v>
      </c>
      <c r="D211" s="120" t="s">
        <v>310</v>
      </c>
      <c r="E211" s="112" t="s">
        <v>141</v>
      </c>
      <c r="F211" s="112" t="s">
        <v>303</v>
      </c>
      <c r="G211" s="112" t="s">
        <v>142</v>
      </c>
      <c r="H211" s="112"/>
      <c r="I211" s="112"/>
      <c r="J211" s="112"/>
      <c r="K211" s="112"/>
      <c r="L211" s="112"/>
      <c r="M211" s="112"/>
      <c r="N211" s="112"/>
      <c r="O211" s="112"/>
      <c r="P211" s="112"/>
      <c r="Q211" s="112">
        <v>1</v>
      </c>
      <c r="R211" s="135"/>
    </row>
    <row r="212" spans="1:18" ht="37.5" customHeight="1">
      <c r="A212" s="112"/>
      <c r="B212" s="119"/>
      <c r="C212" s="112"/>
      <c r="D212" s="120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35"/>
    </row>
    <row r="213" spans="1:18" ht="31.5" customHeight="1">
      <c r="A213" s="112">
        <v>3</v>
      </c>
      <c r="B213" s="119" t="s">
        <v>240</v>
      </c>
      <c r="C213" s="122" t="s">
        <v>562</v>
      </c>
      <c r="D213" s="120" t="s">
        <v>302</v>
      </c>
      <c r="E213" s="112" t="s">
        <v>195</v>
      </c>
      <c r="F213" s="112" t="s">
        <v>303</v>
      </c>
      <c r="G213" s="112" t="s">
        <v>436</v>
      </c>
      <c r="H213" s="112"/>
      <c r="I213" s="112"/>
      <c r="J213" s="112"/>
      <c r="K213" s="112"/>
      <c r="L213" s="112"/>
      <c r="M213" s="112"/>
      <c r="N213" s="112"/>
      <c r="O213" s="112"/>
      <c r="P213" s="112"/>
      <c r="Q213" s="112">
        <v>1</v>
      </c>
      <c r="R213" s="135"/>
    </row>
    <row r="214" spans="1:18" ht="33" customHeight="1">
      <c r="A214" s="112"/>
      <c r="B214" s="119"/>
      <c r="C214" s="123"/>
      <c r="D214" s="120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35"/>
    </row>
    <row r="215" spans="1:18" ht="31.5" customHeight="1">
      <c r="A215" s="112">
        <v>4</v>
      </c>
      <c r="B215" s="119" t="s">
        <v>240</v>
      </c>
      <c r="C215" s="122" t="s">
        <v>562</v>
      </c>
      <c r="D215" s="120" t="s">
        <v>311</v>
      </c>
      <c r="E215" s="112" t="s">
        <v>141</v>
      </c>
      <c r="F215" s="112" t="s">
        <v>303</v>
      </c>
      <c r="G215" s="112" t="s">
        <v>142</v>
      </c>
      <c r="H215" s="112"/>
      <c r="I215" s="112"/>
      <c r="J215" s="112"/>
      <c r="K215" s="112"/>
      <c r="L215" s="112"/>
      <c r="M215" s="112"/>
      <c r="N215" s="112"/>
      <c r="O215" s="112"/>
      <c r="P215" s="112"/>
      <c r="Q215" s="112">
        <v>1</v>
      </c>
      <c r="R215" s="135"/>
    </row>
    <row r="216" spans="1:18" ht="28.5" customHeight="1">
      <c r="A216" s="112"/>
      <c r="B216" s="119"/>
      <c r="C216" s="123"/>
      <c r="D216" s="120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35"/>
    </row>
    <row r="217" spans="1:18" ht="25.5" customHeight="1">
      <c r="A217" s="112">
        <v>5</v>
      </c>
      <c r="B217" s="119" t="s">
        <v>240</v>
      </c>
      <c r="C217" s="122" t="s">
        <v>563</v>
      </c>
      <c r="D217" s="120" t="s">
        <v>310</v>
      </c>
      <c r="E217" s="112" t="s">
        <v>141</v>
      </c>
      <c r="F217" s="112" t="s">
        <v>303</v>
      </c>
      <c r="G217" s="112" t="s">
        <v>142</v>
      </c>
      <c r="H217" s="112"/>
      <c r="I217" s="112"/>
      <c r="J217" s="112"/>
      <c r="K217" s="112"/>
      <c r="L217" s="112"/>
      <c r="M217" s="112"/>
      <c r="N217" s="112"/>
      <c r="O217" s="112"/>
      <c r="P217" s="112"/>
      <c r="Q217" s="112">
        <v>1</v>
      </c>
      <c r="R217" s="135"/>
    </row>
    <row r="218" spans="1:18" ht="49.5" customHeight="1">
      <c r="A218" s="112"/>
      <c r="B218" s="119"/>
      <c r="C218" s="123"/>
      <c r="D218" s="120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35"/>
    </row>
    <row r="219" spans="1:18" ht="28.5" customHeight="1">
      <c r="A219" s="112">
        <v>6</v>
      </c>
      <c r="B219" s="119" t="s">
        <v>240</v>
      </c>
      <c r="C219" s="122" t="s">
        <v>564</v>
      </c>
      <c r="D219" s="120" t="s">
        <v>310</v>
      </c>
      <c r="E219" s="112" t="s">
        <v>141</v>
      </c>
      <c r="F219" s="112" t="s">
        <v>303</v>
      </c>
      <c r="G219" s="112" t="s">
        <v>142</v>
      </c>
      <c r="H219" s="112"/>
      <c r="I219" s="112"/>
      <c r="J219" s="112"/>
      <c r="K219" s="112"/>
      <c r="L219" s="112"/>
      <c r="M219" s="112"/>
      <c r="N219" s="112"/>
      <c r="O219" s="112"/>
      <c r="P219" s="112"/>
      <c r="Q219" s="112">
        <v>1</v>
      </c>
      <c r="R219" s="135"/>
    </row>
    <row r="220" spans="1:18" ht="47.25" customHeight="1">
      <c r="A220" s="112"/>
      <c r="B220" s="119"/>
      <c r="C220" s="123"/>
      <c r="D220" s="120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2"/>
    </row>
    <row r="221" spans="1:18" ht="60" customHeight="1">
      <c r="A221" s="112">
        <v>7</v>
      </c>
      <c r="B221" s="119" t="s">
        <v>240</v>
      </c>
      <c r="C221" s="122" t="s">
        <v>565</v>
      </c>
      <c r="D221" s="120" t="s">
        <v>302</v>
      </c>
      <c r="E221" s="112" t="s">
        <v>195</v>
      </c>
      <c r="F221" s="112" t="s">
        <v>303</v>
      </c>
      <c r="G221" s="112" t="s">
        <v>436</v>
      </c>
      <c r="H221" s="112"/>
      <c r="I221" s="112"/>
      <c r="J221" s="112"/>
      <c r="K221" s="112"/>
      <c r="L221" s="112"/>
      <c r="M221" s="112"/>
      <c r="N221" s="112"/>
      <c r="O221" s="112"/>
      <c r="P221" s="112"/>
      <c r="Q221" s="112">
        <v>1</v>
      </c>
      <c r="R221" s="12"/>
    </row>
    <row r="222" spans="1:18" ht="36" customHeight="1">
      <c r="A222" s="112"/>
      <c r="B222" s="119"/>
      <c r="C222" s="123"/>
      <c r="D222" s="120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35"/>
    </row>
    <row r="223" spans="1:18" ht="48" customHeight="1">
      <c r="A223" s="112">
        <v>8</v>
      </c>
      <c r="B223" s="119" t="s">
        <v>240</v>
      </c>
      <c r="C223" s="122" t="s">
        <v>565</v>
      </c>
      <c r="D223" s="120" t="s">
        <v>310</v>
      </c>
      <c r="E223" s="112" t="s">
        <v>141</v>
      </c>
      <c r="F223" s="112" t="s">
        <v>303</v>
      </c>
      <c r="G223" s="112" t="s">
        <v>142</v>
      </c>
      <c r="H223" s="112"/>
      <c r="I223" s="112"/>
      <c r="J223" s="112"/>
      <c r="K223" s="112"/>
      <c r="L223" s="112"/>
      <c r="M223" s="112"/>
      <c r="N223" s="112"/>
      <c r="O223" s="112"/>
      <c r="P223" s="112"/>
      <c r="Q223" s="112">
        <v>1</v>
      </c>
      <c r="R223" s="135"/>
    </row>
    <row r="224" spans="1:18" ht="40.5" customHeight="1">
      <c r="A224" s="112"/>
      <c r="B224" s="119"/>
      <c r="C224" s="123"/>
      <c r="D224" s="120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35"/>
    </row>
    <row r="225" spans="1:18" ht="53.25" customHeight="1">
      <c r="A225" s="112">
        <v>9</v>
      </c>
      <c r="B225" s="119" t="s">
        <v>240</v>
      </c>
      <c r="C225" s="122" t="s">
        <v>566</v>
      </c>
      <c r="D225" s="120" t="s">
        <v>302</v>
      </c>
      <c r="E225" s="112" t="s">
        <v>195</v>
      </c>
      <c r="F225" s="112" t="s">
        <v>303</v>
      </c>
      <c r="G225" s="112" t="s">
        <v>436</v>
      </c>
      <c r="H225" s="112"/>
      <c r="I225" s="112"/>
      <c r="J225" s="112"/>
      <c r="K225" s="112"/>
      <c r="L225" s="112"/>
      <c r="M225" s="112"/>
      <c r="N225" s="112"/>
      <c r="O225" s="112"/>
      <c r="P225" s="112"/>
      <c r="Q225" s="112">
        <v>1</v>
      </c>
      <c r="R225" s="135"/>
    </row>
    <row r="226" spans="1:18" ht="19.5" customHeight="1">
      <c r="A226" s="112"/>
      <c r="B226" s="119"/>
      <c r="C226" s="123"/>
      <c r="D226" s="120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35"/>
    </row>
    <row r="227" spans="1:18" ht="44.25" customHeight="1">
      <c r="A227" s="112">
        <v>10</v>
      </c>
      <c r="B227" s="119" t="s">
        <v>240</v>
      </c>
      <c r="C227" s="122" t="s">
        <v>566</v>
      </c>
      <c r="D227" s="120" t="s">
        <v>312</v>
      </c>
      <c r="E227" s="112" t="s">
        <v>141</v>
      </c>
      <c r="F227" s="112" t="s">
        <v>303</v>
      </c>
      <c r="G227" s="112" t="s">
        <v>142</v>
      </c>
      <c r="H227" s="112"/>
      <c r="I227" s="112"/>
      <c r="J227" s="112"/>
      <c r="K227" s="112"/>
      <c r="L227" s="112"/>
      <c r="M227" s="112"/>
      <c r="N227" s="112"/>
      <c r="O227" s="112"/>
      <c r="P227" s="112"/>
      <c r="Q227" s="112">
        <v>1</v>
      </c>
      <c r="R227" s="135"/>
    </row>
    <row r="228" spans="1:18" ht="22.5" customHeight="1">
      <c r="A228" s="112"/>
      <c r="B228" s="119"/>
      <c r="C228" s="123"/>
      <c r="D228" s="120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35"/>
    </row>
    <row r="229" spans="1:18" ht="54" customHeight="1">
      <c r="A229" s="5">
        <v>11</v>
      </c>
      <c r="B229" s="5" t="s">
        <v>241</v>
      </c>
      <c r="C229" s="26" t="s">
        <v>97</v>
      </c>
      <c r="D229" s="5" t="s">
        <v>302</v>
      </c>
      <c r="E229" s="5" t="s">
        <v>195</v>
      </c>
      <c r="F229" s="5" t="s">
        <v>303</v>
      </c>
      <c r="G229" s="5" t="s">
        <v>436</v>
      </c>
      <c r="H229" s="112"/>
      <c r="I229" s="112"/>
      <c r="J229" s="5"/>
      <c r="K229" s="112"/>
      <c r="L229" s="112"/>
      <c r="M229" s="112"/>
      <c r="N229" s="112"/>
      <c r="O229" s="5"/>
      <c r="P229" s="5"/>
      <c r="Q229" s="5">
        <v>1</v>
      </c>
      <c r="R229" s="135"/>
    </row>
    <row r="230" spans="1:18" ht="59.25" customHeight="1">
      <c r="A230" s="5">
        <v>12</v>
      </c>
      <c r="B230" s="5" t="s">
        <v>241</v>
      </c>
      <c r="C230" s="5" t="s">
        <v>95</v>
      </c>
      <c r="D230" s="5" t="s">
        <v>310</v>
      </c>
      <c r="E230" s="5" t="s">
        <v>141</v>
      </c>
      <c r="F230" s="5" t="s">
        <v>303</v>
      </c>
      <c r="G230" s="5" t="s">
        <v>142</v>
      </c>
      <c r="H230" s="112"/>
      <c r="I230" s="112"/>
      <c r="J230" s="5"/>
      <c r="K230" s="112"/>
      <c r="L230" s="112"/>
      <c r="M230" s="112"/>
      <c r="N230" s="112"/>
      <c r="O230" s="5"/>
      <c r="P230" s="5"/>
      <c r="Q230" s="5">
        <v>1</v>
      </c>
      <c r="R230" s="135"/>
    </row>
    <row r="231" spans="1:18" ht="66.75" customHeight="1">
      <c r="A231" s="5">
        <v>13</v>
      </c>
      <c r="B231" s="5" t="s">
        <v>242</v>
      </c>
      <c r="C231" s="5" t="s">
        <v>96</v>
      </c>
      <c r="D231" s="5" t="s">
        <v>302</v>
      </c>
      <c r="E231" s="5" t="s">
        <v>195</v>
      </c>
      <c r="F231" s="5" t="s">
        <v>303</v>
      </c>
      <c r="G231" s="5" t="s">
        <v>436</v>
      </c>
      <c r="H231" s="112"/>
      <c r="I231" s="112"/>
      <c r="J231" s="5"/>
      <c r="K231" s="112"/>
      <c r="L231" s="112"/>
      <c r="M231" s="112"/>
      <c r="N231" s="112"/>
      <c r="O231" s="5"/>
      <c r="P231" s="5"/>
      <c r="Q231" s="5">
        <v>1</v>
      </c>
      <c r="R231" s="135"/>
    </row>
    <row r="232" spans="1:18" ht="44.25" customHeight="1">
      <c r="A232" s="5">
        <v>14</v>
      </c>
      <c r="B232" s="5" t="s">
        <v>242</v>
      </c>
      <c r="C232" s="5" t="s">
        <v>98</v>
      </c>
      <c r="D232" s="5" t="s">
        <v>310</v>
      </c>
      <c r="E232" s="5" t="s">
        <v>141</v>
      </c>
      <c r="F232" s="5" t="s">
        <v>303</v>
      </c>
      <c r="G232" s="5" t="s">
        <v>142</v>
      </c>
      <c r="H232" s="112"/>
      <c r="I232" s="112"/>
      <c r="J232" s="5"/>
      <c r="K232" s="112"/>
      <c r="L232" s="112"/>
      <c r="M232" s="112"/>
      <c r="N232" s="112"/>
      <c r="O232" s="5"/>
      <c r="P232" s="5"/>
      <c r="Q232" s="5">
        <v>1</v>
      </c>
      <c r="R232" s="135"/>
    </row>
    <row r="233" spans="1:18" ht="48" customHeight="1">
      <c r="A233" s="5">
        <v>15</v>
      </c>
      <c r="B233" s="5" t="s">
        <v>241</v>
      </c>
      <c r="C233" s="5" t="s">
        <v>41</v>
      </c>
      <c r="D233" s="5" t="s">
        <v>302</v>
      </c>
      <c r="E233" s="5" t="s">
        <v>195</v>
      </c>
      <c r="F233" s="5" t="s">
        <v>303</v>
      </c>
      <c r="G233" s="5" t="s">
        <v>436</v>
      </c>
      <c r="H233" s="112"/>
      <c r="I233" s="112"/>
      <c r="J233" s="5"/>
      <c r="K233" s="112"/>
      <c r="L233" s="112"/>
      <c r="M233" s="112"/>
      <c r="N233" s="112"/>
      <c r="O233" s="5"/>
      <c r="P233" s="5"/>
      <c r="Q233" s="5">
        <v>1</v>
      </c>
      <c r="R233" s="135"/>
    </row>
    <row r="234" spans="1:18" ht="45.75" customHeight="1">
      <c r="A234" s="5">
        <v>16</v>
      </c>
      <c r="B234" s="5" t="s">
        <v>241</v>
      </c>
      <c r="C234" s="5" t="s">
        <v>99</v>
      </c>
      <c r="D234" s="5" t="s">
        <v>310</v>
      </c>
      <c r="E234" s="5" t="s">
        <v>141</v>
      </c>
      <c r="F234" s="5" t="s">
        <v>303</v>
      </c>
      <c r="G234" s="5" t="s">
        <v>142</v>
      </c>
      <c r="H234" s="112"/>
      <c r="I234" s="112"/>
      <c r="J234" s="5"/>
      <c r="K234" s="112"/>
      <c r="L234" s="112"/>
      <c r="M234" s="112"/>
      <c r="N234" s="112"/>
      <c r="O234" s="5"/>
      <c r="P234" s="5"/>
      <c r="Q234" s="5">
        <v>1</v>
      </c>
      <c r="R234" s="135"/>
    </row>
    <row r="235" spans="1:18" ht="30" customHeight="1">
      <c r="A235" s="139" t="s">
        <v>154</v>
      </c>
      <c r="B235" s="139"/>
      <c r="C235" s="139"/>
      <c r="D235" s="139"/>
      <c r="E235" s="139"/>
      <c r="F235" s="139"/>
      <c r="G235" s="139"/>
      <c r="H235" s="139"/>
      <c r="I235" s="139"/>
      <c r="J235" s="139"/>
      <c r="K235" s="139"/>
      <c r="L235" s="139"/>
      <c r="M235" s="139"/>
      <c r="N235" s="139"/>
      <c r="O235" s="139"/>
      <c r="P235" s="139"/>
      <c r="Q235" s="139"/>
      <c r="R235" s="135"/>
    </row>
    <row r="236" spans="1:18" ht="27" customHeight="1">
      <c r="A236" s="49" t="s">
        <v>155</v>
      </c>
      <c r="B236" s="146" t="s">
        <v>156</v>
      </c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35"/>
    </row>
    <row r="237" spans="1:18" ht="27" customHeight="1">
      <c r="A237" s="49" t="s">
        <v>157</v>
      </c>
      <c r="B237" s="139" t="s">
        <v>158</v>
      </c>
      <c r="C237" s="139"/>
      <c r="D237" s="139"/>
      <c r="E237" s="139"/>
      <c r="F237" s="139"/>
      <c r="G237" s="49" t="s">
        <v>142</v>
      </c>
      <c r="H237" s="139">
        <v>115</v>
      </c>
      <c r="I237" s="139"/>
      <c r="J237" s="49">
        <v>116</v>
      </c>
      <c r="K237" s="139">
        <v>118</v>
      </c>
      <c r="L237" s="139"/>
      <c r="M237" s="139">
        <v>118</v>
      </c>
      <c r="N237" s="139"/>
      <c r="O237" s="49">
        <v>118</v>
      </c>
      <c r="P237" s="49">
        <v>124</v>
      </c>
      <c r="Q237" s="49">
        <v>132</v>
      </c>
      <c r="R237" s="135"/>
    </row>
    <row r="238" spans="1:18" ht="119.25" customHeight="1">
      <c r="A238" s="5">
        <v>1</v>
      </c>
      <c r="B238" s="5" t="s">
        <v>244</v>
      </c>
      <c r="C238" s="5" t="s">
        <v>764</v>
      </c>
      <c r="D238" s="5" t="s">
        <v>313</v>
      </c>
      <c r="E238" s="5" t="s">
        <v>141</v>
      </c>
      <c r="F238" s="5" t="s">
        <v>314</v>
      </c>
      <c r="G238" s="5" t="s">
        <v>142</v>
      </c>
      <c r="H238" s="112"/>
      <c r="I238" s="112"/>
      <c r="J238" s="5">
        <v>1</v>
      </c>
      <c r="K238" s="112">
        <v>1</v>
      </c>
      <c r="L238" s="112"/>
      <c r="M238" s="112"/>
      <c r="N238" s="112"/>
      <c r="O238" s="5"/>
      <c r="P238" s="5"/>
      <c r="Q238" s="5"/>
      <c r="R238" s="135"/>
    </row>
    <row r="239" spans="1:18" ht="59.25" customHeight="1">
      <c r="A239" s="5">
        <v>2</v>
      </c>
      <c r="B239" s="5" t="s">
        <v>245</v>
      </c>
      <c r="C239" s="5" t="s">
        <v>100</v>
      </c>
      <c r="D239" s="5" t="s">
        <v>302</v>
      </c>
      <c r="E239" s="5" t="s">
        <v>195</v>
      </c>
      <c r="F239" s="5" t="s">
        <v>314</v>
      </c>
      <c r="G239" s="5" t="s">
        <v>436</v>
      </c>
      <c r="H239" s="112"/>
      <c r="I239" s="112"/>
      <c r="J239" s="5"/>
      <c r="K239" s="112"/>
      <c r="L239" s="112"/>
      <c r="M239" s="112"/>
      <c r="N239" s="112"/>
      <c r="O239" s="5"/>
      <c r="P239" s="5">
        <v>1</v>
      </c>
      <c r="Q239" s="5"/>
      <c r="R239" s="135"/>
    </row>
    <row r="240" spans="1:18" ht="120.75" customHeight="1">
      <c r="A240" s="5">
        <v>3</v>
      </c>
      <c r="B240" s="5" t="s">
        <v>245</v>
      </c>
      <c r="C240" s="5" t="s">
        <v>101</v>
      </c>
      <c r="D240" s="5"/>
      <c r="E240" s="5" t="s">
        <v>141</v>
      </c>
      <c r="F240" s="5" t="s">
        <v>314</v>
      </c>
      <c r="G240" s="5" t="s">
        <v>142</v>
      </c>
      <c r="H240" s="112"/>
      <c r="I240" s="112"/>
      <c r="J240" s="5"/>
      <c r="K240" s="112"/>
      <c r="L240" s="112"/>
      <c r="M240" s="112"/>
      <c r="N240" s="112"/>
      <c r="O240" s="5"/>
      <c r="P240" s="5">
        <v>1</v>
      </c>
      <c r="Q240" s="5"/>
      <c r="R240" s="135"/>
    </row>
    <row r="241" spans="1:18" ht="63" customHeight="1">
      <c r="A241" s="5">
        <v>4</v>
      </c>
      <c r="B241" s="5" t="s">
        <v>245</v>
      </c>
      <c r="C241" s="5" t="s">
        <v>102</v>
      </c>
      <c r="D241" s="5" t="s">
        <v>302</v>
      </c>
      <c r="E241" s="5" t="s">
        <v>195</v>
      </c>
      <c r="F241" s="5" t="s">
        <v>314</v>
      </c>
      <c r="G241" s="5" t="s">
        <v>436</v>
      </c>
      <c r="H241" s="112"/>
      <c r="I241" s="112"/>
      <c r="J241" s="5"/>
      <c r="K241" s="112"/>
      <c r="L241" s="112"/>
      <c r="M241" s="112"/>
      <c r="N241" s="112"/>
      <c r="O241" s="5"/>
      <c r="P241" s="5">
        <v>1</v>
      </c>
      <c r="Q241" s="5"/>
      <c r="R241" s="135"/>
    </row>
    <row r="242" spans="1:18" ht="75" customHeight="1">
      <c r="A242" s="5">
        <v>5</v>
      </c>
      <c r="B242" s="5" t="s">
        <v>245</v>
      </c>
      <c r="C242" s="5" t="s">
        <v>103</v>
      </c>
      <c r="D242" s="5"/>
      <c r="E242" s="5" t="s">
        <v>141</v>
      </c>
      <c r="F242" s="5" t="s">
        <v>314</v>
      </c>
      <c r="G242" s="5" t="s">
        <v>142</v>
      </c>
      <c r="H242" s="112"/>
      <c r="I242" s="112"/>
      <c r="J242" s="5"/>
      <c r="K242" s="112"/>
      <c r="L242" s="112"/>
      <c r="M242" s="112"/>
      <c r="N242" s="112"/>
      <c r="O242" s="5"/>
      <c r="P242" s="5">
        <v>1</v>
      </c>
      <c r="Q242" s="5"/>
      <c r="R242" s="12"/>
    </row>
    <row r="243" spans="1:18" ht="55.5" customHeight="1">
      <c r="A243" s="5">
        <v>6</v>
      </c>
      <c r="B243" s="5" t="s">
        <v>245</v>
      </c>
      <c r="C243" s="5" t="s">
        <v>567</v>
      </c>
      <c r="D243" s="5" t="s">
        <v>302</v>
      </c>
      <c r="E243" s="5" t="s">
        <v>195</v>
      </c>
      <c r="F243" s="5" t="s">
        <v>314</v>
      </c>
      <c r="G243" s="5" t="s">
        <v>436</v>
      </c>
      <c r="H243" s="112"/>
      <c r="I243" s="112"/>
      <c r="J243" s="5"/>
      <c r="K243" s="112"/>
      <c r="L243" s="112"/>
      <c r="M243" s="112"/>
      <c r="N243" s="112"/>
      <c r="O243" s="5"/>
      <c r="P243" s="5">
        <v>1</v>
      </c>
      <c r="Q243" s="5"/>
      <c r="R243" s="12"/>
    </row>
    <row r="244" spans="1:18" ht="80.25" customHeight="1">
      <c r="A244" s="5">
        <v>7</v>
      </c>
      <c r="B244" s="5" t="s">
        <v>245</v>
      </c>
      <c r="C244" s="5" t="s">
        <v>568</v>
      </c>
      <c r="D244" s="5" t="s">
        <v>315</v>
      </c>
      <c r="E244" s="5" t="s">
        <v>141</v>
      </c>
      <c r="F244" s="5" t="s">
        <v>314</v>
      </c>
      <c r="G244" s="5" t="s">
        <v>142</v>
      </c>
      <c r="H244" s="112"/>
      <c r="I244" s="112"/>
      <c r="J244" s="5"/>
      <c r="K244" s="112"/>
      <c r="L244" s="112"/>
      <c r="M244" s="112"/>
      <c r="N244" s="112"/>
      <c r="O244" s="5"/>
      <c r="P244" s="5">
        <v>1</v>
      </c>
      <c r="Q244" s="5"/>
      <c r="R244" s="12"/>
    </row>
    <row r="245" spans="1:18" ht="49.5" customHeight="1">
      <c r="A245" s="5">
        <v>8</v>
      </c>
      <c r="B245" s="5" t="s">
        <v>245</v>
      </c>
      <c r="C245" s="5" t="s">
        <v>104</v>
      </c>
      <c r="D245" s="5" t="s">
        <v>302</v>
      </c>
      <c r="E245" s="5" t="s">
        <v>195</v>
      </c>
      <c r="F245" s="5" t="s">
        <v>314</v>
      </c>
      <c r="G245" s="5" t="s">
        <v>436</v>
      </c>
      <c r="H245" s="112"/>
      <c r="I245" s="112"/>
      <c r="J245" s="5"/>
      <c r="K245" s="112"/>
      <c r="L245" s="112"/>
      <c r="M245" s="112"/>
      <c r="N245" s="112"/>
      <c r="O245" s="5"/>
      <c r="P245" s="5">
        <v>1</v>
      </c>
      <c r="Q245" s="5"/>
      <c r="R245" s="12"/>
    </row>
    <row r="246" spans="1:18" ht="62.25" customHeight="1">
      <c r="A246" s="5">
        <v>9</v>
      </c>
      <c r="B246" s="5" t="s">
        <v>245</v>
      </c>
      <c r="C246" s="5" t="s">
        <v>43</v>
      </c>
      <c r="D246" s="5"/>
      <c r="E246" s="5" t="s">
        <v>141</v>
      </c>
      <c r="F246" s="5" t="s">
        <v>314</v>
      </c>
      <c r="G246" s="5" t="s">
        <v>142</v>
      </c>
      <c r="H246" s="112"/>
      <c r="I246" s="112"/>
      <c r="J246" s="5"/>
      <c r="K246" s="112"/>
      <c r="L246" s="112"/>
      <c r="M246" s="112"/>
      <c r="N246" s="112"/>
      <c r="O246" s="5"/>
      <c r="P246" s="5">
        <v>1</v>
      </c>
      <c r="Q246" s="5"/>
      <c r="R246" s="12"/>
    </row>
    <row r="247" spans="1:18" ht="71.25" customHeight="1">
      <c r="A247" s="5">
        <v>10</v>
      </c>
      <c r="B247" s="5" t="s">
        <v>246</v>
      </c>
      <c r="C247" s="5" t="s">
        <v>569</v>
      </c>
      <c r="D247" s="5" t="s">
        <v>302</v>
      </c>
      <c r="E247" s="5" t="s">
        <v>195</v>
      </c>
      <c r="F247" s="5" t="s">
        <v>314</v>
      </c>
      <c r="G247" s="5" t="s">
        <v>446</v>
      </c>
      <c r="H247" s="112"/>
      <c r="I247" s="112"/>
      <c r="J247" s="5"/>
      <c r="K247" s="112"/>
      <c r="L247" s="112"/>
      <c r="M247" s="112"/>
      <c r="N247" s="112"/>
      <c r="O247" s="5"/>
      <c r="P247" s="5"/>
      <c r="Q247" s="5">
        <v>1</v>
      </c>
      <c r="R247" s="12"/>
    </row>
    <row r="248" spans="1:18" ht="68.25" customHeight="1">
      <c r="A248" s="5">
        <v>11</v>
      </c>
      <c r="B248" s="5" t="s">
        <v>246</v>
      </c>
      <c r="C248" s="5" t="s">
        <v>569</v>
      </c>
      <c r="D248" s="5" t="s">
        <v>316</v>
      </c>
      <c r="E248" s="5" t="s">
        <v>141</v>
      </c>
      <c r="F248" s="5" t="s">
        <v>314</v>
      </c>
      <c r="G248" s="5" t="s">
        <v>142</v>
      </c>
      <c r="H248" s="112"/>
      <c r="I248" s="112"/>
      <c r="J248" s="5"/>
      <c r="K248" s="112"/>
      <c r="L248" s="112"/>
      <c r="M248" s="112"/>
      <c r="N248" s="112"/>
      <c r="O248" s="5"/>
      <c r="P248" s="5"/>
      <c r="Q248" s="5">
        <v>1</v>
      </c>
      <c r="R248" s="12"/>
    </row>
    <row r="249" spans="1:18" ht="66.75" customHeight="1">
      <c r="A249" s="5">
        <v>12</v>
      </c>
      <c r="B249" s="5" t="s">
        <v>246</v>
      </c>
      <c r="C249" s="5" t="s">
        <v>570</v>
      </c>
      <c r="D249" s="5" t="s">
        <v>302</v>
      </c>
      <c r="E249" s="5" t="s">
        <v>195</v>
      </c>
      <c r="F249" s="5" t="s">
        <v>314</v>
      </c>
      <c r="G249" s="5" t="s">
        <v>436</v>
      </c>
      <c r="H249" s="112"/>
      <c r="I249" s="112"/>
      <c r="J249" s="5"/>
      <c r="K249" s="112"/>
      <c r="L249" s="112"/>
      <c r="M249" s="112"/>
      <c r="N249" s="112"/>
      <c r="O249" s="5"/>
      <c r="P249" s="5"/>
      <c r="Q249" s="5">
        <v>1</v>
      </c>
      <c r="R249" s="12"/>
    </row>
    <row r="250" spans="1:18" ht="62.25" customHeight="1">
      <c r="A250" s="5">
        <v>13</v>
      </c>
      <c r="B250" s="5" t="s">
        <v>246</v>
      </c>
      <c r="C250" s="5" t="s">
        <v>571</v>
      </c>
      <c r="D250" s="5"/>
      <c r="E250" s="5" t="s">
        <v>141</v>
      </c>
      <c r="F250" s="5" t="s">
        <v>314</v>
      </c>
      <c r="G250" s="5" t="s">
        <v>142</v>
      </c>
      <c r="H250" s="112"/>
      <c r="I250" s="112"/>
      <c r="J250" s="5"/>
      <c r="K250" s="112"/>
      <c r="L250" s="112"/>
      <c r="M250" s="112"/>
      <c r="N250" s="112"/>
      <c r="O250" s="5"/>
      <c r="P250" s="5"/>
      <c r="Q250" s="5">
        <v>1</v>
      </c>
      <c r="R250" s="12"/>
    </row>
    <row r="251" spans="1:18" ht="42" customHeight="1">
      <c r="A251" s="5">
        <v>14</v>
      </c>
      <c r="B251" s="5" t="s">
        <v>247</v>
      </c>
      <c r="C251" s="5" t="s">
        <v>572</v>
      </c>
      <c r="D251" s="5" t="s">
        <v>317</v>
      </c>
      <c r="E251" s="5" t="s">
        <v>141</v>
      </c>
      <c r="F251" s="5" t="s">
        <v>314</v>
      </c>
      <c r="G251" s="5" t="s">
        <v>142</v>
      </c>
      <c r="H251" s="112"/>
      <c r="I251" s="112"/>
      <c r="J251" s="5">
        <v>1</v>
      </c>
      <c r="K251" s="112"/>
      <c r="L251" s="112"/>
      <c r="M251" s="112"/>
      <c r="N251" s="112"/>
      <c r="O251" s="5"/>
      <c r="P251" s="5"/>
      <c r="Q251" s="5"/>
      <c r="R251" s="12"/>
    </row>
    <row r="252" spans="1:18" ht="60" customHeight="1">
      <c r="A252" s="5">
        <v>15</v>
      </c>
      <c r="B252" s="5" t="s">
        <v>248</v>
      </c>
      <c r="C252" s="5" t="s">
        <v>573</v>
      </c>
      <c r="D252" s="5" t="s">
        <v>302</v>
      </c>
      <c r="E252" s="5" t="s">
        <v>195</v>
      </c>
      <c r="F252" s="5" t="s">
        <v>314</v>
      </c>
      <c r="G252" s="5" t="s">
        <v>436</v>
      </c>
      <c r="H252" s="112"/>
      <c r="I252" s="112"/>
      <c r="J252" s="5"/>
      <c r="K252" s="112"/>
      <c r="L252" s="112"/>
      <c r="M252" s="112"/>
      <c r="N252" s="112"/>
      <c r="O252" s="5"/>
      <c r="P252" s="5">
        <v>1</v>
      </c>
      <c r="Q252" s="5"/>
      <c r="R252" s="12"/>
    </row>
    <row r="253" spans="1:18" ht="48.75" customHeight="1">
      <c r="A253" s="5">
        <v>16</v>
      </c>
      <c r="B253" s="5" t="s">
        <v>248</v>
      </c>
      <c r="C253" s="5" t="s">
        <v>573</v>
      </c>
      <c r="D253" s="5" t="s">
        <v>318</v>
      </c>
      <c r="E253" s="5" t="s">
        <v>141</v>
      </c>
      <c r="F253" s="5" t="s">
        <v>314</v>
      </c>
      <c r="G253" s="5" t="s">
        <v>142</v>
      </c>
      <c r="H253" s="112"/>
      <c r="I253" s="112"/>
      <c r="J253" s="5"/>
      <c r="K253" s="112"/>
      <c r="L253" s="112"/>
      <c r="M253" s="112"/>
      <c r="N253" s="112"/>
      <c r="O253" s="5"/>
      <c r="P253" s="5">
        <v>1</v>
      </c>
      <c r="Q253" s="5"/>
      <c r="R253" s="12"/>
    </row>
    <row r="254" spans="1:18" ht="66.75" customHeight="1">
      <c r="A254" s="5">
        <v>17</v>
      </c>
      <c r="B254" s="5" t="s">
        <v>159</v>
      </c>
      <c r="C254" s="5" t="s">
        <v>574</v>
      </c>
      <c r="D254" s="5" t="s">
        <v>319</v>
      </c>
      <c r="E254" s="5" t="s">
        <v>141</v>
      </c>
      <c r="F254" s="5" t="s">
        <v>314</v>
      </c>
      <c r="G254" s="5" t="s">
        <v>142</v>
      </c>
      <c r="H254" s="112"/>
      <c r="I254" s="112"/>
      <c r="J254" s="5"/>
      <c r="K254" s="112"/>
      <c r="L254" s="112"/>
      <c r="M254" s="112"/>
      <c r="N254" s="112"/>
      <c r="O254" s="5"/>
      <c r="P254" s="5"/>
      <c r="Q254" s="5">
        <v>1</v>
      </c>
      <c r="R254" s="12"/>
    </row>
    <row r="255" spans="1:18" ht="59.25" customHeight="1">
      <c r="A255" s="5">
        <v>18</v>
      </c>
      <c r="B255" s="5" t="s">
        <v>246</v>
      </c>
      <c r="C255" s="5" t="s">
        <v>575</v>
      </c>
      <c r="D255" s="5" t="s">
        <v>302</v>
      </c>
      <c r="E255" s="5" t="s">
        <v>195</v>
      </c>
      <c r="F255" s="5" t="s">
        <v>314</v>
      </c>
      <c r="G255" s="5" t="s">
        <v>436</v>
      </c>
      <c r="H255" s="112"/>
      <c r="I255" s="112"/>
      <c r="J255" s="5"/>
      <c r="K255" s="112"/>
      <c r="L255" s="112"/>
      <c r="M255" s="112"/>
      <c r="N255" s="112"/>
      <c r="O255" s="5"/>
      <c r="P255" s="5"/>
      <c r="Q255" s="5">
        <v>1</v>
      </c>
      <c r="R255" s="12"/>
    </row>
    <row r="256" spans="1:18" ht="67.5" customHeight="1">
      <c r="A256" s="5">
        <v>19</v>
      </c>
      <c r="B256" s="5" t="s">
        <v>246</v>
      </c>
      <c r="C256" s="5" t="s">
        <v>575</v>
      </c>
      <c r="D256" s="5"/>
      <c r="E256" s="5" t="s">
        <v>141</v>
      </c>
      <c r="F256" s="5" t="s">
        <v>314</v>
      </c>
      <c r="G256" s="5" t="s">
        <v>142</v>
      </c>
      <c r="H256" s="112"/>
      <c r="I256" s="112"/>
      <c r="J256" s="5"/>
      <c r="K256" s="112"/>
      <c r="L256" s="112"/>
      <c r="M256" s="112"/>
      <c r="N256" s="112"/>
      <c r="O256" s="5"/>
      <c r="P256" s="5"/>
      <c r="Q256" s="5">
        <v>1</v>
      </c>
      <c r="R256" s="12"/>
    </row>
    <row r="257" spans="1:18" ht="45.75" customHeight="1">
      <c r="A257" s="112">
        <v>20</v>
      </c>
      <c r="B257" s="112" t="s">
        <v>249</v>
      </c>
      <c r="C257" s="112" t="s">
        <v>105</v>
      </c>
      <c r="D257" s="112"/>
      <c r="E257" s="122" t="s">
        <v>250</v>
      </c>
      <c r="F257" s="112" t="s">
        <v>314</v>
      </c>
      <c r="G257" s="112" t="s">
        <v>142</v>
      </c>
      <c r="H257" s="112">
        <v>1</v>
      </c>
      <c r="I257" s="112"/>
      <c r="J257" s="112">
        <v>1</v>
      </c>
      <c r="K257" s="112"/>
      <c r="L257" s="112"/>
      <c r="M257" s="112"/>
      <c r="N257" s="112"/>
      <c r="O257" s="112"/>
      <c r="P257" s="112"/>
      <c r="Q257" s="112"/>
      <c r="R257" s="12"/>
    </row>
    <row r="258" spans="1:18" ht="46.5" customHeight="1">
      <c r="A258" s="112"/>
      <c r="B258" s="112"/>
      <c r="C258" s="112"/>
      <c r="D258" s="112"/>
      <c r="E258" s="123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2"/>
    </row>
    <row r="259" spans="1:18" ht="61.5" customHeight="1">
      <c r="A259" s="5">
        <v>21</v>
      </c>
      <c r="B259" s="5" t="s">
        <v>251</v>
      </c>
      <c r="C259" s="5" t="s">
        <v>106</v>
      </c>
      <c r="D259" s="5" t="s">
        <v>302</v>
      </c>
      <c r="E259" s="5" t="s">
        <v>195</v>
      </c>
      <c r="F259" s="5" t="s">
        <v>314</v>
      </c>
      <c r="G259" s="5" t="s">
        <v>436</v>
      </c>
      <c r="H259" s="112"/>
      <c r="I259" s="112"/>
      <c r="J259" s="5"/>
      <c r="K259" s="112"/>
      <c r="L259" s="112"/>
      <c r="M259" s="112"/>
      <c r="N259" s="112"/>
      <c r="O259" s="5">
        <v>1</v>
      </c>
      <c r="P259" s="5"/>
      <c r="Q259" s="5"/>
      <c r="R259" s="12"/>
    </row>
    <row r="260" spans="1:18" ht="54" customHeight="1">
      <c r="A260" s="5">
        <v>22</v>
      </c>
      <c r="B260" s="5" t="s">
        <v>251</v>
      </c>
      <c r="C260" s="5" t="s">
        <v>107</v>
      </c>
      <c r="D260" s="5"/>
      <c r="E260" s="5" t="s">
        <v>141</v>
      </c>
      <c r="F260" s="5" t="s">
        <v>314</v>
      </c>
      <c r="G260" s="5" t="s">
        <v>142</v>
      </c>
      <c r="H260" s="112"/>
      <c r="I260" s="112"/>
      <c r="J260" s="5"/>
      <c r="K260" s="112"/>
      <c r="L260" s="112"/>
      <c r="M260" s="112"/>
      <c r="N260" s="112"/>
      <c r="O260" s="5"/>
      <c r="P260" s="5">
        <v>1</v>
      </c>
      <c r="Q260" s="5"/>
      <c r="R260" s="12"/>
    </row>
    <row r="261" spans="1:18" ht="87.75" customHeight="1">
      <c r="A261" s="5">
        <v>23</v>
      </c>
      <c r="B261" s="5" t="s">
        <v>576</v>
      </c>
      <c r="C261" s="5" t="s">
        <v>108</v>
      </c>
      <c r="D261" s="5"/>
      <c r="E261" s="5" t="s">
        <v>250</v>
      </c>
      <c r="F261" s="5" t="s">
        <v>314</v>
      </c>
      <c r="G261" s="5" t="s">
        <v>142</v>
      </c>
      <c r="H261" s="112"/>
      <c r="I261" s="112"/>
      <c r="J261" s="5"/>
      <c r="K261" s="112"/>
      <c r="L261" s="112"/>
      <c r="M261" s="112"/>
      <c r="N261" s="112"/>
      <c r="O261" s="5"/>
      <c r="P261" s="5">
        <v>1</v>
      </c>
      <c r="Q261" s="5"/>
      <c r="R261" s="12"/>
    </row>
    <row r="262" spans="1:18" ht="78.75" customHeight="1">
      <c r="A262" s="5">
        <v>24</v>
      </c>
      <c r="B262" s="5" t="s">
        <v>253</v>
      </c>
      <c r="C262" s="5" t="s">
        <v>577</v>
      </c>
      <c r="D262" s="5" t="s">
        <v>302</v>
      </c>
      <c r="E262" s="5" t="s">
        <v>195</v>
      </c>
      <c r="F262" s="5" t="s">
        <v>314</v>
      </c>
      <c r="G262" s="5" t="s">
        <v>436</v>
      </c>
      <c r="H262" s="112">
        <v>1</v>
      </c>
      <c r="I262" s="112"/>
      <c r="J262" s="5"/>
      <c r="K262" s="112"/>
      <c r="L262" s="112"/>
      <c r="M262" s="112"/>
      <c r="N262" s="112"/>
      <c r="O262" s="5"/>
      <c r="P262" s="5"/>
      <c r="Q262" s="5"/>
      <c r="R262" s="12"/>
    </row>
    <row r="263" spans="1:18" ht="74.25" customHeight="1">
      <c r="A263" s="5">
        <v>25</v>
      </c>
      <c r="B263" s="5" t="s">
        <v>253</v>
      </c>
      <c r="C263" s="5" t="s">
        <v>578</v>
      </c>
      <c r="D263" s="5"/>
      <c r="E263" s="5" t="s">
        <v>304</v>
      </c>
      <c r="F263" s="5" t="s">
        <v>314</v>
      </c>
      <c r="G263" s="5" t="s">
        <v>142</v>
      </c>
      <c r="H263" s="112"/>
      <c r="I263" s="112"/>
      <c r="J263" s="5">
        <v>1</v>
      </c>
      <c r="K263" s="112">
        <v>1</v>
      </c>
      <c r="L263" s="112"/>
      <c r="M263" s="112"/>
      <c r="N263" s="112"/>
      <c r="O263" s="5"/>
      <c r="P263" s="5"/>
      <c r="Q263" s="5"/>
      <c r="R263" s="12"/>
    </row>
    <row r="264" spans="1:18" ht="57" customHeight="1">
      <c r="A264" s="5">
        <v>26</v>
      </c>
      <c r="B264" s="5" t="s">
        <v>254</v>
      </c>
      <c r="C264" s="5" t="s">
        <v>579</v>
      </c>
      <c r="D264" s="5"/>
      <c r="E264" s="5" t="s">
        <v>304</v>
      </c>
      <c r="F264" s="5" t="s">
        <v>314</v>
      </c>
      <c r="G264" s="5" t="s">
        <v>142</v>
      </c>
      <c r="H264" s="112">
        <v>1</v>
      </c>
      <c r="I264" s="112"/>
      <c r="J264" s="5">
        <v>1</v>
      </c>
      <c r="K264" s="112"/>
      <c r="L264" s="112"/>
      <c r="M264" s="112"/>
      <c r="N264" s="112"/>
      <c r="O264" s="5"/>
      <c r="P264" s="5"/>
      <c r="Q264" s="5"/>
      <c r="R264" s="12"/>
    </row>
    <row r="265" spans="1:18" ht="61.5" customHeight="1">
      <c r="A265" s="5">
        <v>27</v>
      </c>
      <c r="B265" s="5" t="s">
        <v>255</v>
      </c>
      <c r="C265" s="5" t="s">
        <v>109</v>
      </c>
      <c r="D265" s="5" t="s">
        <v>302</v>
      </c>
      <c r="E265" s="5" t="s">
        <v>195</v>
      </c>
      <c r="F265" s="5" t="s">
        <v>314</v>
      </c>
      <c r="G265" s="5" t="s">
        <v>436</v>
      </c>
      <c r="H265" s="112">
        <v>1</v>
      </c>
      <c r="I265" s="112"/>
      <c r="J265" s="5"/>
      <c r="K265" s="112"/>
      <c r="L265" s="112"/>
      <c r="M265" s="112"/>
      <c r="N265" s="112"/>
      <c r="O265" s="5"/>
      <c r="P265" s="5"/>
      <c r="Q265" s="5"/>
      <c r="R265" s="12"/>
    </row>
    <row r="266" spans="1:18" ht="52.5" customHeight="1">
      <c r="A266" s="5">
        <v>28</v>
      </c>
      <c r="B266" s="5" t="s">
        <v>255</v>
      </c>
      <c r="C266" s="5" t="s">
        <v>110</v>
      </c>
      <c r="D266" s="5" t="s">
        <v>320</v>
      </c>
      <c r="E266" s="5" t="s">
        <v>141</v>
      </c>
      <c r="F266" s="5" t="s">
        <v>314</v>
      </c>
      <c r="G266" s="5" t="s">
        <v>142</v>
      </c>
      <c r="H266" s="112"/>
      <c r="I266" s="112"/>
      <c r="J266" s="5"/>
      <c r="K266" s="144"/>
      <c r="L266" s="144"/>
      <c r="M266" s="145"/>
      <c r="N266" s="145"/>
      <c r="O266" s="5"/>
      <c r="P266" s="48">
        <v>1</v>
      </c>
      <c r="Q266" s="5"/>
      <c r="R266" s="12"/>
    </row>
    <row r="267" spans="1:18" ht="71.25" customHeight="1">
      <c r="A267" s="5">
        <v>29</v>
      </c>
      <c r="B267" s="5" t="s">
        <v>256</v>
      </c>
      <c r="C267" s="5" t="s">
        <v>699</v>
      </c>
      <c r="D267" s="5" t="s">
        <v>302</v>
      </c>
      <c r="E267" s="5" t="s">
        <v>195</v>
      </c>
      <c r="F267" s="5" t="s">
        <v>314</v>
      </c>
      <c r="G267" s="5" t="s">
        <v>436</v>
      </c>
      <c r="H267" s="112"/>
      <c r="I267" s="112"/>
      <c r="J267" s="5"/>
      <c r="K267" s="112"/>
      <c r="L267" s="112"/>
      <c r="M267" s="112"/>
      <c r="N267" s="112"/>
      <c r="O267" s="5"/>
      <c r="P267" s="5">
        <v>1</v>
      </c>
      <c r="Q267" s="5"/>
      <c r="R267" s="12"/>
    </row>
    <row r="268" spans="1:18" ht="71.25" customHeight="1">
      <c r="A268" s="5">
        <v>30</v>
      </c>
      <c r="B268" s="5" t="s">
        <v>257</v>
      </c>
      <c r="C268" s="5" t="s">
        <v>755</v>
      </c>
      <c r="D268" s="5"/>
      <c r="E268" s="5" t="s">
        <v>250</v>
      </c>
      <c r="F268" s="5" t="s">
        <v>314</v>
      </c>
      <c r="G268" s="5" t="s">
        <v>142</v>
      </c>
      <c r="H268" s="112"/>
      <c r="I268" s="112"/>
      <c r="J268" s="5"/>
      <c r="K268" s="112"/>
      <c r="L268" s="112"/>
      <c r="M268" s="112"/>
      <c r="N268" s="112"/>
      <c r="O268" s="5"/>
      <c r="P268" s="5">
        <v>1</v>
      </c>
      <c r="Q268" s="5"/>
      <c r="R268" s="12"/>
    </row>
    <row r="269" spans="1:18" ht="75.75" customHeight="1">
      <c r="A269" s="5">
        <v>31</v>
      </c>
      <c r="B269" s="5" t="s">
        <v>258</v>
      </c>
      <c r="C269" s="5" t="s">
        <v>756</v>
      </c>
      <c r="D269" s="5"/>
      <c r="E269" s="5" t="s">
        <v>250</v>
      </c>
      <c r="F269" s="5" t="s">
        <v>314</v>
      </c>
      <c r="G269" s="5" t="s">
        <v>142</v>
      </c>
      <c r="H269" s="112"/>
      <c r="I269" s="112"/>
      <c r="J269" s="5"/>
      <c r="K269" s="112"/>
      <c r="L269" s="112"/>
      <c r="M269" s="112"/>
      <c r="N269" s="112"/>
      <c r="O269" s="5"/>
      <c r="P269" s="5">
        <v>1</v>
      </c>
      <c r="Q269" s="5"/>
      <c r="R269" s="12"/>
    </row>
    <row r="270" spans="1:18" ht="46.5" customHeight="1">
      <c r="A270" s="5">
        <v>32</v>
      </c>
      <c r="B270" s="5" t="s">
        <v>259</v>
      </c>
      <c r="C270" s="5" t="s">
        <v>757</v>
      </c>
      <c r="D270" s="5"/>
      <c r="E270" s="5" t="s">
        <v>250</v>
      </c>
      <c r="F270" s="5" t="s">
        <v>314</v>
      </c>
      <c r="G270" s="5" t="s">
        <v>142</v>
      </c>
      <c r="H270" s="112"/>
      <c r="I270" s="112"/>
      <c r="J270" s="5"/>
      <c r="K270" s="112"/>
      <c r="L270" s="112"/>
      <c r="M270" s="112"/>
      <c r="N270" s="112"/>
      <c r="O270" s="5"/>
      <c r="P270" s="5">
        <v>1</v>
      </c>
      <c r="Q270" s="5"/>
      <c r="R270" s="135"/>
    </row>
    <row r="271" spans="1:18" ht="50.25" customHeight="1">
      <c r="A271" s="5">
        <v>33</v>
      </c>
      <c r="B271" s="5" t="s">
        <v>260</v>
      </c>
      <c r="C271" s="5" t="s">
        <v>758</v>
      </c>
      <c r="D271" s="5"/>
      <c r="E271" s="5" t="s">
        <v>250</v>
      </c>
      <c r="F271" s="5" t="s">
        <v>314</v>
      </c>
      <c r="G271" s="5" t="s">
        <v>142</v>
      </c>
      <c r="H271" s="112"/>
      <c r="I271" s="112"/>
      <c r="J271" s="5"/>
      <c r="K271" s="112"/>
      <c r="L271" s="112"/>
      <c r="M271" s="112"/>
      <c r="N271" s="112"/>
      <c r="O271" s="5"/>
      <c r="P271" s="5">
        <v>1</v>
      </c>
      <c r="Q271" s="5"/>
      <c r="R271" s="135"/>
    </row>
    <row r="272" spans="1:18" ht="60.75" customHeight="1">
      <c r="A272" s="5">
        <v>34</v>
      </c>
      <c r="B272" s="5" t="s">
        <v>261</v>
      </c>
      <c r="C272" s="5" t="s">
        <v>111</v>
      </c>
      <c r="D272" s="5" t="s">
        <v>302</v>
      </c>
      <c r="E272" s="5" t="s">
        <v>195</v>
      </c>
      <c r="F272" s="5" t="s">
        <v>303</v>
      </c>
      <c r="G272" s="5" t="s">
        <v>436</v>
      </c>
      <c r="H272" s="112"/>
      <c r="I272" s="112"/>
      <c r="J272" s="5"/>
      <c r="K272" s="112"/>
      <c r="L272" s="112"/>
      <c r="M272" s="112"/>
      <c r="N272" s="112"/>
      <c r="O272" s="5"/>
      <c r="P272" s="5"/>
      <c r="Q272" s="5">
        <v>1</v>
      </c>
      <c r="R272" s="12"/>
    </row>
    <row r="273" spans="1:18" ht="48.75" customHeight="1">
      <c r="A273" s="5">
        <v>35</v>
      </c>
      <c r="B273" s="5" t="s">
        <v>261</v>
      </c>
      <c r="C273" s="5" t="s">
        <v>112</v>
      </c>
      <c r="D273" s="5" t="s">
        <v>321</v>
      </c>
      <c r="E273" s="5" t="s">
        <v>141</v>
      </c>
      <c r="F273" s="5" t="s">
        <v>303</v>
      </c>
      <c r="G273" s="5" t="s">
        <v>142</v>
      </c>
      <c r="H273" s="112"/>
      <c r="I273" s="112"/>
      <c r="J273" s="5"/>
      <c r="K273" s="112"/>
      <c r="L273" s="112"/>
      <c r="M273" s="112"/>
      <c r="N273" s="112"/>
      <c r="O273" s="5"/>
      <c r="P273" s="5"/>
      <c r="Q273" s="5">
        <v>1</v>
      </c>
      <c r="R273" s="12"/>
    </row>
    <row r="274" spans="1:18" ht="56.25" customHeight="1">
      <c r="A274" s="5">
        <v>36</v>
      </c>
      <c r="B274" s="5" t="s">
        <v>261</v>
      </c>
      <c r="C274" s="5" t="s">
        <v>113</v>
      </c>
      <c r="D274" s="5" t="s">
        <v>580</v>
      </c>
      <c r="E274" s="5" t="s">
        <v>141</v>
      </c>
      <c r="F274" s="5" t="s">
        <v>303</v>
      </c>
      <c r="G274" s="5" t="s">
        <v>142</v>
      </c>
      <c r="H274" s="112"/>
      <c r="I274" s="112"/>
      <c r="J274" s="5"/>
      <c r="K274" s="112"/>
      <c r="L274" s="112"/>
      <c r="M274" s="112"/>
      <c r="N274" s="112"/>
      <c r="O274" s="5"/>
      <c r="P274" s="5"/>
      <c r="Q274" s="5">
        <v>1</v>
      </c>
      <c r="R274" s="12"/>
    </row>
    <row r="275" spans="1:18" ht="58.5" customHeight="1">
      <c r="A275" s="5">
        <v>37</v>
      </c>
      <c r="B275" s="5" t="s">
        <v>261</v>
      </c>
      <c r="C275" s="5" t="s">
        <v>110</v>
      </c>
      <c r="D275" s="5" t="s">
        <v>580</v>
      </c>
      <c r="E275" s="5" t="s">
        <v>141</v>
      </c>
      <c r="F275" s="5" t="s">
        <v>303</v>
      </c>
      <c r="G275" s="5" t="s">
        <v>142</v>
      </c>
      <c r="H275" s="112"/>
      <c r="I275" s="112"/>
      <c r="J275" s="5"/>
      <c r="K275" s="112"/>
      <c r="L275" s="112"/>
      <c r="M275" s="112"/>
      <c r="N275" s="112"/>
      <c r="O275" s="5"/>
      <c r="P275" s="5"/>
      <c r="Q275" s="5">
        <v>1</v>
      </c>
      <c r="R275" s="12"/>
    </row>
    <row r="276" spans="1:18" ht="38.25" customHeight="1">
      <c r="A276" s="5">
        <v>38</v>
      </c>
      <c r="B276" s="5" t="s">
        <v>261</v>
      </c>
      <c r="C276" s="5" t="s">
        <v>53</v>
      </c>
      <c r="D276" s="5" t="s">
        <v>580</v>
      </c>
      <c r="E276" s="5" t="s">
        <v>141</v>
      </c>
      <c r="F276" s="5" t="s">
        <v>303</v>
      </c>
      <c r="G276" s="5" t="s">
        <v>142</v>
      </c>
      <c r="H276" s="112"/>
      <c r="I276" s="112"/>
      <c r="J276" s="5"/>
      <c r="K276" s="112"/>
      <c r="L276" s="112"/>
      <c r="M276" s="112"/>
      <c r="N276" s="112"/>
      <c r="O276" s="5"/>
      <c r="P276" s="5"/>
      <c r="Q276" s="5">
        <v>1</v>
      </c>
      <c r="R276" s="12"/>
    </row>
    <row r="277" spans="1:18" ht="54" customHeight="1">
      <c r="A277" s="140" t="s">
        <v>160</v>
      </c>
      <c r="B277" s="143"/>
      <c r="C277" s="143"/>
      <c r="D277" s="143"/>
      <c r="E277" s="143"/>
      <c r="F277" s="143"/>
      <c r="G277" s="143"/>
      <c r="H277" s="143"/>
      <c r="I277" s="143"/>
      <c r="J277" s="143"/>
      <c r="K277" s="143"/>
      <c r="L277" s="143"/>
      <c r="M277" s="143"/>
      <c r="N277" s="143"/>
      <c r="O277" s="143"/>
      <c r="P277" s="143"/>
      <c r="Q277" s="143"/>
      <c r="R277" s="12"/>
    </row>
    <row r="278" spans="1:18" s="44" customFormat="1" ht="63" customHeight="1">
      <c r="A278" s="45" t="s">
        <v>161</v>
      </c>
      <c r="B278" s="142" t="s">
        <v>162</v>
      </c>
      <c r="C278" s="142"/>
      <c r="D278" s="142"/>
      <c r="E278" s="142"/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2"/>
    </row>
    <row r="279" spans="1:18" s="44" customFormat="1" ht="15">
      <c r="A279" s="45" t="s">
        <v>163</v>
      </c>
      <c r="B279" s="140" t="s">
        <v>264</v>
      </c>
      <c r="C279" s="140"/>
      <c r="D279" s="140"/>
      <c r="E279" s="140"/>
      <c r="F279" s="140"/>
      <c r="G279" s="45" t="s">
        <v>322</v>
      </c>
      <c r="H279" s="140">
        <v>949</v>
      </c>
      <c r="I279" s="140"/>
      <c r="J279" s="45">
        <v>998</v>
      </c>
      <c r="K279" s="140">
        <v>1001</v>
      </c>
      <c r="L279" s="140"/>
      <c r="M279" s="140">
        <v>1004</v>
      </c>
      <c r="N279" s="140"/>
      <c r="O279" s="45">
        <v>1005</v>
      </c>
      <c r="P279" s="45" t="s">
        <v>323</v>
      </c>
      <c r="Q279" s="45" t="s">
        <v>324</v>
      </c>
      <c r="R279" s="12"/>
    </row>
    <row r="280" spans="1:18" ht="30.75">
      <c r="A280" s="5">
        <v>1</v>
      </c>
      <c r="B280" s="5" t="s">
        <v>265</v>
      </c>
      <c r="C280" s="5" t="s">
        <v>114</v>
      </c>
      <c r="D280" s="5" t="s">
        <v>581</v>
      </c>
      <c r="E280" s="5" t="s">
        <v>250</v>
      </c>
      <c r="F280" s="5" t="s">
        <v>314</v>
      </c>
      <c r="G280" s="5" t="s">
        <v>142</v>
      </c>
      <c r="H280" s="112"/>
      <c r="I280" s="112"/>
      <c r="J280" s="5"/>
      <c r="K280" s="112"/>
      <c r="L280" s="112"/>
      <c r="M280" s="112"/>
      <c r="N280" s="112"/>
      <c r="O280" s="5">
        <v>1</v>
      </c>
      <c r="P280" s="5"/>
      <c r="Q280" s="5"/>
      <c r="R280" s="12"/>
    </row>
    <row r="281" spans="1:18" ht="58.5" customHeight="1">
      <c r="A281" s="5">
        <v>2</v>
      </c>
      <c r="B281" s="5" t="s">
        <v>266</v>
      </c>
      <c r="C281" s="5" t="s">
        <v>267</v>
      </c>
      <c r="D281" s="5" t="s">
        <v>302</v>
      </c>
      <c r="E281" s="5" t="s">
        <v>195</v>
      </c>
      <c r="F281" s="5" t="s">
        <v>314</v>
      </c>
      <c r="G281" s="5" t="s">
        <v>436</v>
      </c>
      <c r="H281" s="112"/>
      <c r="I281" s="112"/>
      <c r="J281" s="5"/>
      <c r="K281" s="112"/>
      <c r="L281" s="112"/>
      <c r="M281" s="112"/>
      <c r="N281" s="112"/>
      <c r="O281" s="5"/>
      <c r="P281" s="5"/>
      <c r="Q281" s="5">
        <v>1</v>
      </c>
      <c r="R281" s="12"/>
    </row>
    <row r="282" spans="1:18" ht="55.5" customHeight="1">
      <c r="A282" s="5">
        <v>3</v>
      </c>
      <c r="B282" s="5" t="s">
        <v>266</v>
      </c>
      <c r="C282" s="5" t="s">
        <v>267</v>
      </c>
      <c r="D282" s="5"/>
      <c r="E282" s="5" t="s">
        <v>141</v>
      </c>
      <c r="F282" s="5" t="s">
        <v>314</v>
      </c>
      <c r="G282" s="5" t="s">
        <v>142</v>
      </c>
      <c r="H282" s="112"/>
      <c r="I282" s="112"/>
      <c r="J282" s="5"/>
      <c r="K282" s="112"/>
      <c r="L282" s="112"/>
      <c r="M282" s="112"/>
      <c r="N282" s="112"/>
      <c r="O282" s="5"/>
      <c r="P282" s="5"/>
      <c r="Q282" s="5">
        <v>1</v>
      </c>
      <c r="R282" s="12"/>
    </row>
    <row r="283" spans="1:18" ht="72" customHeight="1">
      <c r="A283" s="5">
        <v>4</v>
      </c>
      <c r="B283" s="5" t="s">
        <v>268</v>
      </c>
      <c r="C283" s="5" t="s">
        <v>115</v>
      </c>
      <c r="D283" s="5" t="s">
        <v>325</v>
      </c>
      <c r="E283" s="5" t="s">
        <v>141</v>
      </c>
      <c r="F283" s="5" t="s">
        <v>303</v>
      </c>
      <c r="G283" s="5" t="s">
        <v>142</v>
      </c>
      <c r="H283" s="112"/>
      <c r="I283" s="112"/>
      <c r="J283" s="5"/>
      <c r="K283" s="112"/>
      <c r="L283" s="112"/>
      <c r="M283" s="112"/>
      <c r="N283" s="112"/>
      <c r="O283" s="5"/>
      <c r="P283" s="5"/>
      <c r="Q283" s="5">
        <v>1</v>
      </c>
      <c r="R283" s="12"/>
    </row>
    <row r="284" spans="1:18" ht="62.25">
      <c r="A284" s="5">
        <v>5</v>
      </c>
      <c r="B284" s="5" t="s">
        <v>269</v>
      </c>
      <c r="C284" s="5" t="s">
        <v>54</v>
      </c>
      <c r="D284" s="5" t="s">
        <v>179</v>
      </c>
      <c r="E284" s="5" t="s">
        <v>250</v>
      </c>
      <c r="F284" s="5" t="s">
        <v>303</v>
      </c>
      <c r="G284" s="5" t="s">
        <v>142</v>
      </c>
      <c r="H284" s="112"/>
      <c r="I284" s="112"/>
      <c r="J284" s="5"/>
      <c r="K284" s="112"/>
      <c r="L284" s="112"/>
      <c r="M284" s="112"/>
      <c r="N284" s="112"/>
      <c r="O284" s="5"/>
      <c r="P284" s="5">
        <v>1</v>
      </c>
      <c r="Q284" s="5">
        <v>1</v>
      </c>
      <c r="R284" s="12"/>
    </row>
    <row r="285" spans="1:18" ht="58.5" customHeight="1">
      <c r="A285" s="45" t="s">
        <v>270</v>
      </c>
      <c r="B285" s="140" t="s">
        <v>271</v>
      </c>
      <c r="C285" s="140"/>
      <c r="D285" s="140"/>
      <c r="E285" s="140"/>
      <c r="F285" s="140"/>
      <c r="G285" s="45" t="s">
        <v>322</v>
      </c>
      <c r="H285" s="140">
        <v>2195</v>
      </c>
      <c r="I285" s="140"/>
      <c r="J285" s="45">
        <v>2199</v>
      </c>
      <c r="K285" s="140">
        <v>2204</v>
      </c>
      <c r="L285" s="140"/>
      <c r="M285" s="140">
        <v>2208</v>
      </c>
      <c r="N285" s="140"/>
      <c r="O285" s="45">
        <v>2208</v>
      </c>
      <c r="P285" s="45" t="s">
        <v>326</v>
      </c>
      <c r="Q285" s="45" t="s">
        <v>327</v>
      </c>
      <c r="R285" s="12"/>
    </row>
    <row r="286" spans="1:18" ht="46.5">
      <c r="A286" s="5">
        <v>1</v>
      </c>
      <c r="B286" s="5" t="s">
        <v>272</v>
      </c>
      <c r="C286" s="5" t="s">
        <v>273</v>
      </c>
      <c r="D286" s="5" t="s">
        <v>302</v>
      </c>
      <c r="E286" s="5" t="s">
        <v>195</v>
      </c>
      <c r="F286" s="5" t="s">
        <v>314</v>
      </c>
      <c r="G286" s="5" t="s">
        <v>436</v>
      </c>
      <c r="H286" s="112"/>
      <c r="I286" s="112"/>
      <c r="J286" s="5"/>
      <c r="K286" s="112"/>
      <c r="L286" s="112"/>
      <c r="M286" s="112"/>
      <c r="N286" s="112"/>
      <c r="O286" s="5"/>
      <c r="P286" s="5"/>
      <c r="Q286" s="5">
        <v>1</v>
      </c>
      <c r="R286" s="12"/>
    </row>
    <row r="287" spans="1:18" ht="38.25" customHeight="1">
      <c r="A287" s="5">
        <v>2</v>
      </c>
      <c r="B287" s="5" t="s">
        <v>272</v>
      </c>
      <c r="C287" s="5" t="s">
        <v>273</v>
      </c>
      <c r="D287" s="5"/>
      <c r="E287" s="5" t="s">
        <v>141</v>
      </c>
      <c r="F287" s="5" t="s">
        <v>314</v>
      </c>
      <c r="G287" s="5" t="s">
        <v>142</v>
      </c>
      <c r="H287" s="112"/>
      <c r="I287" s="112"/>
      <c r="J287" s="5"/>
      <c r="K287" s="112"/>
      <c r="L287" s="112"/>
      <c r="M287" s="112"/>
      <c r="N287" s="112"/>
      <c r="O287" s="5"/>
      <c r="P287" s="5"/>
      <c r="Q287" s="5">
        <v>1</v>
      </c>
      <c r="R287" s="12"/>
    </row>
    <row r="288" spans="1:18" ht="49.5" customHeight="1">
      <c r="A288" s="5">
        <v>3</v>
      </c>
      <c r="B288" s="5" t="s">
        <v>274</v>
      </c>
      <c r="C288" s="5" t="s">
        <v>116</v>
      </c>
      <c r="D288" s="5" t="s">
        <v>583</v>
      </c>
      <c r="E288" s="5" t="s">
        <v>141</v>
      </c>
      <c r="F288" s="5" t="s">
        <v>303</v>
      </c>
      <c r="G288" s="5" t="s">
        <v>142</v>
      </c>
      <c r="H288" s="112"/>
      <c r="I288" s="112"/>
      <c r="J288" s="5"/>
      <c r="K288" s="112"/>
      <c r="L288" s="112"/>
      <c r="M288" s="112"/>
      <c r="N288" s="112"/>
      <c r="O288" s="5"/>
      <c r="P288" s="5"/>
      <c r="Q288" s="5">
        <v>1</v>
      </c>
      <c r="R288" s="12"/>
    </row>
    <row r="289" spans="1:18" ht="36.75" customHeight="1">
      <c r="A289" s="5">
        <v>4</v>
      </c>
      <c r="B289" s="5" t="s">
        <v>274</v>
      </c>
      <c r="C289" s="5" t="s">
        <v>117</v>
      </c>
      <c r="D289" s="5" t="s">
        <v>583</v>
      </c>
      <c r="E289" s="5" t="s">
        <v>141</v>
      </c>
      <c r="F289" s="5" t="s">
        <v>303</v>
      </c>
      <c r="G289" s="5" t="s">
        <v>142</v>
      </c>
      <c r="H289" s="112"/>
      <c r="I289" s="112"/>
      <c r="J289" s="5"/>
      <c r="K289" s="112"/>
      <c r="L289" s="112"/>
      <c r="M289" s="112"/>
      <c r="N289" s="112"/>
      <c r="O289" s="5"/>
      <c r="P289" s="5"/>
      <c r="Q289" s="5">
        <v>1</v>
      </c>
      <c r="R289" s="12"/>
    </row>
    <row r="290" spans="1:18" ht="58.5" customHeight="1">
      <c r="A290" s="5">
        <v>5</v>
      </c>
      <c r="B290" s="5" t="s">
        <v>274</v>
      </c>
      <c r="C290" s="5" t="s">
        <v>118</v>
      </c>
      <c r="D290" s="5" t="s">
        <v>583</v>
      </c>
      <c r="E290" s="5" t="s">
        <v>141</v>
      </c>
      <c r="F290" s="5" t="s">
        <v>303</v>
      </c>
      <c r="G290" s="5" t="s">
        <v>142</v>
      </c>
      <c r="H290" s="112"/>
      <c r="I290" s="112"/>
      <c r="J290" s="5"/>
      <c r="K290" s="112"/>
      <c r="L290" s="112"/>
      <c r="M290" s="112"/>
      <c r="N290" s="112"/>
      <c r="O290" s="5"/>
      <c r="P290" s="5"/>
      <c r="Q290" s="5">
        <v>1</v>
      </c>
      <c r="R290" s="12"/>
    </row>
    <row r="291" spans="1:18" ht="54" customHeight="1">
      <c r="A291" s="5">
        <v>6</v>
      </c>
      <c r="B291" s="5" t="s">
        <v>274</v>
      </c>
      <c r="C291" s="5" t="s">
        <v>582</v>
      </c>
      <c r="D291" s="5" t="s">
        <v>583</v>
      </c>
      <c r="E291" s="5" t="s">
        <v>141</v>
      </c>
      <c r="F291" s="5" t="s">
        <v>303</v>
      </c>
      <c r="G291" s="5" t="s">
        <v>142</v>
      </c>
      <c r="H291" s="112"/>
      <c r="I291" s="112"/>
      <c r="J291" s="5"/>
      <c r="K291" s="112"/>
      <c r="L291" s="112"/>
      <c r="M291" s="112"/>
      <c r="N291" s="112"/>
      <c r="O291" s="5"/>
      <c r="P291" s="5"/>
      <c r="Q291" s="5">
        <v>1</v>
      </c>
      <c r="R291" s="12"/>
    </row>
    <row r="292" spans="1:18" s="42" customFormat="1" ht="42.75" customHeight="1">
      <c r="A292" s="5">
        <v>7</v>
      </c>
      <c r="B292" s="5" t="s">
        <v>274</v>
      </c>
      <c r="C292" s="5" t="s">
        <v>41</v>
      </c>
      <c r="D292" s="5" t="s">
        <v>583</v>
      </c>
      <c r="E292" s="5" t="s">
        <v>141</v>
      </c>
      <c r="F292" s="5" t="s">
        <v>303</v>
      </c>
      <c r="G292" s="5" t="s">
        <v>142</v>
      </c>
      <c r="H292" s="112"/>
      <c r="I292" s="112"/>
      <c r="J292" s="5"/>
      <c r="K292" s="112"/>
      <c r="L292" s="112"/>
      <c r="M292" s="112"/>
      <c r="N292" s="112"/>
      <c r="O292" s="5"/>
      <c r="P292" s="5"/>
      <c r="Q292" s="5">
        <v>1</v>
      </c>
      <c r="R292" s="41"/>
    </row>
    <row r="293" spans="1:18" ht="35.25" customHeight="1">
      <c r="A293" s="45" t="s">
        <v>275</v>
      </c>
      <c r="B293" s="142" t="s">
        <v>276</v>
      </c>
      <c r="C293" s="142"/>
      <c r="D293" s="142"/>
      <c r="E293" s="142"/>
      <c r="F293" s="142"/>
      <c r="G293" s="45" t="s">
        <v>138</v>
      </c>
      <c r="H293" s="140">
        <v>71.4</v>
      </c>
      <c r="I293" s="140"/>
      <c r="J293" s="45">
        <v>71.4</v>
      </c>
      <c r="K293" s="140">
        <v>71.4</v>
      </c>
      <c r="L293" s="140"/>
      <c r="M293" s="140">
        <v>71.4</v>
      </c>
      <c r="N293" s="140"/>
      <c r="O293" s="45">
        <v>71.4</v>
      </c>
      <c r="P293" s="45">
        <v>71.4</v>
      </c>
      <c r="Q293" s="45">
        <v>85.7</v>
      </c>
      <c r="R293" s="12"/>
    </row>
    <row r="294" spans="1:18" ht="45.75" customHeight="1">
      <c r="A294" s="5" t="s">
        <v>139</v>
      </c>
      <c r="B294" s="5" t="s">
        <v>277</v>
      </c>
      <c r="C294" s="5" t="s">
        <v>119</v>
      </c>
      <c r="D294" s="5" t="s">
        <v>310</v>
      </c>
      <c r="E294" s="5" t="s">
        <v>141</v>
      </c>
      <c r="F294" s="5" t="s">
        <v>303</v>
      </c>
      <c r="G294" s="5" t="s">
        <v>142</v>
      </c>
      <c r="H294" s="112"/>
      <c r="I294" s="112"/>
      <c r="J294" s="5"/>
      <c r="K294" s="112"/>
      <c r="L294" s="112"/>
      <c r="M294" s="112"/>
      <c r="N294" s="112"/>
      <c r="O294" s="5"/>
      <c r="P294" s="5"/>
      <c r="Q294" s="5">
        <v>1</v>
      </c>
      <c r="R294" s="12"/>
    </row>
    <row r="295" spans="1:18" ht="59.25" customHeight="1">
      <c r="A295" s="140" t="s">
        <v>278</v>
      </c>
      <c r="B295" s="140" t="s">
        <v>279</v>
      </c>
      <c r="C295" s="140"/>
      <c r="D295" s="140"/>
      <c r="E295" s="140"/>
      <c r="F295" s="140"/>
      <c r="G295" s="140" t="s">
        <v>322</v>
      </c>
      <c r="H295" s="140">
        <v>8060</v>
      </c>
      <c r="I295" s="140"/>
      <c r="J295" s="140">
        <v>8337</v>
      </c>
      <c r="K295" s="140">
        <v>8607</v>
      </c>
      <c r="L295" s="140"/>
      <c r="M295" s="140">
        <v>8726</v>
      </c>
      <c r="N295" s="140"/>
      <c r="O295" s="140">
        <v>8726</v>
      </c>
      <c r="P295" s="45" t="s">
        <v>328</v>
      </c>
      <c r="Q295" s="45" t="s">
        <v>329</v>
      </c>
      <c r="R295" s="12"/>
    </row>
    <row r="296" spans="1:18" ht="40.5" customHeight="1">
      <c r="A296" s="140"/>
      <c r="B296" s="140"/>
      <c r="C296" s="140"/>
      <c r="D296" s="140"/>
      <c r="E296" s="140"/>
      <c r="F296" s="140"/>
      <c r="G296" s="140"/>
      <c r="H296" s="140"/>
      <c r="I296" s="140"/>
      <c r="J296" s="140"/>
      <c r="K296" s="140"/>
      <c r="L296" s="140"/>
      <c r="M296" s="140"/>
      <c r="N296" s="140"/>
      <c r="O296" s="140"/>
      <c r="P296" s="50">
        <v>9065</v>
      </c>
      <c r="Q296" s="50">
        <v>10202</v>
      </c>
      <c r="R296" s="12"/>
    </row>
    <row r="297" spans="1:18" ht="75" customHeight="1">
      <c r="A297" s="5">
        <v>1</v>
      </c>
      <c r="B297" s="5" t="s">
        <v>280</v>
      </c>
      <c r="C297" s="5" t="s">
        <v>120</v>
      </c>
      <c r="D297" s="5" t="s">
        <v>330</v>
      </c>
      <c r="E297" s="5" t="s">
        <v>141</v>
      </c>
      <c r="F297" s="5" t="s">
        <v>331</v>
      </c>
      <c r="G297" s="5" t="s">
        <v>436</v>
      </c>
      <c r="H297" s="112"/>
      <c r="I297" s="112"/>
      <c r="J297" s="5"/>
      <c r="K297" s="112"/>
      <c r="L297" s="112"/>
      <c r="M297" s="112"/>
      <c r="N297" s="112"/>
      <c r="O297" s="5"/>
      <c r="P297" s="5"/>
      <c r="Q297" s="5">
        <v>1</v>
      </c>
      <c r="R297" s="12"/>
    </row>
    <row r="298" spans="1:18" ht="51.75" customHeight="1">
      <c r="A298" s="5">
        <v>2</v>
      </c>
      <c r="B298" s="5" t="s">
        <v>280</v>
      </c>
      <c r="C298" s="5" t="s">
        <v>55</v>
      </c>
      <c r="D298" s="5" t="s">
        <v>330</v>
      </c>
      <c r="E298" s="5" t="s">
        <v>141</v>
      </c>
      <c r="F298" s="5" t="s">
        <v>331</v>
      </c>
      <c r="G298" s="5" t="s">
        <v>142</v>
      </c>
      <c r="H298" s="112"/>
      <c r="I298" s="112"/>
      <c r="J298" s="5"/>
      <c r="K298" s="112"/>
      <c r="L298" s="112"/>
      <c r="M298" s="112"/>
      <c r="N298" s="112"/>
      <c r="O298" s="5"/>
      <c r="P298" s="5"/>
      <c r="Q298" s="5">
        <v>1</v>
      </c>
      <c r="R298" s="12"/>
    </row>
    <row r="299" spans="1:18" ht="66.75" customHeight="1">
      <c r="A299" s="45" t="s">
        <v>281</v>
      </c>
      <c r="B299" s="140" t="s">
        <v>584</v>
      </c>
      <c r="C299" s="140"/>
      <c r="D299" s="140"/>
      <c r="E299" s="140"/>
      <c r="F299" s="140"/>
      <c r="G299" s="45" t="s">
        <v>322</v>
      </c>
      <c r="H299" s="140" t="s">
        <v>165</v>
      </c>
      <c r="I299" s="140"/>
      <c r="J299" s="45" t="s">
        <v>166</v>
      </c>
      <c r="K299" s="140" t="s">
        <v>167</v>
      </c>
      <c r="L299" s="140"/>
      <c r="M299" s="140" t="s">
        <v>168</v>
      </c>
      <c r="N299" s="140"/>
      <c r="O299" s="45" t="s">
        <v>169</v>
      </c>
      <c r="P299" s="45" t="s">
        <v>170</v>
      </c>
      <c r="Q299" s="45" t="s">
        <v>171</v>
      </c>
      <c r="R299" s="12"/>
    </row>
    <row r="300" spans="1:18" ht="81" customHeight="1">
      <c r="A300" s="49" t="s">
        <v>139</v>
      </c>
      <c r="B300" s="49" t="s">
        <v>585</v>
      </c>
      <c r="C300" s="49" t="s">
        <v>785</v>
      </c>
      <c r="D300" s="49"/>
      <c r="E300" s="49" t="s">
        <v>250</v>
      </c>
      <c r="F300" s="49" t="s">
        <v>303</v>
      </c>
      <c r="G300" s="49" t="s">
        <v>142</v>
      </c>
      <c r="H300" s="139"/>
      <c r="I300" s="139"/>
      <c r="J300" s="49"/>
      <c r="K300" s="141">
        <v>1</v>
      </c>
      <c r="L300" s="141"/>
      <c r="M300" s="139"/>
      <c r="N300" s="139"/>
      <c r="O300" s="49"/>
      <c r="P300" s="49"/>
      <c r="Q300" s="49"/>
      <c r="R300" s="12"/>
    </row>
    <row r="301" spans="1:18" ht="39" customHeight="1">
      <c r="A301" s="136" t="s">
        <v>172</v>
      </c>
      <c r="B301" s="137"/>
      <c r="C301" s="137"/>
      <c r="D301" s="137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2"/>
    </row>
    <row r="302" spans="1:18" ht="43.5" customHeight="1">
      <c r="A302" s="51" t="s">
        <v>173</v>
      </c>
      <c r="B302" s="138" t="s">
        <v>174</v>
      </c>
      <c r="C302" s="138"/>
      <c r="D302" s="138"/>
      <c r="E302" s="138"/>
      <c r="F302" s="138"/>
      <c r="G302" s="138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2"/>
    </row>
    <row r="303" spans="1:18" ht="33" customHeight="1">
      <c r="A303" s="51" t="s">
        <v>175</v>
      </c>
      <c r="B303" s="136" t="s">
        <v>176</v>
      </c>
      <c r="C303" s="136"/>
      <c r="D303" s="136"/>
      <c r="E303" s="136"/>
      <c r="F303" s="136"/>
      <c r="G303" s="51" t="s">
        <v>138</v>
      </c>
      <c r="H303" s="136">
        <v>30.3</v>
      </c>
      <c r="I303" s="136"/>
      <c r="J303" s="51">
        <v>32.6</v>
      </c>
      <c r="K303" s="51">
        <v>34.6</v>
      </c>
      <c r="L303" s="136">
        <v>35.3</v>
      </c>
      <c r="M303" s="136"/>
      <c r="N303" s="136">
        <v>35.8</v>
      </c>
      <c r="O303" s="136"/>
      <c r="P303" s="51"/>
      <c r="Q303" s="51">
        <v>40.5</v>
      </c>
      <c r="R303" s="12"/>
    </row>
    <row r="304" spans="1:18" ht="48.75" customHeight="1">
      <c r="A304" s="51">
        <v>1</v>
      </c>
      <c r="B304" s="93" t="s">
        <v>283</v>
      </c>
      <c r="C304" s="51" t="s">
        <v>768</v>
      </c>
      <c r="D304" s="51" t="s">
        <v>332</v>
      </c>
      <c r="E304" s="51" t="s">
        <v>250</v>
      </c>
      <c r="F304" s="51" t="s">
        <v>303</v>
      </c>
      <c r="G304" s="51" t="s">
        <v>142</v>
      </c>
      <c r="H304" s="136"/>
      <c r="I304" s="136"/>
      <c r="J304" s="51"/>
      <c r="K304" s="51">
        <v>1</v>
      </c>
      <c r="L304" s="136"/>
      <c r="M304" s="136"/>
      <c r="N304" s="136"/>
      <c r="O304" s="136"/>
      <c r="P304" s="51"/>
      <c r="Q304" s="51"/>
      <c r="R304" s="12"/>
    </row>
    <row r="305" spans="1:18" ht="42" customHeight="1">
      <c r="A305" s="5">
        <v>2</v>
      </c>
      <c r="B305" s="91" t="s">
        <v>285</v>
      </c>
      <c r="C305" s="91" t="s">
        <v>586</v>
      </c>
      <c r="D305" s="5" t="s">
        <v>333</v>
      </c>
      <c r="E305" s="5" t="s">
        <v>250</v>
      </c>
      <c r="F305" s="5" t="s">
        <v>303</v>
      </c>
      <c r="G305" s="5" t="s">
        <v>142</v>
      </c>
      <c r="H305" s="112">
        <v>1</v>
      </c>
      <c r="I305" s="112"/>
      <c r="J305" s="5"/>
      <c r="K305" s="5"/>
      <c r="L305" s="112"/>
      <c r="M305" s="112"/>
      <c r="N305" s="112"/>
      <c r="O305" s="112"/>
      <c r="P305" s="5"/>
      <c r="Q305" s="5"/>
      <c r="R305" s="12"/>
    </row>
    <row r="306" spans="1:18" ht="60" customHeight="1">
      <c r="A306" s="5">
        <v>3</v>
      </c>
      <c r="B306" s="5" t="s">
        <v>177</v>
      </c>
      <c r="C306" s="5" t="s">
        <v>590</v>
      </c>
      <c r="D306" s="5" t="s">
        <v>302</v>
      </c>
      <c r="E306" s="5" t="s">
        <v>195</v>
      </c>
      <c r="F306" s="5" t="s">
        <v>303</v>
      </c>
      <c r="G306" s="5" t="s">
        <v>436</v>
      </c>
      <c r="H306" s="112"/>
      <c r="I306" s="112"/>
      <c r="J306" s="5"/>
      <c r="K306" s="5"/>
      <c r="L306" s="112"/>
      <c r="M306" s="112"/>
      <c r="N306" s="112"/>
      <c r="O306" s="112"/>
      <c r="P306" s="5"/>
      <c r="Q306" s="5">
        <v>1</v>
      </c>
      <c r="R306" s="12"/>
    </row>
    <row r="307" spans="1:18" ht="56.25" customHeight="1">
      <c r="A307" s="5">
        <v>4</v>
      </c>
      <c r="B307" s="5" t="s">
        <v>177</v>
      </c>
      <c r="C307" s="5" t="s">
        <v>590</v>
      </c>
      <c r="D307" s="5" t="s">
        <v>334</v>
      </c>
      <c r="E307" s="5" t="s">
        <v>141</v>
      </c>
      <c r="F307" s="5" t="s">
        <v>303</v>
      </c>
      <c r="G307" s="5" t="s">
        <v>142</v>
      </c>
      <c r="H307" s="112"/>
      <c r="I307" s="112"/>
      <c r="J307" s="5"/>
      <c r="K307" s="5"/>
      <c r="L307" s="112"/>
      <c r="M307" s="112"/>
      <c r="N307" s="112"/>
      <c r="O307" s="112"/>
      <c r="P307" s="5"/>
      <c r="Q307" s="5">
        <v>1</v>
      </c>
      <c r="R307" s="12"/>
    </row>
    <row r="308" spans="1:18" ht="56.25" customHeight="1">
      <c r="A308" s="5">
        <v>5</v>
      </c>
      <c r="B308" s="5" t="s">
        <v>177</v>
      </c>
      <c r="C308" s="5" t="s">
        <v>589</v>
      </c>
      <c r="D308" s="5" t="s">
        <v>302</v>
      </c>
      <c r="E308" s="5" t="s">
        <v>195</v>
      </c>
      <c r="F308" s="5" t="s">
        <v>303</v>
      </c>
      <c r="G308" s="5" t="s">
        <v>436</v>
      </c>
      <c r="H308" s="112"/>
      <c r="I308" s="112"/>
      <c r="J308" s="5"/>
      <c r="K308" s="5"/>
      <c r="L308" s="112"/>
      <c r="M308" s="112"/>
      <c r="N308" s="112"/>
      <c r="O308" s="112"/>
      <c r="P308" s="5"/>
      <c r="Q308" s="5">
        <v>1</v>
      </c>
      <c r="R308" s="135"/>
    </row>
    <row r="309" spans="1:18" ht="46.5">
      <c r="A309" s="5">
        <v>6</v>
      </c>
      <c r="B309" s="5" t="s">
        <v>177</v>
      </c>
      <c r="C309" s="5" t="s">
        <v>587</v>
      </c>
      <c r="D309" s="5" t="s">
        <v>335</v>
      </c>
      <c r="E309" s="5" t="s">
        <v>141</v>
      </c>
      <c r="F309" s="5" t="s">
        <v>303</v>
      </c>
      <c r="G309" s="5" t="s">
        <v>142</v>
      </c>
      <c r="H309" s="112"/>
      <c r="I309" s="112"/>
      <c r="J309" s="5"/>
      <c r="K309" s="5"/>
      <c r="L309" s="112"/>
      <c r="M309" s="112"/>
      <c r="N309" s="112"/>
      <c r="O309" s="112"/>
      <c r="P309" s="5"/>
      <c r="Q309" s="5">
        <v>1</v>
      </c>
      <c r="R309" s="135"/>
    </row>
    <row r="310" spans="1:18" ht="46.5">
      <c r="A310" s="5">
        <v>7</v>
      </c>
      <c r="B310" s="5" t="s">
        <v>180</v>
      </c>
      <c r="C310" s="5" t="s">
        <v>588</v>
      </c>
      <c r="D310" s="5" t="s">
        <v>302</v>
      </c>
      <c r="E310" s="5" t="s">
        <v>195</v>
      </c>
      <c r="F310" s="5" t="s">
        <v>303</v>
      </c>
      <c r="G310" s="5" t="s">
        <v>436</v>
      </c>
      <c r="H310" s="112"/>
      <c r="I310" s="112"/>
      <c r="J310" s="5"/>
      <c r="K310" s="5"/>
      <c r="L310" s="112"/>
      <c r="M310" s="112"/>
      <c r="N310" s="112"/>
      <c r="O310" s="112"/>
      <c r="P310" s="5"/>
      <c r="Q310" s="5">
        <v>1</v>
      </c>
      <c r="R310" s="12"/>
    </row>
    <row r="311" spans="1:18" ht="69.75" customHeight="1">
      <c r="A311" s="5">
        <v>8</v>
      </c>
      <c r="B311" s="5" t="s">
        <v>180</v>
      </c>
      <c r="C311" s="5" t="s">
        <v>121</v>
      </c>
      <c r="D311" s="5" t="s">
        <v>416</v>
      </c>
      <c r="E311" s="5" t="s">
        <v>141</v>
      </c>
      <c r="F311" s="5" t="s">
        <v>303</v>
      </c>
      <c r="G311" s="5" t="s">
        <v>142</v>
      </c>
      <c r="H311" s="112"/>
      <c r="I311" s="112"/>
      <c r="J311" s="5"/>
      <c r="K311" s="5"/>
      <c r="L311" s="112"/>
      <c r="M311" s="112"/>
      <c r="N311" s="112"/>
      <c r="O311" s="112"/>
      <c r="P311" s="5"/>
      <c r="Q311" s="5">
        <v>1</v>
      </c>
      <c r="R311" s="12"/>
    </row>
    <row r="312" spans="1:18" ht="59.25" customHeight="1">
      <c r="A312" s="5">
        <v>9</v>
      </c>
      <c r="B312" s="5" t="s">
        <v>180</v>
      </c>
      <c r="C312" s="5" t="s">
        <v>591</v>
      </c>
      <c r="D312" s="5" t="s">
        <v>302</v>
      </c>
      <c r="E312" s="5" t="s">
        <v>195</v>
      </c>
      <c r="F312" s="5" t="s">
        <v>303</v>
      </c>
      <c r="G312" s="5" t="s">
        <v>436</v>
      </c>
      <c r="H312" s="112"/>
      <c r="I312" s="112"/>
      <c r="J312" s="5"/>
      <c r="K312" s="5"/>
      <c r="L312" s="112"/>
      <c r="M312" s="112"/>
      <c r="N312" s="112"/>
      <c r="O312" s="112"/>
      <c r="P312" s="5"/>
      <c r="Q312" s="5">
        <v>1</v>
      </c>
      <c r="R312" s="12"/>
    </row>
    <row r="313" spans="1:18" ht="59.25" customHeight="1">
      <c r="A313" s="5">
        <v>10</v>
      </c>
      <c r="B313" s="5" t="s">
        <v>180</v>
      </c>
      <c r="C313" s="5" t="s">
        <v>592</v>
      </c>
      <c r="D313" s="5" t="s">
        <v>336</v>
      </c>
      <c r="E313" s="5" t="s">
        <v>141</v>
      </c>
      <c r="F313" s="5" t="s">
        <v>303</v>
      </c>
      <c r="G313" s="5" t="s">
        <v>142</v>
      </c>
      <c r="H313" s="112"/>
      <c r="I313" s="112"/>
      <c r="J313" s="5"/>
      <c r="K313" s="5"/>
      <c r="L313" s="112"/>
      <c r="M313" s="112"/>
      <c r="N313" s="112"/>
      <c r="O313" s="112"/>
      <c r="P313" s="5"/>
      <c r="Q313" s="5">
        <v>1</v>
      </c>
      <c r="R313" s="12"/>
    </row>
    <row r="314" spans="1:18" ht="48.75" customHeight="1">
      <c r="A314" s="5">
        <v>11</v>
      </c>
      <c r="B314" s="5" t="s">
        <v>180</v>
      </c>
      <c r="C314" s="5" t="s">
        <v>61</v>
      </c>
      <c r="D314" s="5" t="s">
        <v>337</v>
      </c>
      <c r="E314" s="5" t="s">
        <v>141</v>
      </c>
      <c r="F314" s="5" t="s">
        <v>303</v>
      </c>
      <c r="G314" s="5" t="s">
        <v>142</v>
      </c>
      <c r="H314" s="112"/>
      <c r="I314" s="112"/>
      <c r="J314" s="5"/>
      <c r="K314" s="5"/>
      <c r="L314" s="112"/>
      <c r="M314" s="112"/>
      <c r="N314" s="112"/>
      <c r="O314" s="112"/>
      <c r="P314" s="5"/>
      <c r="Q314" s="5">
        <v>1</v>
      </c>
      <c r="R314" s="12"/>
    </row>
    <row r="315" spans="1:18" ht="62.25">
      <c r="A315" s="5">
        <v>12</v>
      </c>
      <c r="B315" s="5" t="s">
        <v>287</v>
      </c>
      <c r="C315" s="5" t="s">
        <v>596</v>
      </c>
      <c r="D315" s="5" t="s">
        <v>338</v>
      </c>
      <c r="E315" s="5" t="s">
        <v>141</v>
      </c>
      <c r="F315" s="5" t="s">
        <v>314</v>
      </c>
      <c r="G315" s="5" t="s">
        <v>142</v>
      </c>
      <c r="H315" s="112"/>
      <c r="I315" s="112"/>
      <c r="J315" s="5">
        <v>1</v>
      </c>
      <c r="K315" s="5">
        <v>1</v>
      </c>
      <c r="L315" s="112">
        <v>1</v>
      </c>
      <c r="M315" s="112"/>
      <c r="N315" s="112"/>
      <c r="O315" s="112"/>
      <c r="P315" s="5"/>
      <c r="Q315" s="5"/>
      <c r="R315" s="12"/>
    </row>
    <row r="316" spans="1:18" ht="47.25" customHeight="1">
      <c r="A316" s="5">
        <v>13</v>
      </c>
      <c r="B316" s="5" t="s">
        <v>288</v>
      </c>
      <c r="C316" s="5" t="s">
        <v>593</v>
      </c>
      <c r="D316" s="5" t="s">
        <v>302</v>
      </c>
      <c r="E316" s="5" t="s">
        <v>195</v>
      </c>
      <c r="F316" s="5" t="s">
        <v>314</v>
      </c>
      <c r="G316" s="5" t="s">
        <v>436</v>
      </c>
      <c r="H316" s="112">
        <v>1</v>
      </c>
      <c r="I316" s="112"/>
      <c r="J316" s="5"/>
      <c r="K316" s="5"/>
      <c r="L316" s="112"/>
      <c r="M316" s="112"/>
      <c r="N316" s="112"/>
      <c r="O316" s="112"/>
      <c r="P316" s="5"/>
      <c r="Q316" s="5"/>
      <c r="R316" s="12"/>
    </row>
    <row r="317" spans="1:18" ht="72.75" customHeight="1">
      <c r="A317" s="5">
        <v>14</v>
      </c>
      <c r="B317" s="5" t="s">
        <v>288</v>
      </c>
      <c r="C317" s="5" t="s">
        <v>594</v>
      </c>
      <c r="D317" s="5"/>
      <c r="E317" s="5" t="s">
        <v>250</v>
      </c>
      <c r="F317" s="5" t="s">
        <v>314</v>
      </c>
      <c r="G317" s="5" t="s">
        <v>142</v>
      </c>
      <c r="H317" s="112">
        <v>1</v>
      </c>
      <c r="I317" s="112"/>
      <c r="J317" s="5"/>
      <c r="K317" s="5"/>
      <c r="L317" s="112"/>
      <c r="M317" s="112"/>
      <c r="N317" s="112"/>
      <c r="O317" s="112"/>
      <c r="P317" s="5"/>
      <c r="Q317" s="5"/>
      <c r="R317" s="12"/>
    </row>
    <row r="318" spans="1:18" ht="66" customHeight="1">
      <c r="A318" s="5">
        <v>15</v>
      </c>
      <c r="B318" s="5" t="s">
        <v>289</v>
      </c>
      <c r="C318" s="5" t="s">
        <v>290</v>
      </c>
      <c r="D318" s="5" t="s">
        <v>302</v>
      </c>
      <c r="E318" s="5" t="s">
        <v>195</v>
      </c>
      <c r="F318" s="5" t="s">
        <v>314</v>
      </c>
      <c r="G318" s="5" t="s">
        <v>436</v>
      </c>
      <c r="H318" s="112"/>
      <c r="I318" s="112"/>
      <c r="J318" s="5">
        <v>1</v>
      </c>
      <c r="K318" s="5"/>
      <c r="L318" s="112"/>
      <c r="M318" s="112"/>
      <c r="N318" s="112"/>
      <c r="O318" s="112"/>
      <c r="P318" s="5"/>
      <c r="Q318" s="5"/>
      <c r="R318" s="12"/>
    </row>
    <row r="319" spans="1:18" ht="64.5" customHeight="1">
      <c r="A319" s="5">
        <v>16</v>
      </c>
      <c r="B319" s="5" t="s">
        <v>289</v>
      </c>
      <c r="C319" s="5" t="s">
        <v>290</v>
      </c>
      <c r="D319" s="5"/>
      <c r="E319" s="5" t="s">
        <v>141</v>
      </c>
      <c r="F319" s="5" t="s">
        <v>314</v>
      </c>
      <c r="G319" s="5" t="s">
        <v>142</v>
      </c>
      <c r="H319" s="112"/>
      <c r="I319" s="112"/>
      <c r="J319" s="5"/>
      <c r="K319" s="5"/>
      <c r="L319" s="112">
        <v>1</v>
      </c>
      <c r="M319" s="112"/>
      <c r="N319" s="112"/>
      <c r="O319" s="112"/>
      <c r="P319" s="5"/>
      <c r="Q319" s="5"/>
      <c r="R319" s="12"/>
    </row>
    <row r="320" spans="1:18" ht="58.5" customHeight="1">
      <c r="A320" s="29">
        <v>17</v>
      </c>
      <c r="B320" s="45" t="s">
        <v>177</v>
      </c>
      <c r="C320" s="45" t="s">
        <v>595</v>
      </c>
      <c r="D320" s="5" t="s">
        <v>302</v>
      </c>
      <c r="E320" s="5" t="s">
        <v>195</v>
      </c>
      <c r="F320" s="5" t="s">
        <v>303</v>
      </c>
      <c r="G320" s="5" t="s">
        <v>436</v>
      </c>
      <c r="H320" s="112"/>
      <c r="I320" s="112"/>
      <c r="J320" s="5"/>
      <c r="K320" s="5"/>
      <c r="L320" s="112"/>
      <c r="M320" s="112"/>
      <c r="N320" s="112"/>
      <c r="O320" s="112"/>
      <c r="P320" s="5"/>
      <c r="Q320" s="5">
        <v>1</v>
      </c>
      <c r="R320" s="12"/>
    </row>
    <row r="321" spans="1:18" ht="69" customHeight="1">
      <c r="A321" s="5">
        <v>18</v>
      </c>
      <c r="B321" s="5" t="s">
        <v>177</v>
      </c>
      <c r="C321" s="45" t="s">
        <v>595</v>
      </c>
      <c r="D321" s="5" t="s">
        <v>339</v>
      </c>
      <c r="E321" s="5" t="s">
        <v>141</v>
      </c>
      <c r="F321" s="5" t="s">
        <v>303</v>
      </c>
      <c r="G321" s="5" t="s">
        <v>142</v>
      </c>
      <c r="H321" s="112"/>
      <c r="I321" s="112"/>
      <c r="J321" s="5"/>
      <c r="K321" s="5"/>
      <c r="L321" s="112"/>
      <c r="M321" s="112"/>
      <c r="N321" s="112"/>
      <c r="O321" s="112"/>
      <c r="P321" s="5"/>
      <c r="Q321" s="5">
        <v>1</v>
      </c>
      <c r="R321" s="12"/>
    </row>
    <row r="322" spans="1:18" ht="72" customHeight="1">
      <c r="A322" s="5">
        <v>19</v>
      </c>
      <c r="B322" s="5" t="s">
        <v>177</v>
      </c>
      <c r="C322" s="5" t="s">
        <v>567</v>
      </c>
      <c r="D322" s="5" t="s">
        <v>302</v>
      </c>
      <c r="E322" s="5" t="s">
        <v>195</v>
      </c>
      <c r="F322" s="5" t="s">
        <v>303</v>
      </c>
      <c r="G322" s="5" t="s">
        <v>436</v>
      </c>
      <c r="H322" s="112"/>
      <c r="I322" s="112"/>
      <c r="J322" s="5"/>
      <c r="K322" s="5"/>
      <c r="L322" s="112"/>
      <c r="M322" s="112"/>
      <c r="N322" s="112"/>
      <c r="O322" s="112"/>
      <c r="P322" s="5"/>
      <c r="Q322" s="5">
        <v>1</v>
      </c>
      <c r="R322" s="12"/>
    </row>
    <row r="323" spans="1:18" ht="57" customHeight="1">
      <c r="A323" s="5">
        <v>20</v>
      </c>
      <c r="B323" s="5" t="s">
        <v>177</v>
      </c>
      <c r="C323" s="5" t="s">
        <v>597</v>
      </c>
      <c r="D323" s="5" t="s">
        <v>340</v>
      </c>
      <c r="E323" s="5" t="s">
        <v>141</v>
      </c>
      <c r="F323" s="5" t="s">
        <v>303</v>
      </c>
      <c r="G323" s="5" t="s">
        <v>142</v>
      </c>
      <c r="H323" s="112"/>
      <c r="I323" s="112"/>
      <c r="J323" s="5"/>
      <c r="K323" s="5"/>
      <c r="L323" s="112"/>
      <c r="M323" s="112"/>
      <c r="N323" s="112"/>
      <c r="O323" s="112"/>
      <c r="P323" s="5"/>
      <c r="Q323" s="5">
        <v>1</v>
      </c>
      <c r="R323" s="12"/>
    </row>
    <row r="324" spans="1:18" ht="54" customHeight="1">
      <c r="A324" s="5">
        <v>21</v>
      </c>
      <c r="B324" s="5" t="s">
        <v>177</v>
      </c>
      <c r="C324" s="5" t="s">
        <v>122</v>
      </c>
      <c r="D324" s="5" t="s">
        <v>341</v>
      </c>
      <c r="E324" s="5" t="s">
        <v>141</v>
      </c>
      <c r="F324" s="5" t="s">
        <v>303</v>
      </c>
      <c r="G324" s="5" t="s">
        <v>142</v>
      </c>
      <c r="H324" s="112"/>
      <c r="I324" s="112"/>
      <c r="J324" s="5"/>
      <c r="K324" s="5"/>
      <c r="L324" s="112"/>
      <c r="M324" s="112"/>
      <c r="N324" s="112"/>
      <c r="O324" s="112"/>
      <c r="P324" s="5"/>
      <c r="Q324" s="5">
        <v>1</v>
      </c>
      <c r="R324" s="12"/>
    </row>
    <row r="325" spans="1:18" ht="78.75" customHeight="1">
      <c r="A325" s="5">
        <v>22</v>
      </c>
      <c r="B325" s="5" t="s">
        <v>177</v>
      </c>
      <c r="C325" s="5" t="s">
        <v>123</v>
      </c>
      <c r="D325" s="5" t="s">
        <v>291</v>
      </c>
      <c r="E325" s="5" t="s">
        <v>141</v>
      </c>
      <c r="F325" s="5" t="s">
        <v>314</v>
      </c>
      <c r="G325" s="5" t="s">
        <v>142</v>
      </c>
      <c r="H325" s="112"/>
      <c r="I325" s="112"/>
      <c r="J325" s="5"/>
      <c r="K325" s="5"/>
      <c r="L325" s="112"/>
      <c r="M325" s="112"/>
      <c r="N325" s="112"/>
      <c r="O325" s="112"/>
      <c r="P325" s="5"/>
      <c r="Q325" s="5">
        <v>1</v>
      </c>
      <c r="R325" s="12"/>
    </row>
    <row r="326" spans="1:18" ht="67.5" customHeight="1">
      <c r="A326" s="5">
        <v>23</v>
      </c>
      <c r="B326" s="5" t="s">
        <v>177</v>
      </c>
      <c r="C326" s="5" t="s">
        <v>124</v>
      </c>
      <c r="D326" s="5" t="s">
        <v>302</v>
      </c>
      <c r="E326" s="5" t="s">
        <v>195</v>
      </c>
      <c r="F326" s="5" t="s">
        <v>303</v>
      </c>
      <c r="G326" s="5" t="s">
        <v>436</v>
      </c>
      <c r="H326" s="112"/>
      <c r="I326" s="112"/>
      <c r="J326" s="5"/>
      <c r="K326" s="5"/>
      <c r="L326" s="112"/>
      <c r="M326" s="112"/>
      <c r="N326" s="112"/>
      <c r="O326" s="112"/>
      <c r="P326" s="5"/>
      <c r="Q326" s="5">
        <v>1</v>
      </c>
      <c r="R326" s="12"/>
    </row>
    <row r="327" spans="1:18" ht="38.25" customHeight="1">
      <c r="A327" s="5">
        <v>24</v>
      </c>
      <c r="B327" s="5" t="s">
        <v>177</v>
      </c>
      <c r="C327" s="5" t="s">
        <v>125</v>
      </c>
      <c r="D327" s="5" t="s">
        <v>342</v>
      </c>
      <c r="E327" s="5" t="s">
        <v>141</v>
      </c>
      <c r="F327" s="5" t="s">
        <v>303</v>
      </c>
      <c r="G327" s="5" t="s">
        <v>142</v>
      </c>
      <c r="H327" s="112"/>
      <c r="I327" s="112"/>
      <c r="J327" s="5"/>
      <c r="K327" s="5"/>
      <c r="L327" s="112"/>
      <c r="M327" s="112"/>
      <c r="N327" s="112"/>
      <c r="O327" s="112"/>
      <c r="P327" s="5"/>
      <c r="Q327" s="5">
        <v>1</v>
      </c>
      <c r="R327" s="12"/>
    </row>
    <row r="328" spans="1:18" ht="73.5" customHeight="1">
      <c r="A328" s="5">
        <v>25</v>
      </c>
      <c r="B328" s="5" t="s">
        <v>177</v>
      </c>
      <c r="C328" s="5" t="s">
        <v>126</v>
      </c>
      <c r="D328" s="5" t="s">
        <v>343</v>
      </c>
      <c r="E328" s="5" t="s">
        <v>141</v>
      </c>
      <c r="F328" s="5" t="s">
        <v>303</v>
      </c>
      <c r="G328" s="5" t="s">
        <v>142</v>
      </c>
      <c r="H328" s="112"/>
      <c r="I328" s="112"/>
      <c r="J328" s="5"/>
      <c r="K328" s="5"/>
      <c r="L328" s="112"/>
      <c r="M328" s="112"/>
      <c r="N328" s="112"/>
      <c r="O328" s="112"/>
      <c r="P328" s="5"/>
      <c r="Q328" s="5">
        <v>1</v>
      </c>
      <c r="R328" s="12"/>
    </row>
    <row r="329" spans="1:18" ht="82.5" customHeight="1">
      <c r="A329" s="5">
        <v>26</v>
      </c>
      <c r="B329" s="5" t="s">
        <v>177</v>
      </c>
      <c r="C329" s="5" t="s">
        <v>127</v>
      </c>
      <c r="D329" s="5" t="s">
        <v>302</v>
      </c>
      <c r="E329" s="5" t="s">
        <v>195</v>
      </c>
      <c r="F329" s="5" t="s">
        <v>303</v>
      </c>
      <c r="G329" s="5" t="s">
        <v>436</v>
      </c>
      <c r="H329" s="112"/>
      <c r="I329" s="112"/>
      <c r="J329" s="5"/>
      <c r="K329" s="5"/>
      <c r="L329" s="112"/>
      <c r="M329" s="112"/>
      <c r="N329" s="112"/>
      <c r="O329" s="112"/>
      <c r="P329" s="5"/>
      <c r="Q329" s="5">
        <v>1</v>
      </c>
      <c r="R329" s="12"/>
    </row>
    <row r="330" spans="1:18" ht="55.5" customHeight="1">
      <c r="A330" s="5">
        <v>27</v>
      </c>
      <c r="B330" s="5" t="s">
        <v>177</v>
      </c>
      <c r="C330" s="5" t="s">
        <v>128</v>
      </c>
      <c r="D330" s="5" t="s">
        <v>344</v>
      </c>
      <c r="E330" s="5" t="s">
        <v>141</v>
      </c>
      <c r="F330" s="5" t="s">
        <v>303</v>
      </c>
      <c r="G330" s="5" t="s">
        <v>142</v>
      </c>
      <c r="H330" s="112"/>
      <c r="I330" s="112"/>
      <c r="J330" s="5"/>
      <c r="K330" s="5"/>
      <c r="L330" s="112"/>
      <c r="M330" s="112"/>
      <c r="N330" s="112"/>
      <c r="O330" s="112"/>
      <c r="P330" s="5"/>
      <c r="Q330" s="5">
        <v>1</v>
      </c>
      <c r="R330" s="12"/>
    </row>
    <row r="331" spans="1:18" ht="65.25" customHeight="1">
      <c r="A331" s="5">
        <v>28</v>
      </c>
      <c r="B331" s="5" t="s">
        <v>178</v>
      </c>
      <c r="C331" s="5" t="s">
        <v>761</v>
      </c>
      <c r="D331" s="5" t="s">
        <v>345</v>
      </c>
      <c r="E331" s="5" t="s">
        <v>141</v>
      </c>
      <c r="F331" s="5" t="s">
        <v>303</v>
      </c>
      <c r="G331" s="5" t="s">
        <v>142</v>
      </c>
      <c r="H331" s="112"/>
      <c r="I331" s="112"/>
      <c r="J331" s="5"/>
      <c r="K331" s="5"/>
      <c r="L331" s="112"/>
      <c r="M331" s="112"/>
      <c r="N331" s="112"/>
      <c r="O331" s="112"/>
      <c r="P331" s="5"/>
      <c r="Q331" s="5">
        <v>1</v>
      </c>
      <c r="R331" s="12"/>
    </row>
    <row r="332" spans="1:18" ht="46.5">
      <c r="A332" s="5">
        <v>29</v>
      </c>
      <c r="B332" s="5" t="s">
        <v>177</v>
      </c>
      <c r="C332" s="5" t="s">
        <v>65</v>
      </c>
      <c r="D332" s="5" t="s">
        <v>302</v>
      </c>
      <c r="E332" s="5" t="s">
        <v>195</v>
      </c>
      <c r="F332" s="5" t="s">
        <v>303</v>
      </c>
      <c r="G332" s="5" t="s">
        <v>436</v>
      </c>
      <c r="H332" s="112"/>
      <c r="I332" s="112"/>
      <c r="J332" s="5"/>
      <c r="K332" s="5"/>
      <c r="L332" s="112"/>
      <c r="M332" s="112"/>
      <c r="N332" s="112"/>
      <c r="O332" s="112"/>
      <c r="P332" s="5"/>
      <c r="Q332" s="5">
        <v>1</v>
      </c>
      <c r="R332" s="12"/>
    </row>
    <row r="333" spans="1:18" ht="57.75" customHeight="1">
      <c r="A333" s="5">
        <v>30</v>
      </c>
      <c r="B333" s="5" t="s">
        <v>177</v>
      </c>
      <c r="C333" s="5" t="s">
        <v>129</v>
      </c>
      <c r="D333" s="5" t="s">
        <v>346</v>
      </c>
      <c r="E333" s="5" t="s">
        <v>141</v>
      </c>
      <c r="F333" s="5" t="s">
        <v>303</v>
      </c>
      <c r="G333" s="5" t="s">
        <v>142</v>
      </c>
      <c r="H333" s="112"/>
      <c r="I333" s="112"/>
      <c r="J333" s="5"/>
      <c r="K333" s="5"/>
      <c r="L333" s="112"/>
      <c r="M333" s="112"/>
      <c r="N333" s="112"/>
      <c r="O333" s="112"/>
      <c r="P333" s="5"/>
      <c r="Q333" s="5">
        <v>1</v>
      </c>
      <c r="R333" s="12"/>
    </row>
    <row r="334" spans="1:18" ht="94.5" customHeight="1">
      <c r="A334" s="5">
        <v>31</v>
      </c>
      <c r="B334" s="5" t="s">
        <v>292</v>
      </c>
      <c r="C334" s="5" t="s">
        <v>130</v>
      </c>
      <c r="D334" s="5" t="s">
        <v>302</v>
      </c>
      <c r="E334" s="5" t="s">
        <v>195</v>
      </c>
      <c r="F334" s="5" t="s">
        <v>303</v>
      </c>
      <c r="G334" s="5" t="s">
        <v>436</v>
      </c>
      <c r="H334" s="112"/>
      <c r="I334" s="112"/>
      <c r="J334" s="5"/>
      <c r="K334" s="5"/>
      <c r="L334" s="112"/>
      <c r="M334" s="112"/>
      <c r="N334" s="112"/>
      <c r="O334" s="112"/>
      <c r="P334" s="5"/>
      <c r="Q334" s="5">
        <v>1</v>
      </c>
      <c r="R334" s="12"/>
    </row>
    <row r="335" spans="1:18" ht="85.5" customHeight="1">
      <c r="A335" s="5">
        <v>32</v>
      </c>
      <c r="B335" s="5" t="s">
        <v>786</v>
      </c>
      <c r="C335" s="5" t="s">
        <v>125</v>
      </c>
      <c r="D335" s="5" t="s">
        <v>347</v>
      </c>
      <c r="E335" s="5" t="s">
        <v>141</v>
      </c>
      <c r="F335" s="5" t="s">
        <v>303</v>
      </c>
      <c r="G335" s="5" t="s">
        <v>142</v>
      </c>
      <c r="H335" s="112"/>
      <c r="I335" s="112"/>
      <c r="J335" s="5"/>
      <c r="K335" s="5"/>
      <c r="L335" s="112"/>
      <c r="M335" s="112"/>
      <c r="N335" s="112"/>
      <c r="O335" s="112"/>
      <c r="P335" s="5"/>
      <c r="Q335" s="5">
        <v>1</v>
      </c>
      <c r="R335" s="12"/>
    </row>
    <row r="336" spans="1:18" ht="47.25" customHeight="1">
      <c r="A336" s="5">
        <v>33</v>
      </c>
      <c r="B336" s="5" t="s">
        <v>293</v>
      </c>
      <c r="C336" s="5" t="s">
        <v>762</v>
      </c>
      <c r="D336" s="5" t="s">
        <v>302</v>
      </c>
      <c r="E336" s="5" t="s">
        <v>195</v>
      </c>
      <c r="F336" s="5" t="s">
        <v>303</v>
      </c>
      <c r="G336" s="5" t="s">
        <v>436</v>
      </c>
      <c r="H336" s="112"/>
      <c r="I336" s="112"/>
      <c r="J336" s="5"/>
      <c r="K336" s="5"/>
      <c r="L336" s="112"/>
      <c r="M336" s="112"/>
      <c r="N336" s="112"/>
      <c r="O336" s="112"/>
      <c r="P336" s="5"/>
      <c r="Q336" s="5">
        <v>1</v>
      </c>
      <c r="R336" s="12"/>
    </row>
    <row r="337" spans="1:18" ht="85.5" customHeight="1">
      <c r="A337" s="5">
        <v>34</v>
      </c>
      <c r="B337" s="5" t="s">
        <v>293</v>
      </c>
      <c r="C337" s="5" t="s">
        <v>762</v>
      </c>
      <c r="D337" s="5" t="s">
        <v>348</v>
      </c>
      <c r="E337" s="5" t="s">
        <v>141</v>
      </c>
      <c r="F337" s="5" t="s">
        <v>303</v>
      </c>
      <c r="G337" s="5" t="s">
        <v>142</v>
      </c>
      <c r="H337" s="112"/>
      <c r="I337" s="112"/>
      <c r="J337" s="5"/>
      <c r="K337" s="5"/>
      <c r="L337" s="112"/>
      <c r="M337" s="112"/>
      <c r="N337" s="112"/>
      <c r="O337" s="112"/>
      <c r="P337" s="5"/>
      <c r="Q337" s="5">
        <v>1</v>
      </c>
      <c r="R337" s="12"/>
    </row>
    <row r="338" spans="1:18" ht="59.25" customHeight="1">
      <c r="A338" s="5">
        <v>35</v>
      </c>
      <c r="B338" s="5" t="s">
        <v>294</v>
      </c>
      <c r="C338" s="5" t="s">
        <v>762</v>
      </c>
      <c r="D338" s="5" t="s">
        <v>302</v>
      </c>
      <c r="E338" s="5" t="s">
        <v>195</v>
      </c>
      <c r="F338" s="5" t="s">
        <v>303</v>
      </c>
      <c r="G338" s="5" t="s">
        <v>436</v>
      </c>
      <c r="H338" s="112"/>
      <c r="I338" s="112"/>
      <c r="J338" s="5"/>
      <c r="K338" s="5"/>
      <c r="L338" s="112"/>
      <c r="M338" s="112"/>
      <c r="N338" s="112"/>
      <c r="O338" s="112"/>
      <c r="P338" s="5"/>
      <c r="Q338" s="5">
        <v>1</v>
      </c>
      <c r="R338" s="12"/>
    </row>
    <row r="339" spans="1:18" ht="51" customHeight="1">
      <c r="A339" s="5">
        <v>36</v>
      </c>
      <c r="B339" s="5" t="s">
        <v>294</v>
      </c>
      <c r="C339" s="5" t="s">
        <v>762</v>
      </c>
      <c r="D339" s="5" t="s">
        <v>349</v>
      </c>
      <c r="E339" s="5" t="s">
        <v>141</v>
      </c>
      <c r="F339" s="5" t="s">
        <v>303</v>
      </c>
      <c r="G339" s="5" t="s">
        <v>142</v>
      </c>
      <c r="H339" s="112"/>
      <c r="I339" s="112"/>
      <c r="J339" s="5"/>
      <c r="K339" s="5"/>
      <c r="L339" s="112"/>
      <c r="M339" s="112"/>
      <c r="N339" s="112"/>
      <c r="O339" s="112"/>
      <c r="P339" s="5"/>
      <c r="Q339" s="5">
        <v>1</v>
      </c>
      <c r="R339" s="12"/>
    </row>
    <row r="340" spans="1:18" ht="52.5" customHeight="1">
      <c r="A340" s="5">
        <v>37</v>
      </c>
      <c r="B340" s="5" t="s">
        <v>787</v>
      </c>
      <c r="C340" s="5" t="s">
        <v>131</v>
      </c>
      <c r="D340" s="5" t="s">
        <v>302</v>
      </c>
      <c r="E340" s="5" t="s">
        <v>195</v>
      </c>
      <c r="F340" s="5" t="s">
        <v>303</v>
      </c>
      <c r="G340" s="5" t="s">
        <v>436</v>
      </c>
      <c r="H340" s="112"/>
      <c r="I340" s="112"/>
      <c r="J340" s="5"/>
      <c r="K340" s="5"/>
      <c r="L340" s="112"/>
      <c r="M340" s="112"/>
      <c r="N340" s="112"/>
      <c r="O340" s="112"/>
      <c r="P340" s="5"/>
      <c r="Q340" s="5">
        <v>1</v>
      </c>
      <c r="R340" s="12"/>
    </row>
    <row r="341" spans="1:18" ht="42.75" customHeight="1">
      <c r="A341" s="5">
        <v>38</v>
      </c>
      <c r="B341" s="5" t="s">
        <v>787</v>
      </c>
      <c r="C341" s="5" t="s">
        <v>131</v>
      </c>
      <c r="D341" s="5" t="s">
        <v>350</v>
      </c>
      <c r="E341" s="5" t="s">
        <v>141</v>
      </c>
      <c r="F341" s="5" t="s">
        <v>303</v>
      </c>
      <c r="G341" s="5" t="s">
        <v>142</v>
      </c>
      <c r="H341" s="112"/>
      <c r="I341" s="112"/>
      <c r="J341" s="5"/>
      <c r="K341" s="5"/>
      <c r="L341" s="112"/>
      <c r="M341" s="112"/>
      <c r="N341" s="112"/>
      <c r="O341" s="112"/>
      <c r="P341" s="5"/>
      <c r="Q341" s="5">
        <v>1</v>
      </c>
      <c r="R341" s="12"/>
    </row>
    <row r="342" spans="1:18" ht="47.25" customHeight="1">
      <c r="A342" s="5">
        <v>39</v>
      </c>
      <c r="B342" s="5" t="s">
        <v>177</v>
      </c>
      <c r="C342" s="5" t="s">
        <v>598</v>
      </c>
      <c r="D342" s="5" t="s">
        <v>417</v>
      </c>
      <c r="E342" s="5" t="s">
        <v>141</v>
      </c>
      <c r="F342" s="5" t="s">
        <v>303</v>
      </c>
      <c r="G342" s="5" t="s">
        <v>142</v>
      </c>
      <c r="H342" s="112"/>
      <c r="I342" s="112"/>
      <c r="J342" s="5"/>
      <c r="K342" s="5"/>
      <c r="L342" s="112"/>
      <c r="M342" s="112"/>
      <c r="N342" s="112"/>
      <c r="O342" s="112"/>
      <c r="P342" s="5"/>
      <c r="Q342" s="5">
        <v>1</v>
      </c>
      <c r="R342" s="12"/>
    </row>
    <row r="343" spans="1:18" ht="47.25" customHeight="1">
      <c r="A343" s="5">
        <v>40</v>
      </c>
      <c r="B343" s="5" t="s">
        <v>787</v>
      </c>
      <c r="C343" s="5" t="s">
        <v>419</v>
      </c>
      <c r="D343" s="5" t="s">
        <v>418</v>
      </c>
      <c r="E343" s="5" t="s">
        <v>141</v>
      </c>
      <c r="F343" s="5" t="s">
        <v>303</v>
      </c>
      <c r="G343" s="5" t="s">
        <v>142</v>
      </c>
      <c r="H343" s="5"/>
      <c r="I343" s="5"/>
      <c r="J343" s="5"/>
      <c r="K343" s="5"/>
      <c r="L343" s="5"/>
      <c r="M343" s="5"/>
      <c r="N343" s="112"/>
      <c r="O343" s="112"/>
      <c r="P343" s="5"/>
      <c r="Q343" s="5">
        <v>1</v>
      </c>
      <c r="R343" s="12"/>
    </row>
    <row r="344" spans="1:18" ht="56.25" customHeight="1">
      <c r="A344" s="5">
        <v>41</v>
      </c>
      <c r="B344" s="5" t="s">
        <v>787</v>
      </c>
      <c r="C344" s="5" t="s">
        <v>117</v>
      </c>
      <c r="D344" s="5" t="s">
        <v>179</v>
      </c>
      <c r="E344" s="5" t="s">
        <v>141</v>
      </c>
      <c r="F344" s="5" t="s">
        <v>303</v>
      </c>
      <c r="G344" s="5" t="s">
        <v>142</v>
      </c>
      <c r="H344" s="5"/>
      <c r="I344" s="5"/>
      <c r="J344" s="5"/>
      <c r="K344" s="5"/>
      <c r="L344" s="5"/>
      <c r="M344" s="5"/>
      <c r="N344" s="112"/>
      <c r="O344" s="112"/>
      <c r="P344" s="5"/>
      <c r="Q344" s="5">
        <v>1</v>
      </c>
      <c r="R344" s="12"/>
    </row>
    <row r="345" spans="1:18" ht="56.25" customHeight="1">
      <c r="A345" s="5">
        <v>42</v>
      </c>
      <c r="B345" s="5" t="s">
        <v>788</v>
      </c>
      <c r="C345" s="5" t="s">
        <v>599</v>
      </c>
      <c r="D345" s="5" t="s">
        <v>420</v>
      </c>
      <c r="E345" s="5" t="s">
        <v>141</v>
      </c>
      <c r="F345" s="5" t="s">
        <v>303</v>
      </c>
      <c r="G345" s="5" t="s">
        <v>142</v>
      </c>
      <c r="H345" s="5"/>
      <c r="I345" s="5"/>
      <c r="J345" s="5"/>
      <c r="K345" s="5"/>
      <c r="L345" s="5"/>
      <c r="M345" s="5"/>
      <c r="N345" s="112"/>
      <c r="O345" s="112"/>
      <c r="P345" s="5"/>
      <c r="Q345" s="5">
        <v>1</v>
      </c>
      <c r="R345" s="12"/>
    </row>
    <row r="346" spans="1:18" ht="56.25" customHeight="1">
      <c r="A346" s="5">
        <v>43</v>
      </c>
      <c r="B346" s="5" t="s">
        <v>787</v>
      </c>
      <c r="C346" s="5" t="s">
        <v>600</v>
      </c>
      <c r="D346" s="5" t="s">
        <v>421</v>
      </c>
      <c r="E346" s="5" t="s">
        <v>141</v>
      </c>
      <c r="F346" s="5" t="s">
        <v>303</v>
      </c>
      <c r="G346" s="5" t="s">
        <v>142</v>
      </c>
      <c r="H346" s="5"/>
      <c r="I346" s="5"/>
      <c r="J346" s="5"/>
      <c r="K346" s="5"/>
      <c r="L346" s="5"/>
      <c r="M346" s="5"/>
      <c r="N346" s="112"/>
      <c r="O346" s="112"/>
      <c r="P346" s="5"/>
      <c r="Q346" s="5">
        <v>1</v>
      </c>
      <c r="R346" s="12"/>
    </row>
    <row r="347" spans="1:18" ht="64.5" customHeight="1">
      <c r="A347" s="5">
        <v>44</v>
      </c>
      <c r="B347" s="5" t="s">
        <v>763</v>
      </c>
      <c r="C347" s="5" t="s">
        <v>601</v>
      </c>
      <c r="D347" s="5" t="s">
        <v>422</v>
      </c>
      <c r="E347" s="5" t="s">
        <v>250</v>
      </c>
      <c r="F347" s="5" t="s">
        <v>303</v>
      </c>
      <c r="G347" s="5" t="s">
        <v>142</v>
      </c>
      <c r="H347" s="5"/>
      <c r="I347" s="5"/>
      <c r="J347" s="5"/>
      <c r="K347" s="5"/>
      <c r="L347" s="5"/>
      <c r="M347" s="5"/>
      <c r="N347" s="112"/>
      <c r="O347" s="112"/>
      <c r="P347" s="5"/>
      <c r="Q347" s="5">
        <v>1</v>
      </c>
      <c r="R347" s="12"/>
    </row>
    <row r="348" spans="1:18" ht="56.25" customHeight="1">
      <c r="A348" s="5">
        <v>45</v>
      </c>
      <c r="B348" s="5" t="s">
        <v>423</v>
      </c>
      <c r="C348" s="5" t="s">
        <v>602</v>
      </c>
      <c r="D348" s="5" t="s">
        <v>424</v>
      </c>
      <c r="E348" s="5" t="s">
        <v>141</v>
      </c>
      <c r="F348" s="5" t="s">
        <v>303</v>
      </c>
      <c r="G348" s="5" t="s">
        <v>142</v>
      </c>
      <c r="H348" s="5"/>
      <c r="I348" s="5"/>
      <c r="J348" s="5"/>
      <c r="K348" s="5"/>
      <c r="L348" s="5"/>
      <c r="M348" s="5"/>
      <c r="N348" s="112">
        <v>1</v>
      </c>
      <c r="O348" s="112"/>
      <c r="P348" s="5"/>
      <c r="Q348" s="5"/>
      <c r="R348" s="12"/>
    </row>
    <row r="349" spans="1:18" ht="53.25" customHeight="1">
      <c r="A349" s="5">
        <v>46</v>
      </c>
      <c r="B349" s="5" t="s">
        <v>425</v>
      </c>
      <c r="C349" s="5" t="s">
        <v>603</v>
      </c>
      <c r="D349" s="5" t="s">
        <v>424</v>
      </c>
      <c r="E349" s="5" t="s">
        <v>141</v>
      </c>
      <c r="F349" s="5" t="s">
        <v>303</v>
      </c>
      <c r="G349" s="5" t="s">
        <v>142</v>
      </c>
      <c r="H349" s="112"/>
      <c r="I349" s="112"/>
      <c r="J349" s="5"/>
      <c r="K349" s="5"/>
      <c r="L349" s="112"/>
      <c r="M349" s="112"/>
      <c r="N349" s="112">
        <v>1</v>
      </c>
      <c r="O349" s="112"/>
      <c r="P349" s="25"/>
      <c r="Q349" s="5"/>
      <c r="R349" s="12"/>
    </row>
    <row r="350" spans="1:18" ht="49.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</row>
    <row r="351" spans="1:18" ht="70.5" customHeight="1">
      <c r="A351" s="13"/>
      <c r="R351" s="12"/>
    </row>
    <row r="352" ht="83.25" customHeight="1">
      <c r="R352" s="12"/>
    </row>
    <row r="353" ht="60" customHeight="1">
      <c r="R353" s="12"/>
    </row>
    <row r="354" ht="66.75" customHeight="1">
      <c r="R354" s="12"/>
    </row>
    <row r="355" ht="58.5" customHeight="1">
      <c r="R355" s="12"/>
    </row>
    <row r="356" ht="68.25" customHeight="1">
      <c r="R356" s="12"/>
    </row>
    <row r="357" ht="54" customHeight="1">
      <c r="R357" s="12"/>
    </row>
    <row r="358" ht="21.75" customHeight="1">
      <c r="R358" s="135"/>
    </row>
    <row r="359" ht="26.25" customHeight="1">
      <c r="R359" s="135"/>
    </row>
    <row r="360" ht="15">
      <c r="R360" s="12"/>
    </row>
    <row r="361" ht="38.25" customHeight="1">
      <c r="R361" s="12"/>
    </row>
    <row r="362" ht="57.75" customHeight="1">
      <c r="R362" s="12"/>
    </row>
    <row r="363" ht="15">
      <c r="R363" s="43"/>
    </row>
  </sheetData>
  <sheetProtection/>
  <mergeCells count="1424">
    <mergeCell ref="M5:Q5"/>
    <mergeCell ref="M2:Q2"/>
    <mergeCell ref="M3:Q3"/>
    <mergeCell ref="M4:Q4"/>
    <mergeCell ref="C227:C228"/>
    <mergeCell ref="E257:E258"/>
    <mergeCell ref="C213:C214"/>
    <mergeCell ref="C215:C216"/>
    <mergeCell ref="C205:C206"/>
    <mergeCell ref="C217:C218"/>
    <mergeCell ref="E205:E206"/>
    <mergeCell ref="D205:D206"/>
    <mergeCell ref="B237:F237"/>
    <mergeCell ref="F205:F206"/>
    <mergeCell ref="M6:Q6"/>
    <mergeCell ref="I193:I194"/>
    <mergeCell ref="C223:C224"/>
    <mergeCell ref="C225:C226"/>
    <mergeCell ref="C177:C178"/>
    <mergeCell ref="C179:C180"/>
    <mergeCell ref="C181:C182"/>
    <mergeCell ref="C219:C220"/>
    <mergeCell ref="C221:C222"/>
    <mergeCell ref="C185:C186"/>
    <mergeCell ref="C189:C190"/>
    <mergeCell ref="C191:C192"/>
    <mergeCell ref="C195:C196"/>
    <mergeCell ref="C209:C210"/>
    <mergeCell ref="C138:C139"/>
    <mergeCell ref="C140:C141"/>
    <mergeCell ref="C147:C148"/>
    <mergeCell ref="C199:C200"/>
    <mergeCell ref="C144:C145"/>
    <mergeCell ref="Q193:Q194"/>
    <mergeCell ref="O193:O194"/>
    <mergeCell ref="P193:P194"/>
    <mergeCell ref="C159:C160"/>
    <mergeCell ref="C161:C162"/>
    <mergeCell ref="Q147:Q148"/>
    <mergeCell ref="C165:C166"/>
    <mergeCell ref="C167:C168"/>
    <mergeCell ref="E147:E148"/>
    <mergeCell ref="F147:F148"/>
    <mergeCell ref="A195:A196"/>
    <mergeCell ref="B195:B196"/>
    <mergeCell ref="D195:D196"/>
    <mergeCell ref="O195:O196"/>
    <mergeCell ref="P195:P196"/>
    <mergeCell ref="Q195:Q196"/>
    <mergeCell ref="E195:E196"/>
    <mergeCell ref="F195:F196"/>
    <mergeCell ref="I195:I196"/>
    <mergeCell ref="J195:J196"/>
    <mergeCell ref="G48:H48"/>
    <mergeCell ref="M58:N58"/>
    <mergeCell ref="K60:L60"/>
    <mergeCell ref="M60:N60"/>
    <mergeCell ref="B193:B194"/>
    <mergeCell ref="D193:D194"/>
    <mergeCell ref="E193:E194"/>
    <mergeCell ref="F193:F194"/>
    <mergeCell ref="C193:C194"/>
    <mergeCell ref="C136:C137"/>
    <mergeCell ref="B15:F15"/>
    <mergeCell ref="G15:H15"/>
    <mergeCell ref="G19:H19"/>
    <mergeCell ref="G53:H53"/>
    <mergeCell ref="G8:G10"/>
    <mergeCell ref="B8:B10"/>
    <mergeCell ref="G34:H34"/>
    <mergeCell ref="G36:H36"/>
    <mergeCell ref="G38:H38"/>
    <mergeCell ref="G49:H49"/>
    <mergeCell ref="G44:H44"/>
    <mergeCell ref="B14:F14"/>
    <mergeCell ref="A12:Q12"/>
    <mergeCell ref="A13:Q13"/>
    <mergeCell ref="M11:N11"/>
    <mergeCell ref="K14:L14"/>
    <mergeCell ref="M14:N14"/>
    <mergeCell ref="K20:L20"/>
    <mergeCell ref="M17:N17"/>
    <mergeCell ref="K15:L15"/>
    <mergeCell ref="A8:A10"/>
    <mergeCell ref="H11:I11"/>
    <mergeCell ref="C8:C10"/>
    <mergeCell ref="D8:D10"/>
    <mergeCell ref="E8:E10"/>
    <mergeCell ref="F8:F10"/>
    <mergeCell ref="A7:Q7"/>
    <mergeCell ref="G96:H96"/>
    <mergeCell ref="K96:L96"/>
    <mergeCell ref="G94:H94"/>
    <mergeCell ref="K93:L93"/>
    <mergeCell ref="G95:H95"/>
    <mergeCell ref="G17:H17"/>
    <mergeCell ref="K11:L11"/>
    <mergeCell ref="G16:H16"/>
    <mergeCell ref="K17:L17"/>
    <mergeCell ref="M15:N15"/>
    <mergeCell ref="G14:H14"/>
    <mergeCell ref="M16:N16"/>
    <mergeCell ref="K16:L16"/>
    <mergeCell ref="K22:L22"/>
    <mergeCell ref="M22:N22"/>
    <mergeCell ref="K19:L19"/>
    <mergeCell ref="M19:N19"/>
    <mergeCell ref="G20:H20"/>
    <mergeCell ref="G21:H21"/>
    <mergeCell ref="G22:H22"/>
    <mergeCell ref="M20:N20"/>
    <mergeCell ref="K21:L21"/>
    <mergeCell ref="M21:N21"/>
    <mergeCell ref="M26:N26"/>
    <mergeCell ref="G23:H23"/>
    <mergeCell ref="K23:L23"/>
    <mergeCell ref="M23:N23"/>
    <mergeCell ref="G24:H24"/>
    <mergeCell ref="K24:L24"/>
    <mergeCell ref="M24:N24"/>
    <mergeCell ref="G25:H25"/>
    <mergeCell ref="G27:H27"/>
    <mergeCell ref="K27:L27"/>
    <mergeCell ref="D28:D29"/>
    <mergeCell ref="K28:L29"/>
    <mergeCell ref="K25:L25"/>
    <mergeCell ref="M25:N25"/>
    <mergeCell ref="G26:H26"/>
    <mergeCell ref="K26:L26"/>
    <mergeCell ref="A28:A29"/>
    <mergeCell ref="B28:B29"/>
    <mergeCell ref="C28:C29"/>
    <mergeCell ref="E28:E29"/>
    <mergeCell ref="M27:N27"/>
    <mergeCell ref="F28:F29"/>
    <mergeCell ref="G28:H29"/>
    <mergeCell ref="I28:I29"/>
    <mergeCell ref="J28:J29"/>
    <mergeCell ref="R28:R29"/>
    <mergeCell ref="G30:H30"/>
    <mergeCell ref="K30:L30"/>
    <mergeCell ref="M30:N30"/>
    <mergeCell ref="M28:N29"/>
    <mergeCell ref="O28:O29"/>
    <mergeCell ref="P28:P29"/>
    <mergeCell ref="G32:H32"/>
    <mergeCell ref="K32:L32"/>
    <mergeCell ref="Q28:Q29"/>
    <mergeCell ref="M32:N32"/>
    <mergeCell ref="K34:L34"/>
    <mergeCell ref="M34:N34"/>
    <mergeCell ref="G31:H31"/>
    <mergeCell ref="K31:L31"/>
    <mergeCell ref="M31:N31"/>
    <mergeCell ref="G33:H33"/>
    <mergeCell ref="K33:L33"/>
    <mergeCell ref="M33:N33"/>
    <mergeCell ref="G35:H35"/>
    <mergeCell ref="K35:L35"/>
    <mergeCell ref="M35:N35"/>
    <mergeCell ref="K36:L36"/>
    <mergeCell ref="M36:N36"/>
    <mergeCell ref="K38:L38"/>
    <mergeCell ref="M38:N38"/>
    <mergeCell ref="G37:H37"/>
    <mergeCell ref="K37:L37"/>
    <mergeCell ref="M37:N37"/>
    <mergeCell ref="K40:L40"/>
    <mergeCell ref="M40:N40"/>
    <mergeCell ref="G39:H39"/>
    <mergeCell ref="K39:L39"/>
    <mergeCell ref="M39:N39"/>
    <mergeCell ref="M41:N41"/>
    <mergeCell ref="K42:L42"/>
    <mergeCell ref="M42:N42"/>
    <mergeCell ref="G43:H43"/>
    <mergeCell ref="K43:L43"/>
    <mergeCell ref="M43:N43"/>
    <mergeCell ref="G42:H42"/>
    <mergeCell ref="A45:A46"/>
    <mergeCell ref="B45:B46"/>
    <mergeCell ref="C45:C46"/>
    <mergeCell ref="E45:E46"/>
    <mergeCell ref="G41:H41"/>
    <mergeCell ref="K41:L41"/>
    <mergeCell ref="J45:J46"/>
    <mergeCell ref="I45:I46"/>
    <mergeCell ref="F45:F46"/>
    <mergeCell ref="G45:H46"/>
    <mergeCell ref="D45:D46"/>
    <mergeCell ref="R45:R46"/>
    <mergeCell ref="Q45:Q46"/>
    <mergeCell ref="P45:P46"/>
    <mergeCell ref="K47:L47"/>
    <mergeCell ref="M47:N47"/>
    <mergeCell ref="K45:L46"/>
    <mergeCell ref="M45:N46"/>
    <mergeCell ref="O45:O46"/>
    <mergeCell ref="G47:H47"/>
    <mergeCell ref="K50:L50"/>
    <mergeCell ref="M50:N50"/>
    <mergeCell ref="K52:L52"/>
    <mergeCell ref="M51:N51"/>
    <mergeCell ref="M52:N52"/>
    <mergeCell ref="G52:H52"/>
    <mergeCell ref="M59:N59"/>
    <mergeCell ref="M56:N56"/>
    <mergeCell ref="G55:H55"/>
    <mergeCell ref="K55:L55"/>
    <mergeCell ref="M55:N55"/>
    <mergeCell ref="K58:L58"/>
    <mergeCell ref="G56:H56"/>
    <mergeCell ref="K56:L56"/>
    <mergeCell ref="G60:H60"/>
    <mergeCell ref="G61:H61"/>
    <mergeCell ref="K61:L61"/>
    <mergeCell ref="M61:N61"/>
    <mergeCell ref="G57:H57"/>
    <mergeCell ref="K57:L57"/>
    <mergeCell ref="M57:N57"/>
    <mergeCell ref="G58:H58"/>
    <mergeCell ref="G59:H59"/>
    <mergeCell ref="K59:L59"/>
    <mergeCell ref="G62:H62"/>
    <mergeCell ref="K62:L62"/>
    <mergeCell ref="M62:N62"/>
    <mergeCell ref="G63:H63"/>
    <mergeCell ref="K63:L63"/>
    <mergeCell ref="M63:N63"/>
    <mergeCell ref="G64:H64"/>
    <mergeCell ref="K64:L64"/>
    <mergeCell ref="M64:N64"/>
    <mergeCell ref="G65:H65"/>
    <mergeCell ref="K65:L65"/>
    <mergeCell ref="M65:N65"/>
    <mergeCell ref="G66:H66"/>
    <mergeCell ref="K66:L66"/>
    <mergeCell ref="M66:N66"/>
    <mergeCell ref="G67:H67"/>
    <mergeCell ref="K67:L67"/>
    <mergeCell ref="M67:N67"/>
    <mergeCell ref="G68:H68"/>
    <mergeCell ref="K68:L68"/>
    <mergeCell ref="M68:N68"/>
    <mergeCell ref="G69:H69"/>
    <mergeCell ref="K69:L69"/>
    <mergeCell ref="M69:N69"/>
    <mergeCell ref="G70:H70"/>
    <mergeCell ref="K70:L70"/>
    <mergeCell ref="M70:N70"/>
    <mergeCell ref="G71:H71"/>
    <mergeCell ref="K71:L71"/>
    <mergeCell ref="M71:N71"/>
    <mergeCell ref="G72:H72"/>
    <mergeCell ref="K72:L72"/>
    <mergeCell ref="M72:N72"/>
    <mergeCell ref="G73:H73"/>
    <mergeCell ref="K73:L73"/>
    <mergeCell ref="M73:N73"/>
    <mergeCell ref="G74:H74"/>
    <mergeCell ref="K74:L74"/>
    <mergeCell ref="M74:N74"/>
    <mergeCell ref="G75:H75"/>
    <mergeCell ref="K75:L75"/>
    <mergeCell ref="M75:N75"/>
    <mergeCell ref="G76:H76"/>
    <mergeCell ref="K76:L76"/>
    <mergeCell ref="M76:N76"/>
    <mergeCell ref="G77:H77"/>
    <mergeCell ref="K77:L77"/>
    <mergeCell ref="M77:N77"/>
    <mergeCell ref="G78:H78"/>
    <mergeCell ref="K78:L78"/>
    <mergeCell ref="M78:N78"/>
    <mergeCell ref="G80:H80"/>
    <mergeCell ref="K80:L80"/>
    <mergeCell ref="M80:N80"/>
    <mergeCell ref="K79:L79"/>
    <mergeCell ref="M79:N79"/>
    <mergeCell ref="G81:H81"/>
    <mergeCell ref="K81:L81"/>
    <mergeCell ref="M81:N81"/>
    <mergeCell ref="I84:I85"/>
    <mergeCell ref="J84:J85"/>
    <mergeCell ref="G82:H82"/>
    <mergeCell ref="K82:L82"/>
    <mergeCell ref="M82:N82"/>
    <mergeCell ref="G83:H83"/>
    <mergeCell ref="K83:L83"/>
    <mergeCell ref="A84:A85"/>
    <mergeCell ref="B84:B85"/>
    <mergeCell ref="D84:D85"/>
    <mergeCell ref="E84:E85"/>
    <mergeCell ref="F84:F85"/>
    <mergeCell ref="G84:H85"/>
    <mergeCell ref="C84:C85"/>
    <mergeCell ref="R95:R96"/>
    <mergeCell ref="K84:L85"/>
    <mergeCell ref="M84:N85"/>
    <mergeCell ref="O84:O85"/>
    <mergeCell ref="P84:P85"/>
    <mergeCell ref="Q86:Q87"/>
    <mergeCell ref="M89:N89"/>
    <mergeCell ref="M96:N96"/>
    <mergeCell ref="M90:N90"/>
    <mergeCell ref="K92:L92"/>
    <mergeCell ref="A86:A87"/>
    <mergeCell ref="B86:B87"/>
    <mergeCell ref="D86:D87"/>
    <mergeCell ref="E86:E87"/>
    <mergeCell ref="O86:O87"/>
    <mergeCell ref="P86:P87"/>
    <mergeCell ref="C86:C87"/>
    <mergeCell ref="R97:R98"/>
    <mergeCell ref="F86:F87"/>
    <mergeCell ref="G86:H87"/>
    <mergeCell ref="I86:I87"/>
    <mergeCell ref="J86:J87"/>
    <mergeCell ref="G89:H89"/>
    <mergeCell ref="K86:L87"/>
    <mergeCell ref="M86:N87"/>
    <mergeCell ref="G97:H97"/>
    <mergeCell ref="K95:L95"/>
    <mergeCell ref="B125:F125"/>
    <mergeCell ref="G125:H125"/>
    <mergeCell ref="K125:L125"/>
    <mergeCell ref="M125:N125"/>
    <mergeCell ref="B124:F124"/>
    <mergeCell ref="G124:H124"/>
    <mergeCell ref="K124:L124"/>
    <mergeCell ref="M124:N124"/>
    <mergeCell ref="G126:H126"/>
    <mergeCell ref="K126:L126"/>
    <mergeCell ref="M126:N126"/>
    <mergeCell ref="G127:H127"/>
    <mergeCell ref="K127:L127"/>
    <mergeCell ref="M127:N127"/>
    <mergeCell ref="G128:H128"/>
    <mergeCell ref="K128:L128"/>
    <mergeCell ref="M128:N128"/>
    <mergeCell ref="G129:H129"/>
    <mergeCell ref="K129:L129"/>
    <mergeCell ref="M129:N129"/>
    <mergeCell ref="G130:H130"/>
    <mergeCell ref="K130:L130"/>
    <mergeCell ref="M130:N130"/>
    <mergeCell ref="G131:H131"/>
    <mergeCell ref="K131:L131"/>
    <mergeCell ref="M131:N131"/>
    <mergeCell ref="M133:N133"/>
    <mergeCell ref="G132:H132"/>
    <mergeCell ref="K132:L132"/>
    <mergeCell ref="M132:N132"/>
    <mergeCell ref="G133:H133"/>
    <mergeCell ref="K133:L133"/>
    <mergeCell ref="A134:A135"/>
    <mergeCell ref="B134:B135"/>
    <mergeCell ref="D134:D135"/>
    <mergeCell ref="E134:E135"/>
    <mergeCell ref="F134:F135"/>
    <mergeCell ref="G134:H135"/>
    <mergeCell ref="C134:C135"/>
    <mergeCell ref="Q134:Q135"/>
    <mergeCell ref="R145:R146"/>
    <mergeCell ref="A136:A137"/>
    <mergeCell ref="B136:B137"/>
    <mergeCell ref="D136:D137"/>
    <mergeCell ref="E136:E137"/>
    <mergeCell ref="F136:F137"/>
    <mergeCell ref="G136:H137"/>
    <mergeCell ref="M134:N135"/>
    <mergeCell ref="A138:A139"/>
    <mergeCell ref="P134:P135"/>
    <mergeCell ref="J140:J141"/>
    <mergeCell ref="K138:L139"/>
    <mergeCell ref="I138:I139"/>
    <mergeCell ref="J138:J139"/>
    <mergeCell ref="K136:L137"/>
    <mergeCell ref="I136:I137"/>
    <mergeCell ref="I134:I135"/>
    <mergeCell ref="J134:J135"/>
    <mergeCell ref="A140:A141"/>
    <mergeCell ref="B140:B141"/>
    <mergeCell ref="E140:E141"/>
    <mergeCell ref="F140:F141"/>
    <mergeCell ref="D147:D148"/>
    <mergeCell ref="A147:A148"/>
    <mergeCell ref="D140:D141"/>
    <mergeCell ref="G138:H139"/>
    <mergeCell ref="G142:H143"/>
    <mergeCell ref="I142:I143"/>
    <mergeCell ref="B138:B139"/>
    <mergeCell ref="D138:D139"/>
    <mergeCell ref="E138:E139"/>
    <mergeCell ref="F138:F139"/>
    <mergeCell ref="I140:I141"/>
    <mergeCell ref="R149:R150"/>
    <mergeCell ref="P147:P148"/>
    <mergeCell ref="P138:P139"/>
    <mergeCell ref="G147:H148"/>
    <mergeCell ref="R147:R148"/>
    <mergeCell ref="I144:I145"/>
    <mergeCell ref="M147:N148"/>
    <mergeCell ref="O147:O148"/>
    <mergeCell ref="G150:H150"/>
    <mergeCell ref="G140:H141"/>
    <mergeCell ref="R151:R152"/>
    <mergeCell ref="A142:A143"/>
    <mergeCell ref="B142:B143"/>
    <mergeCell ref="D142:D143"/>
    <mergeCell ref="E142:E143"/>
    <mergeCell ref="F142:F143"/>
    <mergeCell ref="M151:N152"/>
    <mergeCell ref="J151:J152"/>
    <mergeCell ref="M146:N146"/>
    <mergeCell ref="O151:O152"/>
    <mergeCell ref="R153:R154"/>
    <mergeCell ref="A144:A145"/>
    <mergeCell ref="B144:B145"/>
    <mergeCell ref="D144:D145"/>
    <mergeCell ref="E144:E145"/>
    <mergeCell ref="F144:F145"/>
    <mergeCell ref="G144:H145"/>
    <mergeCell ref="G146:H146"/>
    <mergeCell ref="K146:L146"/>
    <mergeCell ref="B147:B148"/>
    <mergeCell ref="K150:L150"/>
    <mergeCell ref="M150:N150"/>
    <mergeCell ref="R158:R159"/>
    <mergeCell ref="G149:H149"/>
    <mergeCell ref="K149:L149"/>
    <mergeCell ref="M149:N149"/>
    <mergeCell ref="K151:L152"/>
    <mergeCell ref="I153:I154"/>
    <mergeCell ref="J153:J154"/>
    <mergeCell ref="P151:P152"/>
    <mergeCell ref="R155:R156"/>
    <mergeCell ref="B151:B152"/>
    <mergeCell ref="D151:D152"/>
    <mergeCell ref="E151:E152"/>
    <mergeCell ref="F151:F152"/>
    <mergeCell ref="G151:H152"/>
    <mergeCell ref="I151:I152"/>
    <mergeCell ref="C151:C152"/>
    <mergeCell ref="O153:O154"/>
    <mergeCell ref="M153:N154"/>
    <mergeCell ref="P153:P154"/>
    <mergeCell ref="A153:A154"/>
    <mergeCell ref="B153:B154"/>
    <mergeCell ref="D153:D154"/>
    <mergeCell ref="E153:E154"/>
    <mergeCell ref="C153:C154"/>
    <mergeCell ref="K153:L154"/>
    <mergeCell ref="A151:A152"/>
    <mergeCell ref="F153:F154"/>
    <mergeCell ref="G153:H154"/>
    <mergeCell ref="Q151:Q152"/>
    <mergeCell ref="R162:R163"/>
    <mergeCell ref="Q153:Q154"/>
    <mergeCell ref="F155:F156"/>
    <mergeCell ref="G155:H156"/>
    <mergeCell ref="F157:F158"/>
    <mergeCell ref="G157:H158"/>
    <mergeCell ref="P157:P158"/>
    <mergeCell ref="K157:L158"/>
    <mergeCell ref="M157:N158"/>
    <mergeCell ref="I155:I156"/>
    <mergeCell ref="J155:J156"/>
    <mergeCell ref="I157:I158"/>
    <mergeCell ref="J157:J158"/>
    <mergeCell ref="K155:L156"/>
    <mergeCell ref="M155:N156"/>
    <mergeCell ref="O155:O156"/>
    <mergeCell ref="A157:A158"/>
    <mergeCell ref="B157:B158"/>
    <mergeCell ref="D157:D158"/>
    <mergeCell ref="E157:E158"/>
    <mergeCell ref="A155:A156"/>
    <mergeCell ref="B155:B156"/>
    <mergeCell ref="D155:D156"/>
    <mergeCell ref="E155:E156"/>
    <mergeCell ref="C155:C156"/>
    <mergeCell ref="C157:C158"/>
    <mergeCell ref="P155:P156"/>
    <mergeCell ref="O161:O162"/>
    <mergeCell ref="P161:P162"/>
    <mergeCell ref="Q155:Q156"/>
    <mergeCell ref="R166:R167"/>
    <mergeCell ref="Q157:Q158"/>
    <mergeCell ref="R164:R165"/>
    <mergeCell ref="O157:O158"/>
    <mergeCell ref="O159:O160"/>
    <mergeCell ref="P159:P160"/>
    <mergeCell ref="I159:I160"/>
    <mergeCell ref="J159:J160"/>
    <mergeCell ref="I161:I162"/>
    <mergeCell ref="J161:J162"/>
    <mergeCell ref="K159:L160"/>
    <mergeCell ref="M159:N160"/>
    <mergeCell ref="F159:F160"/>
    <mergeCell ref="G159:H160"/>
    <mergeCell ref="A159:A160"/>
    <mergeCell ref="B159:B160"/>
    <mergeCell ref="D159:D160"/>
    <mergeCell ref="E159:E160"/>
    <mergeCell ref="M165:N166"/>
    <mergeCell ref="I163:I164"/>
    <mergeCell ref="A161:A162"/>
    <mergeCell ref="B161:B162"/>
    <mergeCell ref="D161:D162"/>
    <mergeCell ref="E161:E162"/>
    <mergeCell ref="K161:L162"/>
    <mergeCell ref="M161:N162"/>
    <mergeCell ref="E163:E164"/>
    <mergeCell ref="A165:A166"/>
    <mergeCell ref="Q165:Q166"/>
    <mergeCell ref="O165:O166"/>
    <mergeCell ref="F161:F162"/>
    <mergeCell ref="G161:H162"/>
    <mergeCell ref="Q159:Q160"/>
    <mergeCell ref="R170:R171"/>
    <mergeCell ref="Q161:Q162"/>
    <mergeCell ref="F163:F164"/>
    <mergeCell ref="G163:H164"/>
    <mergeCell ref="K165:L166"/>
    <mergeCell ref="O163:O164"/>
    <mergeCell ref="P163:P164"/>
    <mergeCell ref="C163:C164"/>
    <mergeCell ref="Q163:Q164"/>
    <mergeCell ref="O169:O170"/>
    <mergeCell ref="J163:J164"/>
    <mergeCell ref="I165:I166"/>
    <mergeCell ref="J165:J166"/>
    <mergeCell ref="K163:L164"/>
    <mergeCell ref="M163:N164"/>
    <mergeCell ref="B165:B166"/>
    <mergeCell ref="D165:D166"/>
    <mergeCell ref="E165:E166"/>
    <mergeCell ref="F165:F166"/>
    <mergeCell ref="G165:H166"/>
    <mergeCell ref="A163:A164"/>
    <mergeCell ref="B163:B164"/>
    <mergeCell ref="D163:D164"/>
    <mergeCell ref="R172:R173"/>
    <mergeCell ref="R168:R169"/>
    <mergeCell ref="K169:L170"/>
    <mergeCell ref="M169:N170"/>
    <mergeCell ref="I167:I168"/>
    <mergeCell ref="J167:J168"/>
    <mergeCell ref="Q167:Q168"/>
    <mergeCell ref="Q169:Q170"/>
    <mergeCell ref="O173:O174"/>
    <mergeCell ref="P173:P174"/>
    <mergeCell ref="P165:P166"/>
    <mergeCell ref="K167:L168"/>
    <mergeCell ref="M167:N168"/>
    <mergeCell ref="F169:F170"/>
    <mergeCell ref="G169:H170"/>
    <mergeCell ref="P169:P170"/>
    <mergeCell ref="O167:O168"/>
    <mergeCell ref="P167:P168"/>
    <mergeCell ref="I169:I170"/>
    <mergeCell ref="J169:J170"/>
    <mergeCell ref="F167:F168"/>
    <mergeCell ref="G167:H168"/>
    <mergeCell ref="D167:D168"/>
    <mergeCell ref="E167:E168"/>
    <mergeCell ref="A167:A168"/>
    <mergeCell ref="B167:B168"/>
    <mergeCell ref="I173:I174"/>
    <mergeCell ref="J173:J174"/>
    <mergeCell ref="K171:L172"/>
    <mergeCell ref="M171:N172"/>
    <mergeCell ref="A169:A170"/>
    <mergeCell ref="B169:B170"/>
    <mergeCell ref="D169:D170"/>
    <mergeCell ref="E169:E170"/>
    <mergeCell ref="C169:C170"/>
    <mergeCell ref="A173:A174"/>
    <mergeCell ref="B173:B174"/>
    <mergeCell ref="C171:C172"/>
    <mergeCell ref="C173:C174"/>
    <mergeCell ref="Q171:Q172"/>
    <mergeCell ref="Q173:Q174"/>
    <mergeCell ref="O171:O172"/>
    <mergeCell ref="P171:P172"/>
    <mergeCell ref="I171:I172"/>
    <mergeCell ref="J171:J172"/>
    <mergeCell ref="F171:F172"/>
    <mergeCell ref="G171:H172"/>
    <mergeCell ref="F175:F176"/>
    <mergeCell ref="G175:H176"/>
    <mergeCell ref="A171:A172"/>
    <mergeCell ref="B171:B172"/>
    <mergeCell ref="D171:D172"/>
    <mergeCell ref="E171:E172"/>
    <mergeCell ref="F173:F174"/>
    <mergeCell ref="G173:H174"/>
    <mergeCell ref="B175:B176"/>
    <mergeCell ref="D175:D176"/>
    <mergeCell ref="E175:E176"/>
    <mergeCell ref="D173:D174"/>
    <mergeCell ref="E173:E174"/>
    <mergeCell ref="C175:C176"/>
    <mergeCell ref="E177:E178"/>
    <mergeCell ref="M177:N178"/>
    <mergeCell ref="I175:I176"/>
    <mergeCell ref="J175:J176"/>
    <mergeCell ref="I177:I178"/>
    <mergeCell ref="J177:J178"/>
    <mergeCell ref="K175:L176"/>
    <mergeCell ref="R182:R183"/>
    <mergeCell ref="Q179:Q180"/>
    <mergeCell ref="O177:O178"/>
    <mergeCell ref="P177:P178"/>
    <mergeCell ref="R178:R179"/>
    <mergeCell ref="R176:R177"/>
    <mergeCell ref="Q175:Q176"/>
    <mergeCell ref="Q177:Q178"/>
    <mergeCell ref="R174:R175"/>
    <mergeCell ref="Q181:Q182"/>
    <mergeCell ref="F177:F178"/>
    <mergeCell ref="G177:H178"/>
    <mergeCell ref="A177:A178"/>
    <mergeCell ref="B177:B178"/>
    <mergeCell ref="O175:O176"/>
    <mergeCell ref="P175:P176"/>
    <mergeCell ref="M175:N176"/>
    <mergeCell ref="K177:L178"/>
    <mergeCell ref="A175:A176"/>
    <mergeCell ref="D177:D178"/>
    <mergeCell ref="A179:A180"/>
    <mergeCell ref="B179:B180"/>
    <mergeCell ref="D179:D180"/>
    <mergeCell ref="E179:E180"/>
    <mergeCell ref="F179:F180"/>
    <mergeCell ref="G179:H180"/>
    <mergeCell ref="O179:O180"/>
    <mergeCell ref="P179:P180"/>
    <mergeCell ref="O181:O182"/>
    <mergeCell ref="P181:P182"/>
    <mergeCell ref="M179:N180"/>
    <mergeCell ref="G181:H182"/>
    <mergeCell ref="I179:I180"/>
    <mergeCell ref="J179:J180"/>
    <mergeCell ref="A181:A182"/>
    <mergeCell ref="B181:B182"/>
    <mergeCell ref="D181:D182"/>
    <mergeCell ref="E181:E182"/>
    <mergeCell ref="F181:F182"/>
    <mergeCell ref="M181:N182"/>
    <mergeCell ref="I181:I182"/>
    <mergeCell ref="J181:J182"/>
    <mergeCell ref="P185:P186"/>
    <mergeCell ref="R194:R207"/>
    <mergeCell ref="G183:H183"/>
    <mergeCell ref="K183:L183"/>
    <mergeCell ref="M183:N183"/>
    <mergeCell ref="G184:H184"/>
    <mergeCell ref="K189:L190"/>
    <mergeCell ref="K185:L186"/>
    <mergeCell ref="I187:I188"/>
    <mergeCell ref="J187:J188"/>
    <mergeCell ref="A185:A186"/>
    <mergeCell ref="B185:B186"/>
    <mergeCell ref="D185:D186"/>
    <mergeCell ref="E185:E186"/>
    <mergeCell ref="M185:N186"/>
    <mergeCell ref="O185:O186"/>
    <mergeCell ref="I189:I190"/>
    <mergeCell ref="F185:F186"/>
    <mergeCell ref="G185:H186"/>
    <mergeCell ref="I185:I186"/>
    <mergeCell ref="J185:J186"/>
    <mergeCell ref="J189:J190"/>
    <mergeCell ref="F189:F190"/>
    <mergeCell ref="G189:H190"/>
    <mergeCell ref="A187:A188"/>
    <mergeCell ref="B187:B188"/>
    <mergeCell ref="D187:D188"/>
    <mergeCell ref="E187:E188"/>
    <mergeCell ref="F187:F188"/>
    <mergeCell ref="G187:H188"/>
    <mergeCell ref="C187:C188"/>
    <mergeCell ref="O187:O188"/>
    <mergeCell ref="P187:P188"/>
    <mergeCell ref="R210:R211"/>
    <mergeCell ref="R192:R193"/>
    <mergeCell ref="R190:R191"/>
    <mergeCell ref="R188:R189"/>
    <mergeCell ref="R186:R187"/>
    <mergeCell ref="Q185:Q186"/>
    <mergeCell ref="R184:R185"/>
    <mergeCell ref="Q191:Q192"/>
    <mergeCell ref="A189:A190"/>
    <mergeCell ref="B189:B190"/>
    <mergeCell ref="D189:D190"/>
    <mergeCell ref="E189:E190"/>
    <mergeCell ref="A193:A194"/>
    <mergeCell ref="I191:I192"/>
    <mergeCell ref="A191:A192"/>
    <mergeCell ref="B191:B192"/>
    <mergeCell ref="D191:D192"/>
    <mergeCell ref="E191:E192"/>
    <mergeCell ref="G205:H206"/>
    <mergeCell ref="F191:F192"/>
    <mergeCell ref="M189:N190"/>
    <mergeCell ref="O189:O190"/>
    <mergeCell ref="M205:N206"/>
    <mergeCell ref="O191:O192"/>
    <mergeCell ref="J193:J194"/>
    <mergeCell ref="G195:H196"/>
    <mergeCell ref="H193:H194"/>
    <mergeCell ref="G193:G194"/>
    <mergeCell ref="I205:I206"/>
    <mergeCell ref="K195:L196"/>
    <mergeCell ref="M195:N196"/>
    <mergeCell ref="I201:I202"/>
    <mergeCell ref="I203:I204"/>
    <mergeCell ref="Q187:Q188"/>
    <mergeCell ref="Q189:Q190"/>
    <mergeCell ref="J205:J206"/>
    <mergeCell ref="K191:L192"/>
    <mergeCell ref="P189:P190"/>
    <mergeCell ref="G191:H192"/>
    <mergeCell ref="P205:P206"/>
    <mergeCell ref="B199:B200"/>
    <mergeCell ref="D197:D198"/>
    <mergeCell ref="M191:N192"/>
    <mergeCell ref="K199:L200"/>
    <mergeCell ref="O197:O198"/>
    <mergeCell ref="J191:J192"/>
    <mergeCell ref="P191:P192"/>
    <mergeCell ref="G201:G202"/>
    <mergeCell ref="J209:J210"/>
    <mergeCell ref="O209:O210"/>
    <mergeCell ref="P209:P210"/>
    <mergeCell ref="D199:D200"/>
    <mergeCell ref="K205:K206"/>
    <mergeCell ref="K208:L208"/>
    <mergeCell ref="M208:N208"/>
    <mergeCell ref="F209:F210"/>
    <mergeCell ref="P199:P200"/>
    <mergeCell ref="E203:E204"/>
    <mergeCell ref="G209:G210"/>
    <mergeCell ref="H209:I210"/>
    <mergeCell ref="O205:O206"/>
    <mergeCell ref="A209:A210"/>
    <mergeCell ref="B209:B210"/>
    <mergeCell ref="D209:D210"/>
    <mergeCell ref="E209:E210"/>
    <mergeCell ref="A205:A206"/>
    <mergeCell ref="K209:L210"/>
    <mergeCell ref="B205:B206"/>
    <mergeCell ref="M209:N210"/>
    <mergeCell ref="F211:F212"/>
    <mergeCell ref="G211:G212"/>
    <mergeCell ref="R216:R217"/>
    <mergeCell ref="Q205:Q206"/>
    <mergeCell ref="B207:Q207"/>
    <mergeCell ref="B208:F208"/>
    <mergeCell ref="H208:I208"/>
    <mergeCell ref="O211:O212"/>
    <mergeCell ref="P211:P212"/>
    <mergeCell ref="A211:A212"/>
    <mergeCell ref="B211:B212"/>
    <mergeCell ref="D211:D212"/>
    <mergeCell ref="E211:E212"/>
    <mergeCell ref="H211:I212"/>
    <mergeCell ref="J211:J212"/>
    <mergeCell ref="C211:C212"/>
    <mergeCell ref="K211:L212"/>
    <mergeCell ref="M211:N212"/>
    <mergeCell ref="O215:O216"/>
    <mergeCell ref="P215:P216"/>
    <mergeCell ref="Q209:Q210"/>
    <mergeCell ref="R222:R223"/>
    <mergeCell ref="Q211:Q212"/>
    <mergeCell ref="R218:R219"/>
    <mergeCell ref="R214:R215"/>
    <mergeCell ref="R212:R213"/>
    <mergeCell ref="O213:O214"/>
    <mergeCell ref="P213:P214"/>
    <mergeCell ref="K215:L216"/>
    <mergeCell ref="M215:N216"/>
    <mergeCell ref="H213:I214"/>
    <mergeCell ref="J213:J214"/>
    <mergeCell ref="H215:I216"/>
    <mergeCell ref="J215:J216"/>
    <mergeCell ref="K213:L214"/>
    <mergeCell ref="M213:N214"/>
    <mergeCell ref="A215:A216"/>
    <mergeCell ref="B215:B216"/>
    <mergeCell ref="D215:D216"/>
    <mergeCell ref="E215:E216"/>
    <mergeCell ref="F213:F214"/>
    <mergeCell ref="G213:G214"/>
    <mergeCell ref="A213:A214"/>
    <mergeCell ref="B213:B214"/>
    <mergeCell ref="D213:D214"/>
    <mergeCell ref="E213:E214"/>
    <mergeCell ref="K217:L218"/>
    <mergeCell ref="K221:L222"/>
    <mergeCell ref="F215:F216"/>
    <mergeCell ref="G215:G216"/>
    <mergeCell ref="Q213:Q214"/>
    <mergeCell ref="R226:R227"/>
    <mergeCell ref="Q215:Q216"/>
    <mergeCell ref="F217:F218"/>
    <mergeCell ref="G217:G218"/>
    <mergeCell ref="K219:L220"/>
    <mergeCell ref="R232:R233"/>
    <mergeCell ref="O217:O218"/>
    <mergeCell ref="P217:P218"/>
    <mergeCell ref="M217:N218"/>
    <mergeCell ref="A219:A220"/>
    <mergeCell ref="O219:O220"/>
    <mergeCell ref="P219:P220"/>
    <mergeCell ref="Q217:Q218"/>
    <mergeCell ref="O223:O224"/>
    <mergeCell ref="G219:G220"/>
    <mergeCell ref="H223:I224"/>
    <mergeCell ref="J223:J224"/>
    <mergeCell ref="A217:A218"/>
    <mergeCell ref="B217:B218"/>
    <mergeCell ref="D217:D218"/>
    <mergeCell ref="E217:E218"/>
    <mergeCell ref="J217:J218"/>
    <mergeCell ref="H219:I220"/>
    <mergeCell ref="J219:J220"/>
    <mergeCell ref="H217:I218"/>
    <mergeCell ref="Q221:Q222"/>
    <mergeCell ref="B219:B220"/>
    <mergeCell ref="D219:D220"/>
    <mergeCell ref="E219:E220"/>
    <mergeCell ref="F219:F220"/>
    <mergeCell ref="J221:J222"/>
    <mergeCell ref="Q219:Q220"/>
    <mergeCell ref="M219:N220"/>
    <mergeCell ref="F221:F222"/>
    <mergeCell ref="G221:G222"/>
    <mergeCell ref="M221:N222"/>
    <mergeCell ref="A221:A222"/>
    <mergeCell ref="B221:B222"/>
    <mergeCell ref="D221:D222"/>
    <mergeCell ref="E221:E222"/>
    <mergeCell ref="M225:N226"/>
    <mergeCell ref="K223:L224"/>
    <mergeCell ref="M223:N224"/>
    <mergeCell ref="H221:I222"/>
    <mergeCell ref="F223:F224"/>
    <mergeCell ref="R236:R237"/>
    <mergeCell ref="O221:O222"/>
    <mergeCell ref="P221:P222"/>
    <mergeCell ref="O225:O226"/>
    <mergeCell ref="P225:P226"/>
    <mergeCell ref="O227:O228"/>
    <mergeCell ref="Q223:Q224"/>
    <mergeCell ref="P223:P224"/>
    <mergeCell ref="R230:R231"/>
    <mergeCell ref="R228:R229"/>
    <mergeCell ref="G223:G224"/>
    <mergeCell ref="A225:A226"/>
    <mergeCell ref="B225:B226"/>
    <mergeCell ref="D225:D226"/>
    <mergeCell ref="E225:E226"/>
    <mergeCell ref="A223:A224"/>
    <mergeCell ref="B223:B224"/>
    <mergeCell ref="D223:D224"/>
    <mergeCell ref="E223:E224"/>
    <mergeCell ref="F225:F226"/>
    <mergeCell ref="R224:R225"/>
    <mergeCell ref="P227:P228"/>
    <mergeCell ref="Q225:Q226"/>
    <mergeCell ref="Q227:Q228"/>
    <mergeCell ref="K227:L228"/>
    <mergeCell ref="M227:N228"/>
    <mergeCell ref="K225:L226"/>
    <mergeCell ref="G225:G226"/>
    <mergeCell ref="H225:I226"/>
    <mergeCell ref="J225:J226"/>
    <mergeCell ref="F227:F228"/>
    <mergeCell ref="G227:G228"/>
    <mergeCell ref="J227:J228"/>
    <mergeCell ref="A227:A228"/>
    <mergeCell ref="B227:B228"/>
    <mergeCell ref="D227:D228"/>
    <mergeCell ref="E227:E228"/>
    <mergeCell ref="H227:I228"/>
    <mergeCell ref="R238:R239"/>
    <mergeCell ref="H230:I230"/>
    <mergeCell ref="K230:L230"/>
    <mergeCell ref="M230:N230"/>
    <mergeCell ref="M231:N231"/>
    <mergeCell ref="H234:I234"/>
    <mergeCell ref="R240:R241"/>
    <mergeCell ref="K234:L234"/>
    <mergeCell ref="M234:N234"/>
    <mergeCell ref="R234:R235"/>
    <mergeCell ref="H229:I229"/>
    <mergeCell ref="K229:L229"/>
    <mergeCell ref="M229:N229"/>
    <mergeCell ref="H232:I232"/>
    <mergeCell ref="K232:L232"/>
    <mergeCell ref="M232:N232"/>
    <mergeCell ref="H231:I231"/>
    <mergeCell ref="K231:L231"/>
    <mergeCell ref="H233:I233"/>
    <mergeCell ref="K233:L233"/>
    <mergeCell ref="M233:N233"/>
    <mergeCell ref="H237:I237"/>
    <mergeCell ref="K237:L237"/>
    <mergeCell ref="M237:N237"/>
    <mergeCell ref="B236:Q236"/>
    <mergeCell ref="A235:Q235"/>
    <mergeCell ref="H238:I238"/>
    <mergeCell ref="K238:L238"/>
    <mergeCell ref="M238:N238"/>
    <mergeCell ref="H239:I239"/>
    <mergeCell ref="K239:L239"/>
    <mergeCell ref="M239:N239"/>
    <mergeCell ref="H240:I240"/>
    <mergeCell ref="K240:L240"/>
    <mergeCell ref="M240:N240"/>
    <mergeCell ref="H241:I241"/>
    <mergeCell ref="K241:L241"/>
    <mergeCell ref="M241:N241"/>
    <mergeCell ref="H242:I242"/>
    <mergeCell ref="K242:L242"/>
    <mergeCell ref="M242:N242"/>
    <mergeCell ref="H243:I243"/>
    <mergeCell ref="K243:L243"/>
    <mergeCell ref="M243:N243"/>
    <mergeCell ref="H244:I244"/>
    <mergeCell ref="K244:L244"/>
    <mergeCell ref="M244:N244"/>
    <mergeCell ref="H245:I245"/>
    <mergeCell ref="K245:L245"/>
    <mergeCell ref="M245:N245"/>
    <mergeCell ref="H246:I246"/>
    <mergeCell ref="K246:L246"/>
    <mergeCell ref="M246:N246"/>
    <mergeCell ref="H247:I247"/>
    <mergeCell ref="K247:L247"/>
    <mergeCell ref="M247:N247"/>
    <mergeCell ref="H248:I248"/>
    <mergeCell ref="K248:L248"/>
    <mergeCell ref="M248:N248"/>
    <mergeCell ref="H249:I249"/>
    <mergeCell ref="K249:L249"/>
    <mergeCell ref="M249:N249"/>
    <mergeCell ref="H250:I250"/>
    <mergeCell ref="K250:L250"/>
    <mergeCell ref="M250:N250"/>
    <mergeCell ref="H251:I251"/>
    <mergeCell ref="K251:L251"/>
    <mergeCell ref="M251:N251"/>
    <mergeCell ref="H252:I252"/>
    <mergeCell ref="K252:L252"/>
    <mergeCell ref="M252:N252"/>
    <mergeCell ref="H253:I253"/>
    <mergeCell ref="K253:L253"/>
    <mergeCell ref="M253:N253"/>
    <mergeCell ref="H254:I254"/>
    <mergeCell ref="K254:L254"/>
    <mergeCell ref="M254:N254"/>
    <mergeCell ref="M256:N256"/>
    <mergeCell ref="H255:I255"/>
    <mergeCell ref="K255:L255"/>
    <mergeCell ref="M255:N255"/>
    <mergeCell ref="H256:I256"/>
    <mergeCell ref="K256:L256"/>
    <mergeCell ref="O257:O258"/>
    <mergeCell ref="P257:P258"/>
    <mergeCell ref="A257:A258"/>
    <mergeCell ref="B257:B258"/>
    <mergeCell ref="C257:C258"/>
    <mergeCell ref="D257:D258"/>
    <mergeCell ref="F257:F258"/>
    <mergeCell ref="G257:G258"/>
    <mergeCell ref="H257:I258"/>
    <mergeCell ref="J257:J258"/>
    <mergeCell ref="K257:L258"/>
    <mergeCell ref="M257:N258"/>
    <mergeCell ref="H262:I262"/>
    <mergeCell ref="K262:L262"/>
    <mergeCell ref="M262:N262"/>
    <mergeCell ref="H260:I260"/>
    <mergeCell ref="K260:L260"/>
    <mergeCell ref="M260:N260"/>
    <mergeCell ref="H261:I261"/>
    <mergeCell ref="K261:L261"/>
    <mergeCell ref="M261:N261"/>
    <mergeCell ref="Q257:Q258"/>
    <mergeCell ref="R270:R271"/>
    <mergeCell ref="H259:I259"/>
    <mergeCell ref="K259:L259"/>
    <mergeCell ref="M259:N259"/>
    <mergeCell ref="H263:I263"/>
    <mergeCell ref="K263:L263"/>
    <mergeCell ref="M263:N263"/>
    <mergeCell ref="H264:I264"/>
    <mergeCell ref="K264:L264"/>
    <mergeCell ref="M264:N264"/>
    <mergeCell ref="H265:I265"/>
    <mergeCell ref="K265:L265"/>
    <mergeCell ref="M265:N265"/>
    <mergeCell ref="H266:I266"/>
    <mergeCell ref="K266:L266"/>
    <mergeCell ref="M266:N266"/>
    <mergeCell ref="H267:I267"/>
    <mergeCell ref="K267:L267"/>
    <mergeCell ref="M267:N267"/>
    <mergeCell ref="H268:I268"/>
    <mergeCell ref="K268:L268"/>
    <mergeCell ref="M268:N268"/>
    <mergeCell ref="H269:I269"/>
    <mergeCell ref="K269:L269"/>
    <mergeCell ref="M269:N269"/>
    <mergeCell ref="H270:I270"/>
    <mergeCell ref="K270:L270"/>
    <mergeCell ref="M270:N270"/>
    <mergeCell ref="M274:N274"/>
    <mergeCell ref="H271:I271"/>
    <mergeCell ref="K271:L271"/>
    <mergeCell ref="M271:N271"/>
    <mergeCell ref="H272:I272"/>
    <mergeCell ref="K272:L272"/>
    <mergeCell ref="M272:N272"/>
    <mergeCell ref="H275:I275"/>
    <mergeCell ref="K275:L275"/>
    <mergeCell ref="M275:N275"/>
    <mergeCell ref="A277:Q277"/>
    <mergeCell ref="B278:Q278"/>
    <mergeCell ref="H273:I273"/>
    <mergeCell ref="K273:L273"/>
    <mergeCell ref="M273:N273"/>
    <mergeCell ref="H274:I274"/>
    <mergeCell ref="K274:L274"/>
    <mergeCell ref="B279:F279"/>
    <mergeCell ref="H279:I279"/>
    <mergeCell ref="K279:L279"/>
    <mergeCell ref="K280:L280"/>
    <mergeCell ref="M280:N280"/>
    <mergeCell ref="H276:I276"/>
    <mergeCell ref="K276:L276"/>
    <mergeCell ref="M276:N276"/>
    <mergeCell ref="H281:I281"/>
    <mergeCell ref="K281:L281"/>
    <mergeCell ref="M281:N281"/>
    <mergeCell ref="M279:N279"/>
    <mergeCell ref="H282:I282"/>
    <mergeCell ref="K282:L282"/>
    <mergeCell ref="M282:N282"/>
    <mergeCell ref="H280:I280"/>
    <mergeCell ref="H283:I283"/>
    <mergeCell ref="K283:L283"/>
    <mergeCell ref="M283:N283"/>
    <mergeCell ref="H284:I284"/>
    <mergeCell ref="K284:L284"/>
    <mergeCell ref="M284:N284"/>
    <mergeCell ref="B285:F285"/>
    <mergeCell ref="H285:I285"/>
    <mergeCell ref="K285:L285"/>
    <mergeCell ref="M285:N285"/>
    <mergeCell ref="H286:I286"/>
    <mergeCell ref="K286:L286"/>
    <mergeCell ref="M286:N286"/>
    <mergeCell ref="H287:I287"/>
    <mergeCell ref="K287:L287"/>
    <mergeCell ref="M287:N287"/>
    <mergeCell ref="H288:I288"/>
    <mergeCell ref="K288:L288"/>
    <mergeCell ref="M288:N288"/>
    <mergeCell ref="H289:I289"/>
    <mergeCell ref="K289:L289"/>
    <mergeCell ref="M289:N289"/>
    <mergeCell ref="H290:I290"/>
    <mergeCell ref="K290:L290"/>
    <mergeCell ref="M290:N290"/>
    <mergeCell ref="H291:I291"/>
    <mergeCell ref="K291:L291"/>
    <mergeCell ref="M291:N291"/>
    <mergeCell ref="H292:I292"/>
    <mergeCell ref="K292:L292"/>
    <mergeCell ref="M292:N292"/>
    <mergeCell ref="B293:F293"/>
    <mergeCell ref="H293:I293"/>
    <mergeCell ref="K293:L293"/>
    <mergeCell ref="M293:N293"/>
    <mergeCell ref="H294:I294"/>
    <mergeCell ref="K294:L294"/>
    <mergeCell ref="M294:N294"/>
    <mergeCell ref="K295:L296"/>
    <mergeCell ref="M295:N296"/>
    <mergeCell ref="O295:O296"/>
    <mergeCell ref="A295:A296"/>
    <mergeCell ref="B295:F296"/>
    <mergeCell ref="G295:G296"/>
    <mergeCell ref="H295:I296"/>
    <mergeCell ref="J295:J296"/>
    <mergeCell ref="H300:I300"/>
    <mergeCell ref="B299:F299"/>
    <mergeCell ref="K300:L300"/>
    <mergeCell ref="M300:N300"/>
    <mergeCell ref="H298:I298"/>
    <mergeCell ref="K298:L298"/>
    <mergeCell ref="M298:N298"/>
    <mergeCell ref="H299:I299"/>
    <mergeCell ref="K299:L299"/>
    <mergeCell ref="M299:N299"/>
    <mergeCell ref="R308:R309"/>
    <mergeCell ref="H297:I297"/>
    <mergeCell ref="K297:L297"/>
    <mergeCell ref="M297:N297"/>
    <mergeCell ref="A301:Q301"/>
    <mergeCell ref="B302:Q302"/>
    <mergeCell ref="B303:F303"/>
    <mergeCell ref="H303:I303"/>
    <mergeCell ref="L303:M303"/>
    <mergeCell ref="N303:O303"/>
    <mergeCell ref="H304:I304"/>
    <mergeCell ref="L304:M304"/>
    <mergeCell ref="N304:O304"/>
    <mergeCell ref="H305:I305"/>
    <mergeCell ref="L305:M305"/>
    <mergeCell ref="N305:O305"/>
    <mergeCell ref="H306:I306"/>
    <mergeCell ref="L306:M306"/>
    <mergeCell ref="N306:O306"/>
    <mergeCell ref="H307:I307"/>
    <mergeCell ref="L307:M307"/>
    <mergeCell ref="N307:O307"/>
    <mergeCell ref="H308:I308"/>
    <mergeCell ref="L308:M308"/>
    <mergeCell ref="N308:O308"/>
    <mergeCell ref="H309:I309"/>
    <mergeCell ref="L309:M309"/>
    <mergeCell ref="N309:O309"/>
    <mergeCell ref="H310:I310"/>
    <mergeCell ref="L310:M310"/>
    <mergeCell ref="N310:O310"/>
    <mergeCell ref="H311:I311"/>
    <mergeCell ref="L311:M311"/>
    <mergeCell ref="N311:O311"/>
    <mergeCell ref="H312:I312"/>
    <mergeCell ref="L312:M312"/>
    <mergeCell ref="N312:O312"/>
    <mergeCell ref="H313:I313"/>
    <mergeCell ref="L313:M313"/>
    <mergeCell ref="N313:O313"/>
    <mergeCell ref="H314:I314"/>
    <mergeCell ref="L314:M314"/>
    <mergeCell ref="N314:O314"/>
    <mergeCell ref="H315:I315"/>
    <mergeCell ref="L315:M315"/>
    <mergeCell ref="N315:O315"/>
    <mergeCell ref="H316:I316"/>
    <mergeCell ref="L316:M316"/>
    <mergeCell ref="N316:O316"/>
    <mergeCell ref="H317:I317"/>
    <mergeCell ref="L317:M317"/>
    <mergeCell ref="N317:O317"/>
    <mergeCell ref="H318:I318"/>
    <mergeCell ref="L318:M318"/>
    <mergeCell ref="N318:O318"/>
    <mergeCell ref="H319:I319"/>
    <mergeCell ref="L319:M319"/>
    <mergeCell ref="N319:O319"/>
    <mergeCell ref="H320:I320"/>
    <mergeCell ref="L320:M320"/>
    <mergeCell ref="N320:O320"/>
    <mergeCell ref="H321:I321"/>
    <mergeCell ref="L321:M321"/>
    <mergeCell ref="N321:O321"/>
    <mergeCell ref="H322:I322"/>
    <mergeCell ref="L322:M322"/>
    <mergeCell ref="N322:O322"/>
    <mergeCell ref="H323:I323"/>
    <mergeCell ref="L323:M323"/>
    <mergeCell ref="N323:O323"/>
    <mergeCell ref="H324:I324"/>
    <mergeCell ref="L324:M324"/>
    <mergeCell ref="N324:O324"/>
    <mergeCell ref="H325:I325"/>
    <mergeCell ref="L325:M325"/>
    <mergeCell ref="N325:O325"/>
    <mergeCell ref="H326:I326"/>
    <mergeCell ref="L326:M326"/>
    <mergeCell ref="N326:O326"/>
    <mergeCell ref="H327:I327"/>
    <mergeCell ref="L327:M327"/>
    <mergeCell ref="N327:O327"/>
    <mergeCell ref="H328:I328"/>
    <mergeCell ref="L328:M328"/>
    <mergeCell ref="N328:O328"/>
    <mergeCell ref="H329:I329"/>
    <mergeCell ref="L329:M329"/>
    <mergeCell ref="N329:O329"/>
    <mergeCell ref="H330:I330"/>
    <mergeCell ref="L330:M330"/>
    <mergeCell ref="N330:O330"/>
    <mergeCell ref="H331:I331"/>
    <mergeCell ref="L331:M331"/>
    <mergeCell ref="N331:O331"/>
    <mergeCell ref="H332:I332"/>
    <mergeCell ref="L332:M332"/>
    <mergeCell ref="N332:O332"/>
    <mergeCell ref="H333:I333"/>
    <mergeCell ref="L333:M333"/>
    <mergeCell ref="N333:O333"/>
    <mergeCell ref="H334:I334"/>
    <mergeCell ref="L334:M334"/>
    <mergeCell ref="N334:O334"/>
    <mergeCell ref="H335:I335"/>
    <mergeCell ref="L335:M335"/>
    <mergeCell ref="N335:O335"/>
    <mergeCell ref="H336:I336"/>
    <mergeCell ref="L336:M336"/>
    <mergeCell ref="N336:O336"/>
    <mergeCell ref="H337:I337"/>
    <mergeCell ref="L337:M337"/>
    <mergeCell ref="N337:O337"/>
    <mergeCell ref="H338:I338"/>
    <mergeCell ref="L338:M338"/>
    <mergeCell ref="N338:O338"/>
    <mergeCell ref="H339:I339"/>
    <mergeCell ref="L339:M339"/>
    <mergeCell ref="N339:O339"/>
    <mergeCell ref="N347:O347"/>
    <mergeCell ref="N348:O348"/>
    <mergeCell ref="N343:O343"/>
    <mergeCell ref="H340:I340"/>
    <mergeCell ref="L340:M340"/>
    <mergeCell ref="N340:O340"/>
    <mergeCell ref="H341:I341"/>
    <mergeCell ref="L341:M341"/>
    <mergeCell ref="N341:O341"/>
    <mergeCell ref="M136:N137"/>
    <mergeCell ref="O136:O137"/>
    <mergeCell ref="K123:L123"/>
    <mergeCell ref="R358:R359"/>
    <mergeCell ref="H342:I342"/>
    <mergeCell ref="L342:M342"/>
    <mergeCell ref="N342:O342"/>
    <mergeCell ref="H349:I349"/>
    <mergeCell ref="L349:M349"/>
    <mergeCell ref="N349:O349"/>
    <mergeCell ref="Q144:Q145"/>
    <mergeCell ref="Q142:Q143"/>
    <mergeCell ref="M142:N143"/>
    <mergeCell ref="O142:O143"/>
    <mergeCell ref="M138:N139"/>
    <mergeCell ref="O138:O139"/>
    <mergeCell ref="P140:P141"/>
    <mergeCell ref="O140:O141"/>
    <mergeCell ref="J8:J10"/>
    <mergeCell ref="K8:L10"/>
    <mergeCell ref="P142:P143"/>
    <mergeCell ref="Q140:Q141"/>
    <mergeCell ref="M144:N145"/>
    <mergeCell ref="K140:L141"/>
    <mergeCell ref="M140:N141"/>
    <mergeCell ref="K144:L145"/>
    <mergeCell ref="J144:J145"/>
    <mergeCell ref="P136:P137"/>
    <mergeCell ref="Q8:Q10"/>
    <mergeCell ref="K142:L143"/>
    <mergeCell ref="O144:O145"/>
    <mergeCell ref="P144:P145"/>
    <mergeCell ref="Q136:Q137"/>
    <mergeCell ref="K134:L135"/>
    <mergeCell ref="O134:O135"/>
    <mergeCell ref="Q84:Q85"/>
    <mergeCell ref="M83:N83"/>
    <mergeCell ref="K99:L99"/>
    <mergeCell ref="M8:N10"/>
    <mergeCell ref="O8:O10"/>
    <mergeCell ref="Q138:Q139"/>
    <mergeCell ref="J136:J137"/>
    <mergeCell ref="G50:H50"/>
    <mergeCell ref="K51:L51"/>
    <mergeCell ref="G99:H99"/>
    <mergeCell ref="H8:I10"/>
    <mergeCell ref="P8:P10"/>
    <mergeCell ref="G92:H92"/>
    <mergeCell ref="G90:H90"/>
    <mergeCell ref="B201:B202"/>
    <mergeCell ref="C201:C202"/>
    <mergeCell ref="G51:H51"/>
    <mergeCell ref="K89:L89"/>
    <mergeCell ref="G54:H54"/>
    <mergeCell ref="C142:C143"/>
    <mergeCell ref="J142:J143"/>
    <mergeCell ref="I147:I148"/>
    <mergeCell ref="J147:J148"/>
    <mergeCell ref="K193:L194"/>
    <mergeCell ref="B197:B198"/>
    <mergeCell ref="J197:J198"/>
    <mergeCell ref="E197:E198"/>
    <mergeCell ref="F197:F198"/>
    <mergeCell ref="G197:G198"/>
    <mergeCell ref="I197:I198"/>
    <mergeCell ref="C197:C198"/>
    <mergeCell ref="P197:P198"/>
    <mergeCell ref="Q197:Q198"/>
    <mergeCell ref="A199:A200"/>
    <mergeCell ref="E199:E200"/>
    <mergeCell ref="F199:F200"/>
    <mergeCell ref="G199:G200"/>
    <mergeCell ref="I199:I200"/>
    <mergeCell ref="J199:J200"/>
    <mergeCell ref="O199:O200"/>
    <mergeCell ref="A197:A198"/>
    <mergeCell ref="Q199:Q200"/>
    <mergeCell ref="J201:J202"/>
    <mergeCell ref="K201:K202"/>
    <mergeCell ref="O201:O202"/>
    <mergeCell ref="P201:P202"/>
    <mergeCell ref="Q201:Q202"/>
    <mergeCell ref="A201:A202"/>
    <mergeCell ref="D201:D202"/>
    <mergeCell ref="E201:E202"/>
    <mergeCell ref="F201:F202"/>
    <mergeCell ref="F203:F204"/>
    <mergeCell ref="G203:G204"/>
    <mergeCell ref="C203:C204"/>
    <mergeCell ref="A203:A204"/>
    <mergeCell ref="B203:B204"/>
    <mergeCell ref="D203:D204"/>
    <mergeCell ref="P203:P204"/>
    <mergeCell ref="Q203:Q204"/>
    <mergeCell ref="J203:J204"/>
    <mergeCell ref="K203:K204"/>
    <mergeCell ref="O203:O204"/>
    <mergeCell ref="M193:N194"/>
    <mergeCell ref="M197:N198"/>
    <mergeCell ref="M199:N200"/>
    <mergeCell ref="M201:N202"/>
    <mergeCell ref="M203:N204"/>
    <mergeCell ref="K187:L188"/>
    <mergeCell ref="M187:N188"/>
    <mergeCell ref="M184:N184"/>
    <mergeCell ref="K181:L182"/>
    <mergeCell ref="K122:L122"/>
    <mergeCell ref="K184:L184"/>
    <mergeCell ref="K179:L180"/>
    <mergeCell ref="K173:L174"/>
    <mergeCell ref="M173:N174"/>
    <mergeCell ref="K147:L148"/>
    <mergeCell ref="K121:L121"/>
    <mergeCell ref="K120:L120"/>
    <mergeCell ref="K117:L117"/>
    <mergeCell ref="K118:L118"/>
    <mergeCell ref="K119:L119"/>
    <mergeCell ref="K107:L107"/>
    <mergeCell ref="K108:L108"/>
    <mergeCell ref="K109:L109"/>
    <mergeCell ref="K110:L110"/>
    <mergeCell ref="K111:L111"/>
    <mergeCell ref="K112:L112"/>
    <mergeCell ref="K113:L113"/>
    <mergeCell ref="K114:L114"/>
    <mergeCell ref="K115:L115"/>
    <mergeCell ref="K116:L116"/>
    <mergeCell ref="K100:L100"/>
    <mergeCell ref="K101:L101"/>
    <mergeCell ref="K102:L102"/>
    <mergeCell ref="K103:L103"/>
    <mergeCell ref="K104:L104"/>
    <mergeCell ref="K105:L105"/>
    <mergeCell ref="K106:L106"/>
    <mergeCell ref="K98:L98"/>
    <mergeCell ref="K97:L97"/>
    <mergeCell ref="M123:N123"/>
    <mergeCell ref="M116:N116"/>
    <mergeCell ref="M117:N117"/>
    <mergeCell ref="M118:N118"/>
    <mergeCell ref="M119:N119"/>
    <mergeCell ref="M120:N120"/>
    <mergeCell ref="M121:N121"/>
    <mergeCell ref="M122:N122"/>
    <mergeCell ref="M108:N108"/>
    <mergeCell ref="M109:N109"/>
    <mergeCell ref="M110:N110"/>
    <mergeCell ref="M111:N111"/>
    <mergeCell ref="M112:N112"/>
    <mergeCell ref="M113:N113"/>
    <mergeCell ref="M114:N114"/>
    <mergeCell ref="M115:N115"/>
    <mergeCell ref="M100:N100"/>
    <mergeCell ref="M101:N101"/>
    <mergeCell ref="M102:N102"/>
    <mergeCell ref="M103:N103"/>
    <mergeCell ref="M104:N104"/>
    <mergeCell ref="M105:N105"/>
    <mergeCell ref="K90:L90"/>
    <mergeCell ref="K94:L94"/>
    <mergeCell ref="K88:L88"/>
    <mergeCell ref="M92:N92"/>
    <mergeCell ref="M93:N93"/>
    <mergeCell ref="M94:N94"/>
    <mergeCell ref="K91:L91"/>
    <mergeCell ref="M91:N91"/>
    <mergeCell ref="K44:L44"/>
    <mergeCell ref="M44:N44"/>
    <mergeCell ref="K53:L53"/>
    <mergeCell ref="K54:L54"/>
    <mergeCell ref="M54:N54"/>
    <mergeCell ref="M53:N53"/>
    <mergeCell ref="K49:L49"/>
    <mergeCell ref="M49:N49"/>
    <mergeCell ref="K48:L48"/>
    <mergeCell ref="M48:N48"/>
    <mergeCell ref="N344:O344"/>
    <mergeCell ref="N345:O345"/>
    <mergeCell ref="N346:O346"/>
    <mergeCell ref="M88:N88"/>
    <mergeCell ref="M99:N99"/>
    <mergeCell ref="M98:N98"/>
    <mergeCell ref="M97:N97"/>
    <mergeCell ref="M106:N106"/>
    <mergeCell ref="M107:N107"/>
    <mergeCell ref="M95:N9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0" r:id="rId1"/>
  <headerFooter differentFirst="1" alignWithMargins="0">
    <oddHeader>&amp;C&amp;P</oddHeader>
  </headerFooter>
  <rowBreaks count="29" manualBreakCount="29">
    <brk id="18" max="16" man="1"/>
    <brk id="27" max="16" man="1"/>
    <brk id="37" max="16" man="1"/>
    <brk id="48" max="16" man="1"/>
    <brk id="58" max="16" man="1"/>
    <brk id="67" max="16" man="1"/>
    <brk id="76" max="16" man="1"/>
    <brk id="88" max="16" man="1"/>
    <brk id="97" max="16" man="1"/>
    <brk id="108" max="16" man="1"/>
    <brk id="117" max="16" man="1"/>
    <brk id="126" max="16" man="1"/>
    <brk id="135" max="16" man="1"/>
    <brk id="149" max="16" man="1"/>
    <brk id="164" max="16" man="1"/>
    <brk id="184" max="16" man="1"/>
    <brk id="202" max="16" man="1"/>
    <brk id="216" max="16" man="1"/>
    <brk id="231" max="16" man="1"/>
    <brk id="242" max="16" man="1"/>
    <brk id="253" max="16" man="1"/>
    <brk id="264" max="16" man="1"/>
    <brk id="276" max="16" man="1"/>
    <brk id="289" max="16" man="1"/>
    <brk id="300" max="16" man="1"/>
    <brk id="313" max="16" man="1"/>
    <brk id="324" max="16" man="1"/>
    <brk id="334" max="16" man="1"/>
    <brk id="34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85"/>
  <sheetViews>
    <sheetView tabSelected="1" view="pageBreakPreview" zoomScale="85" zoomScaleNormal="90" zoomScaleSheetLayoutView="85" workbookViewId="0" topLeftCell="B1">
      <selection activeCell="N1" sqref="N1:P5"/>
    </sheetView>
  </sheetViews>
  <sheetFormatPr defaultColWidth="9.125" defaultRowHeight="12.75"/>
  <cols>
    <col min="1" max="1" width="9.375" style="30" bestFit="1" customWidth="1"/>
    <col min="2" max="2" width="21.375" style="30" customWidth="1"/>
    <col min="3" max="3" width="24.625" style="30" customWidth="1"/>
    <col min="4" max="6" width="9.125" style="30" customWidth="1"/>
    <col min="7" max="7" width="11.375" style="30" customWidth="1"/>
    <col min="8" max="8" width="10.00390625" style="22" bestFit="1" customWidth="1"/>
    <col min="9" max="9" width="15.00390625" style="30" customWidth="1"/>
    <col min="10" max="10" width="16.375" style="30" customWidth="1"/>
    <col min="11" max="11" width="15.125" style="30" customWidth="1"/>
    <col min="12" max="12" width="13.875" style="30" customWidth="1"/>
    <col min="13" max="13" width="14.00390625" style="30" customWidth="1"/>
    <col min="14" max="14" width="15.50390625" style="30" customWidth="1"/>
    <col min="15" max="15" width="20.50390625" style="78" customWidth="1"/>
    <col min="16" max="16" width="17.125" style="36" customWidth="1"/>
    <col min="17" max="17" width="12.125" style="30" bestFit="1" customWidth="1"/>
    <col min="18" max="18" width="18.375" style="30" customWidth="1"/>
    <col min="19" max="19" width="14.875" style="30" bestFit="1" customWidth="1"/>
    <col min="20" max="21" width="14.625" style="30" bestFit="1" customWidth="1"/>
    <col min="22" max="22" width="14.875" style="30" customWidth="1"/>
    <col min="23" max="23" width="18.125" style="30" customWidth="1"/>
    <col min="24" max="25" width="15.375" style="30" customWidth="1"/>
    <col min="26" max="26" width="17.625" style="30" customWidth="1"/>
    <col min="27" max="27" width="9.125" style="30" customWidth="1"/>
    <col min="28" max="28" width="11.875" style="30" bestFit="1" customWidth="1"/>
    <col min="29" max="16384" width="9.125" style="30" customWidth="1"/>
  </cols>
  <sheetData>
    <row r="1" spans="1:16" ht="14.25" customHeight="1">
      <c r="A1" s="15"/>
      <c r="G1" s="34"/>
      <c r="H1" s="34"/>
      <c r="I1" s="34"/>
      <c r="N1" s="161" t="s">
        <v>800</v>
      </c>
      <c r="O1" s="161"/>
      <c r="P1" s="161"/>
    </row>
    <row r="2" spans="1:16" ht="15.75">
      <c r="A2" s="15"/>
      <c r="G2" s="34"/>
      <c r="H2" s="34"/>
      <c r="I2" s="34"/>
      <c r="N2" s="161"/>
      <c r="O2" s="161"/>
      <c r="P2" s="161"/>
    </row>
    <row r="3" spans="1:16" ht="11.25" customHeight="1">
      <c r="A3" s="15"/>
      <c r="G3" s="34"/>
      <c r="H3" s="34"/>
      <c r="I3" s="34"/>
      <c r="N3" s="161"/>
      <c r="O3" s="161"/>
      <c r="P3" s="161"/>
    </row>
    <row r="4" spans="1:16" ht="24.75" customHeight="1">
      <c r="A4" s="15"/>
      <c r="G4" s="34"/>
      <c r="H4" s="34"/>
      <c r="I4" s="34"/>
      <c r="N4" s="161"/>
      <c r="O4" s="161"/>
      <c r="P4" s="161"/>
    </row>
    <row r="5" spans="1:16" ht="12" customHeight="1">
      <c r="A5" s="15"/>
      <c r="G5" s="34"/>
      <c r="H5" s="34"/>
      <c r="I5" s="34"/>
      <c r="N5" s="161"/>
      <c r="O5" s="161"/>
      <c r="P5" s="161"/>
    </row>
    <row r="6" spans="1:16" ht="36.75" customHeight="1">
      <c r="A6" s="15"/>
      <c r="G6" s="34"/>
      <c r="H6" s="34"/>
      <c r="I6" s="34"/>
      <c r="N6" s="161" t="s">
        <v>796</v>
      </c>
      <c r="O6" s="161"/>
      <c r="P6" s="161"/>
    </row>
    <row r="7" spans="1:16" ht="37.5" customHeight="1">
      <c r="A7" s="15"/>
      <c r="B7" s="200"/>
      <c r="C7" s="200"/>
      <c r="D7" s="200"/>
      <c r="E7" s="200"/>
      <c r="F7" s="200"/>
      <c r="G7" s="200"/>
      <c r="H7" s="200"/>
      <c r="I7" s="34"/>
      <c r="N7" s="161"/>
      <c r="O7" s="161"/>
      <c r="P7" s="161"/>
    </row>
    <row r="8" spans="1:16" ht="61.5" customHeight="1">
      <c r="A8" s="15"/>
      <c r="B8" s="201" t="s">
        <v>799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111"/>
    </row>
    <row r="9" spans="1:16" ht="15.75">
      <c r="A9" s="1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109"/>
      <c r="O9" s="81"/>
      <c r="P9" s="53"/>
    </row>
    <row r="10" spans="1:19" ht="22.5" customHeight="1">
      <c r="A10" s="174" t="s">
        <v>295</v>
      </c>
      <c r="B10" s="174" t="s">
        <v>181</v>
      </c>
      <c r="C10" s="174" t="s">
        <v>71</v>
      </c>
      <c r="D10" s="174" t="s">
        <v>47</v>
      </c>
      <c r="E10" s="174"/>
      <c r="F10" s="174" t="s">
        <v>48</v>
      </c>
      <c r="G10" s="174"/>
      <c r="H10" s="174" t="s">
        <v>182</v>
      </c>
      <c r="I10" s="162" t="s">
        <v>183</v>
      </c>
      <c r="J10" s="163"/>
      <c r="K10" s="163"/>
      <c r="L10" s="163"/>
      <c r="M10" s="163"/>
      <c r="N10" s="163"/>
      <c r="O10" s="163"/>
      <c r="P10" s="164"/>
      <c r="R10" s="32"/>
      <c r="S10" s="32"/>
    </row>
    <row r="11" spans="1:18" ht="23.25" customHeight="1">
      <c r="A11" s="174"/>
      <c r="B11" s="174"/>
      <c r="C11" s="174"/>
      <c r="D11" s="174"/>
      <c r="E11" s="174"/>
      <c r="F11" s="174"/>
      <c r="G11" s="174"/>
      <c r="H11" s="174"/>
      <c r="I11" s="110" t="s">
        <v>604</v>
      </c>
      <c r="J11" s="110"/>
      <c r="K11" s="110"/>
      <c r="L11" s="110"/>
      <c r="M11" s="110"/>
      <c r="N11" s="54"/>
      <c r="O11" s="175" t="s">
        <v>769</v>
      </c>
      <c r="P11" s="66" t="s">
        <v>605</v>
      </c>
      <c r="R11" s="32"/>
    </row>
    <row r="12" spans="1:16" s="31" customFormat="1" ht="41.25" customHeight="1">
      <c r="A12" s="174"/>
      <c r="B12" s="174"/>
      <c r="C12" s="174"/>
      <c r="D12" s="174"/>
      <c r="E12" s="174"/>
      <c r="F12" s="174"/>
      <c r="G12" s="174"/>
      <c r="H12" s="174"/>
      <c r="I12" s="28" t="s">
        <v>434</v>
      </c>
      <c r="J12" s="28" t="s">
        <v>433</v>
      </c>
      <c r="K12" s="28" t="s">
        <v>432</v>
      </c>
      <c r="L12" s="28" t="s">
        <v>431</v>
      </c>
      <c r="M12" s="28" t="s">
        <v>430</v>
      </c>
      <c r="N12" s="28" t="s">
        <v>794</v>
      </c>
      <c r="O12" s="175"/>
      <c r="P12" s="67" t="s">
        <v>795</v>
      </c>
    </row>
    <row r="13" spans="1:16" ht="15.75">
      <c r="A13" s="24">
        <v>1</v>
      </c>
      <c r="B13" s="195">
        <v>2</v>
      </c>
      <c r="C13" s="195"/>
      <c r="D13" s="195"/>
      <c r="E13" s="195"/>
      <c r="F13" s="195"/>
      <c r="G13" s="195"/>
      <c r="H13" s="195"/>
      <c r="I13" s="55">
        <v>3</v>
      </c>
      <c r="J13" s="55">
        <v>4</v>
      </c>
      <c r="K13" s="55">
        <v>5</v>
      </c>
      <c r="L13" s="55">
        <v>6</v>
      </c>
      <c r="M13" s="55">
        <v>7</v>
      </c>
      <c r="N13" s="110"/>
      <c r="O13" s="68">
        <v>9</v>
      </c>
      <c r="P13" s="69">
        <v>10</v>
      </c>
    </row>
    <row r="14" spans="1:16" ht="18" customHeight="1">
      <c r="A14" s="79" t="s">
        <v>139</v>
      </c>
      <c r="B14" s="196" t="s">
        <v>184</v>
      </c>
      <c r="C14" s="196"/>
      <c r="D14" s="196"/>
      <c r="E14" s="196"/>
      <c r="F14" s="196"/>
      <c r="G14" s="196"/>
      <c r="H14" s="196"/>
      <c r="I14" s="80">
        <f>I15+I780</f>
        <v>29999.94</v>
      </c>
      <c r="J14" s="80">
        <f>J15+J780</f>
        <v>1359991.41</v>
      </c>
      <c r="K14" s="80">
        <f>K15+K780</f>
        <v>1311522.23</v>
      </c>
      <c r="L14" s="80">
        <f>L15+L780</f>
        <v>2085680.9</v>
      </c>
      <c r="M14" s="80">
        <f>M15+M780</f>
        <v>3848349.029999999</v>
      </c>
      <c r="N14" s="28"/>
      <c r="O14" s="70">
        <f aca="true" t="shared" si="0" ref="O14:O21">I14+J14+K14+L14+M14+N16</f>
        <v>18679612.32</v>
      </c>
      <c r="P14" s="71">
        <f>P15+P780</f>
        <v>28196409.400000002</v>
      </c>
    </row>
    <row r="15" spans="1:20" ht="87" customHeight="1">
      <c r="A15" s="27" t="s">
        <v>185</v>
      </c>
      <c r="B15" s="197" t="s">
        <v>186</v>
      </c>
      <c r="C15" s="197"/>
      <c r="D15" s="197"/>
      <c r="E15" s="197"/>
      <c r="F15" s="197"/>
      <c r="G15" s="197"/>
      <c r="H15" s="197"/>
      <c r="I15" s="56">
        <f>I16+I538</f>
        <v>29999.94</v>
      </c>
      <c r="J15" s="56">
        <f>J16+J538</f>
        <v>1359991.41</v>
      </c>
      <c r="K15" s="56">
        <f>K16+K538</f>
        <v>1311522.23</v>
      </c>
      <c r="L15" s="56">
        <f>L16+L538</f>
        <v>2085680.9</v>
      </c>
      <c r="M15" s="56">
        <f>M16+M538</f>
        <v>3848349.029999999</v>
      </c>
      <c r="N15" s="55">
        <v>8</v>
      </c>
      <c r="O15" s="70">
        <f t="shared" si="0"/>
        <v>18679612.32</v>
      </c>
      <c r="P15" s="71">
        <f>P16+P538</f>
        <v>25970012.840000004</v>
      </c>
      <c r="S15" s="32"/>
      <c r="T15" s="32"/>
    </row>
    <row r="16" spans="1:19" ht="92.25" customHeight="1">
      <c r="A16" s="27" t="s">
        <v>137</v>
      </c>
      <c r="B16" s="197" t="s">
        <v>435</v>
      </c>
      <c r="C16" s="197"/>
      <c r="D16" s="197"/>
      <c r="E16" s="197"/>
      <c r="F16" s="197"/>
      <c r="G16" s="197"/>
      <c r="H16" s="197"/>
      <c r="I16" s="56">
        <f>I17</f>
        <v>0</v>
      </c>
      <c r="J16" s="56">
        <f>J17</f>
        <v>239617.24</v>
      </c>
      <c r="K16" s="56">
        <f>K17</f>
        <v>466477.31</v>
      </c>
      <c r="L16" s="56">
        <f>L17</f>
        <v>627942.4899999999</v>
      </c>
      <c r="M16" s="56">
        <f>M17</f>
        <v>1626530.859999999</v>
      </c>
      <c r="N16" s="80">
        <f>N17+N782</f>
        <v>10044068.81</v>
      </c>
      <c r="O16" s="70">
        <f t="shared" si="0"/>
        <v>4834327.969999999</v>
      </c>
      <c r="P16" s="71">
        <f>P17</f>
        <v>10129804.950000001</v>
      </c>
      <c r="S16" s="32"/>
    </row>
    <row r="17" spans="1:16" s="33" customFormat="1" ht="15" customHeight="1">
      <c r="A17" s="28" t="s">
        <v>187</v>
      </c>
      <c r="B17" s="174" t="s">
        <v>188</v>
      </c>
      <c r="C17" s="174"/>
      <c r="D17" s="174"/>
      <c r="E17" s="174"/>
      <c r="F17" s="174"/>
      <c r="G17" s="174"/>
      <c r="H17" s="174"/>
      <c r="I17" s="56">
        <f>I22+I27+I32+I37+I42+I47+I52+I57+I62+I67+I72+I77+I82+I87+I92+I97+I102+I107+I112+I117+I122+I127+I132+I137+I142+I147+I152+I157+I162+I167+I172+I177+I182+I187+I192+I197+I202+I207+I212+I217+I222+I227+I232+I237+I242+I247+I252+I257+I262+I267+I272+I277+I282+I287+I292+I297+I302+I307+I312+I317+I322+I327+I332+I337+I342+I347+I352+I357+I362+I367+I372+I377+I382+I387+I392+I397+I402+I407+I412+I417+I422+I427+I432+I437+I442+I447+I452+I457+I462+I467+I472+I477+I482+I487+I492+I497+I502+I507+I512+I517+I537</f>
        <v>0</v>
      </c>
      <c r="J17" s="56">
        <f>J22+J27+J32+J37+J42+J47+J52+J57+J62+J67+J72+J77+J82+J87+J92+J97+J102+J107+J112+J117+J122+J127+J132+J137+J142+J147+J152+J157+J162+J167+J172+J177+J182+J187+J192+J197+J202+J207+J212+J217+J222+J227+J232+J237+J242+J247+J252+J257+J262+J267+J272+J277+J282+J287+J292+J297+J302+J307+J312+J317+J322+J327+J332+J337+J342+J347+J352+J357+J362+J367+J372+J377+J382+J387+J392+J397+J402+J407+J412+J417+J422+J427+J432+J437+J442+J447+J452+J457+J462+J467+J472+J477+J482+J487+J492+J497+J502+J507+J512+J517+J537</f>
        <v>239617.24</v>
      </c>
      <c r="K17" s="56">
        <f>K22+K27+K32+K37+K42+K47+K52+K57+K62+K67+K72+K77+K82+K87+K92+K97+K102+K107+K112+K117+K122+K127+K132+K137+K142+K147+K152+K157+K162+K167+K172+K177+K182+K187+K192+K197+K202+K207+K212+K217+K222+K227+K232+K237+K242+K247+K252+K257+K262+K267+K272+K277+K282+K287+K292+K297+K302+K307+K312+K317+K322+K327+K332+K337+K342+K347+K352+K357+K362+K367+K372+K377+K382+K387+K392+K397+K402+K407+K412+K417+K422+K427+K432+K437+K442+K447+K452+K457+K462+K467+K472+K477+K482+K487+K492+K497+K502+K507+K512+K517+K537</f>
        <v>466477.31</v>
      </c>
      <c r="L17" s="56">
        <f>L22+L27+L32+L37+L42+L47+L52+L57+L62+L67+L72+L77+L82+L87+L92+L97+L102+L107+L112+L117+L122+L127+L132+L137+L142+L147+L152+L157+L162+L167+L172+L177+L182+L187+L192+L197+L202+L207+L212+L217+L222+L227+L232+L237+L242+L247+L252+L257+L262+L267+L272+L277+L282+L287+L292+L297+L302+L307+L312+L317+L322+L327+L332+L337+L342+L347+L352+L357+L362+L367+L372+L377+L382+L387+L392+L397+L402+L407+L412+L417+L422+L427+L432+L437+L442+L447+L452+L457+L462+L467+L472+L477+L482+L487+L492+L497+L502+L507+L512+L517+L537</f>
        <v>627942.4899999999</v>
      </c>
      <c r="M17" s="56">
        <f>M22+M27+M32+M37+M42+M47+M52+M57+M62+M67+M72+M77+M82+M87+M92+M97+M102+M107+M112+M117+M122+M127+M132+M137+M142+M147+M152+M157+M162+M167+M172+M177+M182+M187+M192+M197+M202+M207+M212+M217+M222+M227+M232+M237+M242+M247+M252+M257+M262+M267+M272+M277+M282+M287+M292+M297+M302+M307+M312+M317+M322+M327+M332+M337+M342+M347+M352+M357+M362+M367+M372+M377+M382+M387+M392+M397+M402+M407+M412+M417+M422+M427+M432+M437+M442+M447+M452+M457+M462+M467+M472+M477+M482+M487+M492+M497+M502+M507+M512+M517+M537</f>
        <v>1626530.859999999</v>
      </c>
      <c r="N17" s="56">
        <f>N18+N540</f>
        <v>10044068.81</v>
      </c>
      <c r="O17" s="70">
        <f t="shared" si="0"/>
        <v>4834327.969999999</v>
      </c>
      <c r="P17" s="71">
        <f>P22+P27+P32+P37+P42+P47+P52+P57+P62+P67+P72+P77+P82+P87+P92+P97+P102+P107+P112+P117+P122+P127+P132+P137+P142+P147+P152+P157+P162+P167+P172+P177+P182+P187+P192+P197+P202+P207+P212+P217+P222+P227+P232+P237+P242+P247+P252+P257+P262+P267+P272+P277+P282+P287+P292+P297+P302+P307+P312+P317+P322+P327+P332+P337+P342+P347+P352+P357+P362+P367+P372+P377+P382+P387+P392+P397+P402+P407+P412+P417+P422+P427+P432+P437+P442+P447+P452+P457+P462+P467+P472+P477+P482+P487+P492+P497+P502+P507+P512+P517+P522+P537</f>
        <v>10129804.950000001</v>
      </c>
    </row>
    <row r="18" spans="1:16" ht="13.5" customHeight="1">
      <c r="A18" s="168">
        <v>1</v>
      </c>
      <c r="B18" s="168" t="s">
        <v>140</v>
      </c>
      <c r="C18" s="168" t="s">
        <v>771</v>
      </c>
      <c r="D18" s="168" t="s">
        <v>195</v>
      </c>
      <c r="E18" s="168"/>
      <c r="F18" s="168" t="s">
        <v>189</v>
      </c>
      <c r="G18" s="168"/>
      <c r="H18" s="18" t="s">
        <v>190</v>
      </c>
      <c r="I18" s="16"/>
      <c r="J18" s="16"/>
      <c r="K18" s="16"/>
      <c r="L18" s="16"/>
      <c r="M18" s="16"/>
      <c r="N18" s="56">
        <f>N19</f>
        <v>1873760.0699999998</v>
      </c>
      <c r="O18" s="72">
        <f t="shared" si="0"/>
        <v>0</v>
      </c>
      <c r="P18" s="73"/>
    </row>
    <row r="19" spans="1:26" ht="15.75">
      <c r="A19" s="168"/>
      <c r="B19" s="168"/>
      <c r="C19" s="168"/>
      <c r="D19" s="168"/>
      <c r="E19" s="168"/>
      <c r="F19" s="168"/>
      <c r="G19" s="168"/>
      <c r="H19" s="18" t="s">
        <v>191</v>
      </c>
      <c r="I19" s="16"/>
      <c r="J19" s="16"/>
      <c r="K19" s="16"/>
      <c r="L19" s="16"/>
      <c r="M19" s="16"/>
      <c r="N19" s="56">
        <f>N24+N29+N34+N39+N44+N49+N54+N59+N64+N69+N74+N79+N84+N89+N94+N99+N104+N109+N114+N119+N124+N129+N134+N139+N144+N149+N154+N159+N164+N169+N174+N179+N184+N189+N194+N199+N204+N209+N214+N219+N224+N229+N234+N239+N244+N249+N254+N259+N264+N269+N274+N279+N284+N289+N294+N299+N304+N309+N314+N319+N324+N329+N334+N339+N344+N349+N354+N359+N364+N369+N374+N379+N384+N389+N394+N399+N404+N409+N414+N419+N424+N429+N434+N439+N444+N449+N454+N459+N464+N469+N474+N479+N484+N489+N494+N499+N504+N509+N514+N519+N539</f>
        <v>1873760.0699999998</v>
      </c>
      <c r="O19" s="72">
        <f t="shared" si="0"/>
        <v>0</v>
      </c>
      <c r="P19" s="73"/>
      <c r="Q19" s="34"/>
      <c r="R19" s="34"/>
      <c r="S19" s="83"/>
      <c r="T19" s="83"/>
      <c r="U19" s="83"/>
      <c r="V19" s="83"/>
      <c r="W19" s="84"/>
      <c r="X19" s="34"/>
      <c r="Y19" s="34"/>
      <c r="Z19" s="36"/>
    </row>
    <row r="20" spans="1:26" ht="15.75">
      <c r="A20" s="168"/>
      <c r="B20" s="168"/>
      <c r="C20" s="168"/>
      <c r="D20" s="168"/>
      <c r="E20" s="168"/>
      <c r="F20" s="168"/>
      <c r="G20" s="168"/>
      <c r="H20" s="18" t="s">
        <v>192</v>
      </c>
      <c r="I20" s="16"/>
      <c r="J20" s="16"/>
      <c r="K20" s="16"/>
      <c r="L20" s="16"/>
      <c r="M20" s="16"/>
      <c r="N20" s="16"/>
      <c r="O20" s="72">
        <f t="shared" si="0"/>
        <v>0</v>
      </c>
      <c r="P20" s="73">
        <v>12544.13</v>
      </c>
      <c r="Q20" s="34"/>
      <c r="R20" s="34"/>
      <c r="S20" s="85"/>
      <c r="T20" s="85"/>
      <c r="U20" s="85"/>
      <c r="V20" s="85"/>
      <c r="W20" s="85"/>
      <c r="X20" s="85"/>
      <c r="Y20" s="85"/>
      <c r="Z20" s="32"/>
    </row>
    <row r="21" spans="1:26" ht="15.75">
      <c r="A21" s="168"/>
      <c r="B21" s="168"/>
      <c r="C21" s="168"/>
      <c r="D21" s="168"/>
      <c r="E21" s="168"/>
      <c r="F21" s="168"/>
      <c r="G21" s="168"/>
      <c r="H21" s="18" t="s">
        <v>193</v>
      </c>
      <c r="I21" s="16"/>
      <c r="J21" s="16"/>
      <c r="K21" s="16"/>
      <c r="L21" s="16"/>
      <c r="M21" s="16"/>
      <c r="N21" s="16"/>
      <c r="O21" s="72">
        <f t="shared" si="0"/>
        <v>0</v>
      </c>
      <c r="P21" s="73"/>
      <c r="Q21" s="34"/>
      <c r="R21" s="34"/>
      <c r="S21" s="85"/>
      <c r="T21" s="85"/>
      <c r="U21" s="85"/>
      <c r="V21" s="85"/>
      <c r="W21" s="85"/>
      <c r="X21" s="85"/>
      <c r="Y21" s="85"/>
      <c r="Z21" s="32"/>
    </row>
    <row r="22" spans="1:26" ht="15.75">
      <c r="A22" s="168"/>
      <c r="B22" s="168"/>
      <c r="C22" s="168"/>
      <c r="D22" s="168"/>
      <c r="E22" s="168"/>
      <c r="F22" s="168"/>
      <c r="G22" s="168"/>
      <c r="H22" s="18" t="s">
        <v>194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6"/>
      <c r="O22" s="72">
        <f>O18+O19+O20+O21</f>
        <v>0</v>
      </c>
      <c r="P22" s="73">
        <f>P18+P19+P20+P21</f>
        <v>12544.13</v>
      </c>
      <c r="Q22" s="34"/>
      <c r="R22" s="34"/>
      <c r="S22" s="85"/>
      <c r="T22" s="85"/>
      <c r="U22" s="85"/>
      <c r="V22" s="85"/>
      <c r="W22" s="85"/>
      <c r="X22" s="85"/>
      <c r="Y22" s="85"/>
      <c r="Z22" s="32"/>
    </row>
    <row r="23" spans="1:26" ht="13.5" customHeight="1">
      <c r="A23" s="168">
        <v>2</v>
      </c>
      <c r="B23" s="168" t="s">
        <v>140</v>
      </c>
      <c r="C23" s="169" t="s">
        <v>772</v>
      </c>
      <c r="D23" s="168" t="s">
        <v>141</v>
      </c>
      <c r="E23" s="168"/>
      <c r="F23" s="168" t="s">
        <v>189</v>
      </c>
      <c r="G23" s="168"/>
      <c r="H23" s="18" t="s">
        <v>190</v>
      </c>
      <c r="I23" s="16"/>
      <c r="J23" s="16"/>
      <c r="K23" s="16"/>
      <c r="L23" s="16"/>
      <c r="M23" s="16"/>
      <c r="N23" s="16"/>
      <c r="O23" s="72">
        <f>I23+J23+K23+L23+M23+N25</f>
        <v>0</v>
      </c>
      <c r="P23" s="73">
        <v>195982.9</v>
      </c>
      <c r="R23" s="34"/>
      <c r="S23" s="85"/>
      <c r="T23" s="85"/>
      <c r="U23" s="85"/>
      <c r="V23" s="85"/>
      <c r="W23" s="85"/>
      <c r="X23" s="85"/>
      <c r="Y23" s="85"/>
      <c r="Z23" s="32"/>
    </row>
    <row r="24" spans="1:24" ht="15.75">
      <c r="A24" s="168"/>
      <c r="B24" s="168"/>
      <c r="C24" s="170"/>
      <c r="D24" s="168"/>
      <c r="E24" s="168"/>
      <c r="F24" s="168"/>
      <c r="G24" s="168"/>
      <c r="H24" s="18" t="s">
        <v>191</v>
      </c>
      <c r="I24" s="16"/>
      <c r="J24" s="16"/>
      <c r="K24" s="16"/>
      <c r="L24" s="16"/>
      <c r="M24" s="16"/>
      <c r="N24" s="17">
        <v>0</v>
      </c>
      <c r="O24" s="72">
        <f>I24+J24+K24+L24+M24+N26</f>
        <v>0</v>
      </c>
      <c r="P24" s="73">
        <v>65327.63</v>
      </c>
      <c r="R24" s="36"/>
      <c r="S24" s="36"/>
      <c r="T24" s="36"/>
      <c r="U24" s="36"/>
      <c r="V24" s="36"/>
      <c r="W24" s="36"/>
      <c r="X24" s="36"/>
    </row>
    <row r="25" spans="1:26" ht="15.75">
      <c r="A25" s="168"/>
      <c r="B25" s="168"/>
      <c r="C25" s="170"/>
      <c r="D25" s="168"/>
      <c r="E25" s="168"/>
      <c r="F25" s="168"/>
      <c r="G25" s="168"/>
      <c r="H25" s="18" t="s">
        <v>192</v>
      </c>
      <c r="I25" s="16"/>
      <c r="J25" s="16"/>
      <c r="K25" s="16"/>
      <c r="L25" s="16"/>
      <c r="M25" s="16"/>
      <c r="N25" s="16"/>
      <c r="O25" s="72">
        <f>I25+J25+K25+L25+M25+N27</f>
        <v>0</v>
      </c>
      <c r="P25" s="73">
        <v>65327.63</v>
      </c>
      <c r="R25" s="15">
        <v>2017</v>
      </c>
      <c r="S25" s="15">
        <v>2018</v>
      </c>
      <c r="T25" s="15">
        <v>2019</v>
      </c>
      <c r="U25" s="15">
        <v>2020</v>
      </c>
      <c r="V25" s="15">
        <v>2021</v>
      </c>
      <c r="W25" s="15" t="s">
        <v>134</v>
      </c>
      <c r="X25" s="15" t="s">
        <v>135</v>
      </c>
      <c r="Z25" s="33" t="s">
        <v>428</v>
      </c>
    </row>
    <row r="26" spans="1:26" ht="15.75">
      <c r="A26" s="168"/>
      <c r="B26" s="168"/>
      <c r="C26" s="170"/>
      <c r="D26" s="168"/>
      <c r="E26" s="168"/>
      <c r="F26" s="168"/>
      <c r="G26" s="168"/>
      <c r="H26" s="18" t="s">
        <v>193</v>
      </c>
      <c r="I26" s="16"/>
      <c r="J26" s="16"/>
      <c r="K26" s="16"/>
      <c r="L26" s="16"/>
      <c r="M26" s="16"/>
      <c r="N26" s="16"/>
      <c r="O26" s="72">
        <f>I26+J26+K26+L26+M26+N28</f>
        <v>0</v>
      </c>
      <c r="P26" s="73"/>
      <c r="Q26" s="15" t="s">
        <v>190</v>
      </c>
      <c r="R26" s="32">
        <f>I18+I23+I28+I33+I38+I43+I48+I53+I58+I63+I68+I73+I78+I83+I88+I93+I98+I103+I108+I113+I118+I123+I128+I133+I138+I143+I148+I153+I158+I163+I168+I173+I178+I183+I188+I193+I198+I203+I208+I213+I218+I223+I228+I233+I238+I243+I248+I253+I258+I263+I268+I273+I278+I283+I288+I293+I298+I303+I308+I313+I318+I323+I328+I333+I338+I343+I348+I353+I358+I363+I368+I373+I378+I383+I388+I393+I398+I403+I408+I413+I418+I423+I428+I433+I438+I443+I448+I453+I458+I463+I468+I473+I478+I483+I488+I493+I498+I503+I508+I513+I518+I523+I528+I533</f>
        <v>0</v>
      </c>
      <c r="S26" s="32">
        <f aca="true" t="shared" si="1" ref="S26:X26">J18+J23+J28+J33+J38+J43+J48+J53+J58+J63+J68+J73+J78+J83+J88+J93+J98+J103+J108+J113+J118+J123+J128+J133+J138+J143+J148+J153+J158+J163+J168+J173+J178+J183+J188+J193+J198+J203+J208+J213+J218+J223+J228+J233+J238+J243+J248+J253+J258+J263+J268+J273+J278+J283+J288+J293+J298+J303+J308+J313+J318+J323+J328+J333+J338+J343+J348+J353+J358+J363+J368+J373+J378+J383+J388+J393+J398+J403+J408+J413+J418+J423+J428+J433+J438+J443+J448+J453+J458+J463+J468+J473+J478+J483+J488+J493+J498+J503+J508+J513+J518+J523+J528+J533</f>
        <v>139617.3</v>
      </c>
      <c r="T26" s="32">
        <f t="shared" si="1"/>
        <v>0</v>
      </c>
      <c r="U26" s="32">
        <f t="shared" si="1"/>
        <v>0</v>
      </c>
      <c r="V26" s="32">
        <f t="shared" si="1"/>
        <v>339276.213333333</v>
      </c>
      <c r="W26" s="32">
        <f>N20+N25+N30+N35+N40+N45+N50+N55+N60+N65+N70+N75+N80+N85+N90+N95+N100+N105+N110+N115+N120+N125+N130+N135+N140+N145+N150+N155+N160+N165+N170+N175+N180+N185+N190+N195+N200+N205+N210+N215+N220+N225+N230+N235+N240+N245+N250+N255+N260+N265+N270+N275+N280+N285+N290+N295+N300+N305+N310+N315+N320+N325+N330+N335+N340+N345+N350+N355+N360+N365+N370+N375+N380+N385+N390+N395+N400+N405+N410+N415+N420+N425+N430+N435+N440+N445+N450+N455+N460+N465+N470+N475+N480+N485+N490+N495+N500+N505+N510+N515+N520+N525+N530+N535</f>
        <v>619915.1299999999</v>
      </c>
      <c r="X26" s="32">
        <f t="shared" si="1"/>
        <v>1098808.6433333333</v>
      </c>
      <c r="Z26" s="32">
        <f>R26+S26+T26+U26+V26+W26+X26</f>
        <v>2197617.286666666</v>
      </c>
    </row>
    <row r="27" spans="1:26" ht="15.75">
      <c r="A27" s="168"/>
      <c r="B27" s="168"/>
      <c r="C27" s="171"/>
      <c r="D27" s="168"/>
      <c r="E27" s="168"/>
      <c r="F27" s="168"/>
      <c r="G27" s="168"/>
      <c r="H27" s="18" t="s">
        <v>194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6"/>
      <c r="O27" s="72">
        <f>O23+O24+O25+O26</f>
        <v>0</v>
      </c>
      <c r="P27" s="73">
        <f>P23+P24+P25+P26</f>
        <v>326638.16</v>
      </c>
      <c r="Q27" s="15" t="s">
        <v>191</v>
      </c>
      <c r="R27" s="32">
        <f>I24+I29+I34+I39+I44+I49+I54+I59+I64+I69+I74+I79+I84+I89+I94+I99+I104+I109+I114+I119+I124+I129+I134+I139+I144+I149+I154+I159+I164+I169+I174+I179+I184+I189+I194+I199+I204+I209+I214+I219+I224+I229+I234+I239+I244+I249+I254+I259+I264+I269+I274+I279+I284+I289+I294+I299+I304+I309+I314+I319+I324+I329+I334+I339+I344+I349+I354+I359+I364+I369+I374+I379+I384+I389+I394+I399+I404+I409+I414+I419+I424+I429+I434+I439+I444+I449+I454+I459+I464+I469+I474+I479+I484+I489+I494+I499+I504+I509+I514+I519+I524+I529+I534</f>
        <v>0</v>
      </c>
      <c r="S27" s="32">
        <f aca="true" t="shared" si="2" ref="S27:X27">J24+J29+J34+J39+J44+J49+J54+J59+J64+J69+J74+J79+J84+J89+J94+J99+J104+J109+J114+J119+J124+J129+J134+J139+J144+J149+J154+J159+J164+J169+J174+J179+J184+J189+J194+J199+J204+J209+J214+J219+J224+J229+J234+J239+J244+J249+J254+J259+J264+J269+J274+J279+J284+J289+J294+J299+J304+J309+J314+J319+J324+J329+J334+J339+J344+J349+J354+J359+J364+J369+J374+J379+J384+J389+J394+J399+J404+J409+J414+J419+J424+J429+J434+J439+J444+J449+J454+J459+J464+J469+J474+J479+J484+J489+J494+J499+J504+J509+J514+J519+J524+J529+J534</f>
        <v>41703.97</v>
      </c>
      <c r="T27" s="32">
        <f t="shared" si="2"/>
        <v>329983.17000000004</v>
      </c>
      <c r="U27" s="32">
        <f t="shared" si="2"/>
        <v>541753.1699999999</v>
      </c>
      <c r="V27" s="32">
        <f t="shared" si="2"/>
        <v>903960.3233333331</v>
      </c>
      <c r="W27" s="32">
        <f>N26+N31+N36+N41+N46+N51+N56+N61+N66+N71+N76+N81+N86+N91+N96+N101+N106+N111+N116+N121+N126+N131+N136+N141+N146+N151+N156+N161+N166+N171+N176+N181+N186+N191+N196+N201+N206+N211+N216+N221+N226+N231+N236+N241+N246+N251+N256+N261+N266+N271+N276+N281+N286+N291+N296+N301+N306+N311+N316+N321+N326+N331+N336+N341+N346+N351+N356+N361+N366+N371+N376+N381+N386+N391+N396+N401+N406+N411+N416+N421+N426+N431+N436+N441+N446+N451+N456+N461+N466+N471+N476+N481+N486+N491+N496+N501+N506+N511+N516+N521+N526+N531+N536</f>
        <v>524267.68000000005</v>
      </c>
      <c r="X27" s="32">
        <f t="shared" si="2"/>
        <v>2341668.3133333325</v>
      </c>
      <c r="Z27" s="32">
        <f>R27+S27+T27+U27+V27+W27+X27</f>
        <v>4683336.626666665</v>
      </c>
    </row>
    <row r="28" spans="1:26" ht="13.5" customHeight="1">
      <c r="A28" s="168">
        <v>3</v>
      </c>
      <c r="B28" s="168" t="s">
        <v>140</v>
      </c>
      <c r="C28" s="168" t="s">
        <v>606</v>
      </c>
      <c r="D28" s="168" t="s">
        <v>195</v>
      </c>
      <c r="E28" s="168"/>
      <c r="F28" s="168" t="s">
        <v>189</v>
      </c>
      <c r="G28" s="168"/>
      <c r="H28" s="18" t="s">
        <v>190</v>
      </c>
      <c r="I28" s="16"/>
      <c r="J28" s="16"/>
      <c r="K28" s="16"/>
      <c r="L28" s="16"/>
      <c r="M28" s="16"/>
      <c r="N28" s="16"/>
      <c r="O28" s="72">
        <f>I28+J28+K28+L28+M28+N30</f>
        <v>0</v>
      </c>
      <c r="P28" s="73"/>
      <c r="Q28" s="15" t="s">
        <v>192</v>
      </c>
      <c r="R28" s="32">
        <f>I20+I25+I30+I35+I40+I45+I50+I55+I60+I65+I70+I75+I80+I85+I90+I95+I100+I105+I110+I115+I120+I125+I130+I135+I140+I145+I150+I155+I160+I165+I170+I175+I180+I185+I190+I195+I200+I205+I210+I215+I220+I225+I230+I235+I240+I245+I250+I255+I260+I265+I270+I275+I280+I285+I290+I295+I300+I305+I310+I315+I320+I325+I330+I335+I340+I345+I350+I355+I360+I365+I370+I375+I380+I385+I390+I395+I400+I405+I410+I415+I420+I425+I430+I435+I440+I445+I450+I455+I460+I465+I470+I475+I480+I485+I490+I495+I500+I505+I510+I515+I520+I525+I530+I535</f>
        <v>0</v>
      </c>
      <c r="S28" s="32">
        <f aca="true" t="shared" si="3" ref="S28:X28">J20+J25+J30+J35+J40+J45+J50+J55+J60+J65+J70+J75+J80+J85+J90+J95+J100+J105+J110+J115+J120+J125+J130+J135+J140+J145+J150+J155+J160+J165+J170+J175+J180+J185+J190+J195+J200+J205+J210+J215+J220+J225+J230+J235+J240+J245+J250+J255+J260+J265+J270+J275+J280+J285+J290+J295+J300+J305+J310+J315+J320+J325+J330+J335+J340+J345+J350+J355+J360+J365+J370+J375+J380+J385+J390+J395+J400+J405+J410+J415+J420+J425+J430+J435+J440+J445+J450+J455+J460+J465+J470+J475+J480+J485+J490+J495+J500+J505+J510+J515+J520+J525+J530+J535</f>
        <v>58295.97</v>
      </c>
      <c r="T28" s="32">
        <f t="shared" si="3"/>
        <v>136494.14000000004</v>
      </c>
      <c r="U28" s="32">
        <f t="shared" si="3"/>
        <v>86189.32</v>
      </c>
      <c r="V28" s="32">
        <f t="shared" si="3"/>
        <v>383294.32333333296</v>
      </c>
      <c r="W28" s="32">
        <f>N22+N27+N32+N37+N42+N47+N52+N57+N62+N67+N72+N77+N82+N87+N92+N97+N102+N107+N112+N117+N122+N127+N132+N137+N142+N147+N152+N157+N162+N167+N172+N177+N182+N187+N192+N197+N202+N207+N212+N217+N222+N227+N232+N237+N242+N247+N252+N257+N262+N267+N272+N277+N282+N287+N292+N297+N302+N307+N312+N317+N322+N327+N332+N337+N342+N347+N352+N357+N362+N367+N372+N377+N382+N387+N392+N397+N402+N407+N412+N417+N422+N427+N432+N437+N442+N447+N452+N457+N462+N467+N472+N477+N482+N487+N492+N497+N502+N507+N512+N517+N522+N527+N532+N537</f>
        <v>347911.0200000001</v>
      </c>
      <c r="X28" s="32">
        <f t="shared" si="3"/>
        <v>1012184.773333333</v>
      </c>
      <c r="Z28" s="32">
        <f>R28+S28+T28+U28+V28+W28+X28</f>
        <v>2024369.546666666</v>
      </c>
    </row>
    <row r="29" spans="1:26" ht="15.75">
      <c r="A29" s="168"/>
      <c r="B29" s="168"/>
      <c r="C29" s="168"/>
      <c r="D29" s="168"/>
      <c r="E29" s="168"/>
      <c r="F29" s="168"/>
      <c r="G29" s="168"/>
      <c r="H29" s="18" t="s">
        <v>191</v>
      </c>
      <c r="I29" s="16"/>
      <c r="J29" s="16"/>
      <c r="K29" s="16"/>
      <c r="L29" s="16"/>
      <c r="M29" s="16"/>
      <c r="N29" s="17">
        <v>0</v>
      </c>
      <c r="O29" s="72">
        <f>I29+J29+K29+L29+M29+N31</f>
        <v>0</v>
      </c>
      <c r="P29" s="73"/>
      <c r="Q29" s="15" t="s">
        <v>193</v>
      </c>
      <c r="R29" s="32">
        <f>I21+I26+I31+I36+I41+I46+I51+I56+I61+I66+I71+I76+I81+I86+I91+I96+I101+I106+I111+I116+I121+I126+I131+I136+I141+I146+I151+I156+I161+I166+I171+I176+I181+I186+I191+I196+I201+I206+I211+I216+I221+I226+I231+I236+I241+I246+I251+I256+I261+I266+I271+I276+I281+I286+I291+I296+I301+I306+I311+I316+I321+I326+I331+I336+I341+I346+I351+I356+I361+I366+I371+I376+I381+I386+I391+I396+I401+I406+I411+I416+I421+I426+I431+I436+I441+I446+I451+I456+I461+I466+I471+I476+I481+I486+I491+I496+I501+I506+I511+I516+I521+I526+I531+I536</f>
        <v>0</v>
      </c>
      <c r="S29" s="32">
        <f aca="true" t="shared" si="4" ref="S29:X29">J21+J26+J31+J36+J41+J46+J51+J56+J61+J66+J71+J76+J81+J86+J91+J96+J101+J106+J111+J116+J121+J126+J131+J136+J141+J146+J151+J156+J161+J166+J171+J176+J181+J186+J191+J196+J201+J206+J211+J216+J221+J226+J231+J236+J241+J246+J251+J256+J261+J266+J271+J276+J281+J286+J291+J296+J301+J306+J311+J316+J321+J326+J331+J336+J341+J346+J351+J356+J361+J366+J371+J376+J381+J386+J391+J396+J401+J406+J411+J416+J421+J426+J431+J436+J441+J446+J451+J456+J461+J466+J471+J476+J481+J486+J491+J496+J501+J506+J511+J516+J521+J526+J531+J536</f>
        <v>0</v>
      </c>
      <c r="T29" s="32">
        <f t="shared" si="4"/>
        <v>0</v>
      </c>
      <c r="U29" s="32">
        <f t="shared" si="4"/>
        <v>0</v>
      </c>
      <c r="V29" s="32">
        <f t="shared" si="4"/>
        <v>0</v>
      </c>
      <c r="W29" s="32">
        <f>N23+N28+N33+N38+N43+N48+N53+N58+N63+N68+N73+N78+N83+N88+N93+N98+N103+N108+N113+N118+N123+N128+N133+N138+N143+N148+N153+N158+N163+N168+N173+N178+N183+N188+N193+N198+N203+N208+N213+N218+N223+N228+N233+N238+N243+N248+N253+N258+N263+N268+N273+N278+N283+N288+N293+N298+N303+N308+N313+N318+N323+N328+N333+N338+N343+N348+N353+N358+N363+N368+N373+N378+N383+N388+N393+N398+N403+N408+N413+N418+N423+N428+N433+N438+N443+N448+N453+N458+N463+N468+N473+N478+N483+N488+N493+N498+N503+N508+N513+N518+N523+N528+N533+N538</f>
        <v>381666.24</v>
      </c>
      <c r="X29" s="32">
        <f t="shared" si="4"/>
        <v>381666.24</v>
      </c>
      <c r="Z29" s="32">
        <f>R29+S29+T29+U29+V29+W29+X29</f>
        <v>763332.48</v>
      </c>
    </row>
    <row r="30" spans="1:16" ht="15.75">
      <c r="A30" s="168"/>
      <c r="B30" s="168"/>
      <c r="C30" s="168"/>
      <c r="D30" s="168"/>
      <c r="E30" s="168"/>
      <c r="F30" s="168"/>
      <c r="G30" s="168"/>
      <c r="H30" s="18" t="s">
        <v>192</v>
      </c>
      <c r="I30" s="16"/>
      <c r="J30" s="16"/>
      <c r="K30" s="16"/>
      <c r="L30" s="16"/>
      <c r="M30" s="16"/>
      <c r="N30" s="16"/>
      <c r="O30" s="72">
        <f>I30+J30+K30+L30+M30+N32</f>
        <v>0</v>
      </c>
      <c r="P30" s="73">
        <v>12544.13</v>
      </c>
    </row>
    <row r="31" spans="1:26" ht="15.75">
      <c r="A31" s="168"/>
      <c r="B31" s="168"/>
      <c r="C31" s="168"/>
      <c r="D31" s="168"/>
      <c r="E31" s="168"/>
      <c r="F31" s="168"/>
      <c r="G31" s="168"/>
      <c r="H31" s="18" t="s">
        <v>193</v>
      </c>
      <c r="I31" s="16"/>
      <c r="J31" s="16"/>
      <c r="K31" s="16"/>
      <c r="L31" s="16"/>
      <c r="M31" s="16"/>
      <c r="N31" s="16"/>
      <c r="O31" s="72">
        <f>I31+J31+K31+L31+M31+N33</f>
        <v>0</v>
      </c>
      <c r="P31" s="73"/>
      <c r="Z31" s="33" t="s">
        <v>429</v>
      </c>
    </row>
    <row r="32" spans="1:26" ht="15.75">
      <c r="A32" s="168"/>
      <c r="B32" s="168"/>
      <c r="C32" s="168"/>
      <c r="D32" s="168"/>
      <c r="E32" s="168"/>
      <c r="F32" s="168"/>
      <c r="G32" s="168"/>
      <c r="H32" s="18" t="s">
        <v>194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6"/>
      <c r="O32" s="72">
        <f>O28+O29+O30+O31</f>
        <v>0</v>
      </c>
      <c r="P32" s="73">
        <f>P28+P29+P30+P31</f>
        <v>12544.13</v>
      </c>
      <c r="Z32" s="32">
        <f>Z26+Z27+Z28+Z29</f>
        <v>9668655.939999998</v>
      </c>
    </row>
    <row r="33" spans="1:16" ht="13.5" customHeight="1">
      <c r="A33" s="168">
        <v>4</v>
      </c>
      <c r="B33" s="168" t="s">
        <v>140</v>
      </c>
      <c r="C33" s="168" t="s">
        <v>773</v>
      </c>
      <c r="D33" s="168" t="s">
        <v>141</v>
      </c>
      <c r="E33" s="168"/>
      <c r="F33" s="168" t="s">
        <v>189</v>
      </c>
      <c r="G33" s="168"/>
      <c r="H33" s="18" t="s">
        <v>190</v>
      </c>
      <c r="I33" s="16"/>
      <c r="J33" s="16"/>
      <c r="K33" s="16"/>
      <c r="L33" s="16"/>
      <c r="M33" s="16"/>
      <c r="N33" s="16"/>
      <c r="O33" s="72">
        <f>I33+J33+K33+L33+M33+N35</f>
        <v>0</v>
      </c>
      <c r="P33" s="73">
        <v>195982.9</v>
      </c>
    </row>
    <row r="34" spans="1:24" ht="15.75">
      <c r="A34" s="168"/>
      <c r="B34" s="168"/>
      <c r="C34" s="168"/>
      <c r="D34" s="168"/>
      <c r="E34" s="168"/>
      <c r="F34" s="168"/>
      <c r="G34" s="168"/>
      <c r="H34" s="18" t="s">
        <v>191</v>
      </c>
      <c r="I34" s="16"/>
      <c r="J34" s="16"/>
      <c r="K34" s="16"/>
      <c r="L34" s="16"/>
      <c r="M34" s="16"/>
      <c r="N34" s="17">
        <v>0</v>
      </c>
      <c r="O34" s="72">
        <f>I34+J34+K34+L34+M34+N36</f>
        <v>0</v>
      </c>
      <c r="P34" s="73">
        <v>65327.63</v>
      </c>
      <c r="X34" s="32">
        <f>X26+X27+X28+X29</f>
        <v>4834327.969999999</v>
      </c>
    </row>
    <row r="35" spans="1:24" ht="15.75">
      <c r="A35" s="168"/>
      <c r="B35" s="168"/>
      <c r="C35" s="168"/>
      <c r="D35" s="168"/>
      <c r="E35" s="168"/>
      <c r="F35" s="168"/>
      <c r="G35" s="168"/>
      <c r="H35" s="18" t="s">
        <v>192</v>
      </c>
      <c r="I35" s="16"/>
      <c r="J35" s="16"/>
      <c r="K35" s="16"/>
      <c r="L35" s="16"/>
      <c r="M35" s="16"/>
      <c r="N35" s="16"/>
      <c r="O35" s="72">
        <f>I35+J35+K35+L35+M35+N37</f>
        <v>0</v>
      </c>
      <c r="P35" s="73">
        <v>65327.63</v>
      </c>
      <c r="X35" s="32">
        <f>X1146+X1147+X1148+X1149</f>
        <v>999437.4099999999</v>
      </c>
    </row>
    <row r="36" spans="1:24" ht="15.75">
      <c r="A36" s="168"/>
      <c r="B36" s="168"/>
      <c r="C36" s="168"/>
      <c r="D36" s="168"/>
      <c r="E36" s="168"/>
      <c r="F36" s="168"/>
      <c r="G36" s="168"/>
      <c r="H36" s="18" t="s">
        <v>193</v>
      </c>
      <c r="I36" s="16"/>
      <c r="J36" s="16"/>
      <c r="K36" s="16"/>
      <c r="L36" s="16"/>
      <c r="M36" s="16"/>
      <c r="N36" s="16"/>
      <c r="O36" s="72">
        <f>I36+J36+K36+L36+M36+N38</f>
        <v>0</v>
      </c>
      <c r="P36" s="73"/>
      <c r="X36" s="32">
        <f>X34+X35</f>
        <v>5833765.379999999</v>
      </c>
    </row>
    <row r="37" spans="1:16" ht="17.25" customHeight="1">
      <c r="A37" s="168"/>
      <c r="B37" s="168"/>
      <c r="C37" s="168"/>
      <c r="D37" s="168"/>
      <c r="E37" s="168"/>
      <c r="F37" s="168"/>
      <c r="G37" s="168"/>
      <c r="H37" s="18" t="s">
        <v>194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6"/>
      <c r="O37" s="72">
        <f>O33+O34+O35+O36</f>
        <v>0</v>
      </c>
      <c r="P37" s="73">
        <f>P33+P34+P35+P36</f>
        <v>326638.16</v>
      </c>
    </row>
    <row r="38" spans="1:16" ht="20.25" customHeight="1">
      <c r="A38" s="168">
        <v>5</v>
      </c>
      <c r="B38" s="168" t="s">
        <v>140</v>
      </c>
      <c r="C38" s="168" t="s">
        <v>789</v>
      </c>
      <c r="D38" s="168" t="s">
        <v>195</v>
      </c>
      <c r="E38" s="168"/>
      <c r="F38" s="168" t="s">
        <v>189</v>
      </c>
      <c r="G38" s="168"/>
      <c r="H38" s="18" t="s">
        <v>190</v>
      </c>
      <c r="I38" s="16"/>
      <c r="J38" s="16"/>
      <c r="K38" s="16"/>
      <c r="L38" s="16"/>
      <c r="M38" s="16"/>
      <c r="N38" s="16"/>
      <c r="O38" s="72">
        <f>I38+J38+K38+L38+M38+N40</f>
        <v>0</v>
      </c>
      <c r="P38" s="73"/>
    </row>
    <row r="39" spans="1:16" ht="15.75">
      <c r="A39" s="168"/>
      <c r="B39" s="168"/>
      <c r="C39" s="168"/>
      <c r="D39" s="168"/>
      <c r="E39" s="168"/>
      <c r="F39" s="168"/>
      <c r="G39" s="168"/>
      <c r="H39" s="18" t="s">
        <v>191</v>
      </c>
      <c r="I39" s="16"/>
      <c r="J39" s="16"/>
      <c r="K39" s="16"/>
      <c r="L39" s="16"/>
      <c r="M39" s="16"/>
      <c r="N39" s="17">
        <v>0</v>
      </c>
      <c r="O39" s="72">
        <f>I39+J39+K39+L39+M39+N41</f>
        <v>0</v>
      </c>
      <c r="P39" s="73"/>
    </row>
    <row r="40" spans="1:16" ht="15.75">
      <c r="A40" s="168"/>
      <c r="B40" s="168"/>
      <c r="C40" s="168"/>
      <c r="D40" s="168"/>
      <c r="E40" s="168"/>
      <c r="F40" s="168"/>
      <c r="G40" s="168"/>
      <c r="H40" s="18" t="s">
        <v>192</v>
      </c>
      <c r="I40" s="16"/>
      <c r="J40" s="16"/>
      <c r="L40" s="16"/>
      <c r="M40" s="16"/>
      <c r="N40" s="16"/>
      <c r="O40" s="72">
        <v>0</v>
      </c>
      <c r="P40" s="73">
        <v>9159.95</v>
      </c>
    </row>
    <row r="41" spans="1:16" ht="15.75">
      <c r="A41" s="168"/>
      <c r="B41" s="168"/>
      <c r="C41" s="168"/>
      <c r="D41" s="168"/>
      <c r="E41" s="168"/>
      <c r="F41" s="168"/>
      <c r="G41" s="168"/>
      <c r="H41" s="18" t="s">
        <v>193</v>
      </c>
      <c r="I41" s="16"/>
      <c r="J41" s="16"/>
      <c r="K41" s="16"/>
      <c r="L41" s="16"/>
      <c r="M41" s="16"/>
      <c r="N41" s="16"/>
      <c r="O41" s="72">
        <f>I41+J41+K41+L41+M41+N43</f>
        <v>0</v>
      </c>
      <c r="P41" s="73"/>
    </row>
    <row r="42" spans="1:16" ht="15.75">
      <c r="A42" s="168"/>
      <c r="B42" s="168"/>
      <c r="C42" s="168"/>
      <c r="D42" s="168"/>
      <c r="E42" s="168"/>
      <c r="F42" s="168"/>
      <c r="G42" s="168"/>
      <c r="H42" s="18" t="s">
        <v>194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6"/>
      <c r="O42" s="72">
        <v>0</v>
      </c>
      <c r="P42" s="73">
        <v>9159.95</v>
      </c>
    </row>
    <row r="43" spans="1:16" ht="16.5" customHeight="1">
      <c r="A43" s="168">
        <v>6</v>
      </c>
      <c r="B43" s="168" t="s">
        <v>140</v>
      </c>
      <c r="C43" s="168" t="s">
        <v>790</v>
      </c>
      <c r="D43" s="168" t="s">
        <v>141</v>
      </c>
      <c r="E43" s="168"/>
      <c r="F43" s="168" t="s">
        <v>189</v>
      </c>
      <c r="G43" s="168"/>
      <c r="H43" s="18" t="s">
        <v>190</v>
      </c>
      <c r="I43" s="16"/>
      <c r="J43" s="16"/>
      <c r="K43" s="16"/>
      <c r="L43" s="17"/>
      <c r="M43" s="17"/>
      <c r="N43" s="16"/>
      <c r="O43" s="72">
        <f>I43+J43+K43+L43+M43+N45</f>
        <v>0</v>
      </c>
      <c r="P43" s="73">
        <v>150671.25</v>
      </c>
    </row>
    <row r="44" spans="1:16" ht="15.75" customHeight="1">
      <c r="A44" s="168"/>
      <c r="B44" s="168"/>
      <c r="C44" s="168"/>
      <c r="D44" s="168"/>
      <c r="E44" s="168"/>
      <c r="F44" s="168"/>
      <c r="G44" s="168"/>
      <c r="H44" s="18" t="s">
        <v>191</v>
      </c>
      <c r="I44" s="16"/>
      <c r="J44" s="16"/>
      <c r="K44" s="16"/>
      <c r="L44" s="17"/>
      <c r="M44" s="17"/>
      <c r="N44" s="17">
        <v>0</v>
      </c>
      <c r="O44" s="72">
        <f>I44+J44+K44+L44+M44+N46</f>
        <v>0</v>
      </c>
      <c r="P44" s="73">
        <v>50223.75</v>
      </c>
    </row>
    <row r="45" spans="1:16" ht="15.75">
      <c r="A45" s="168"/>
      <c r="B45" s="168"/>
      <c r="C45" s="168"/>
      <c r="D45" s="168"/>
      <c r="E45" s="168"/>
      <c r="F45" s="168"/>
      <c r="G45" s="168"/>
      <c r="H45" s="18" t="s">
        <v>192</v>
      </c>
      <c r="I45" s="16"/>
      <c r="J45" s="16"/>
      <c r="K45" s="16"/>
      <c r="L45" s="17"/>
      <c r="M45" s="17"/>
      <c r="N45" s="16"/>
      <c r="O45" s="72">
        <f>I45+J45+K45+L45+M45+N47</f>
        <v>0</v>
      </c>
      <c r="P45" s="73">
        <v>50223.75</v>
      </c>
    </row>
    <row r="46" spans="1:16" ht="15.75">
      <c r="A46" s="168"/>
      <c r="B46" s="168"/>
      <c r="C46" s="168"/>
      <c r="D46" s="168"/>
      <c r="E46" s="168"/>
      <c r="F46" s="168"/>
      <c r="G46" s="168"/>
      <c r="H46" s="18" t="s">
        <v>193</v>
      </c>
      <c r="I46" s="16"/>
      <c r="J46" s="16"/>
      <c r="K46" s="16"/>
      <c r="L46" s="17"/>
      <c r="M46" s="17"/>
      <c r="N46" s="16"/>
      <c r="O46" s="72">
        <f>I46+J46+K46+L46+M46+N48</f>
        <v>0</v>
      </c>
      <c r="P46" s="73"/>
    </row>
    <row r="47" spans="1:16" ht="15.75">
      <c r="A47" s="168"/>
      <c r="B47" s="168"/>
      <c r="C47" s="168"/>
      <c r="D47" s="168"/>
      <c r="E47" s="168"/>
      <c r="F47" s="168"/>
      <c r="G47" s="168"/>
      <c r="H47" s="18" t="s">
        <v>194</v>
      </c>
      <c r="I47" s="17">
        <f>I43+I44+I45+I46</f>
        <v>0</v>
      </c>
      <c r="J47" s="17">
        <f>J43+J44+J45+J46</f>
        <v>0</v>
      </c>
      <c r="K47" s="17">
        <f>K43+K44+K45+K46</f>
        <v>0</v>
      </c>
      <c r="L47" s="17">
        <f>L43+L44+L45+L46</f>
        <v>0</v>
      </c>
      <c r="M47" s="17">
        <f>M43+M44+M45+M46</f>
        <v>0</v>
      </c>
      <c r="N47" s="16"/>
      <c r="O47" s="72">
        <f>O43+O44+O45+O46</f>
        <v>0</v>
      </c>
      <c r="P47" s="73">
        <f>P43+P44+P45+P46</f>
        <v>251118.75</v>
      </c>
    </row>
    <row r="48" spans="1:16" ht="18" customHeight="1">
      <c r="A48" s="168">
        <v>7</v>
      </c>
      <c r="B48" s="168" t="s">
        <v>140</v>
      </c>
      <c r="C48" s="168" t="s">
        <v>632</v>
      </c>
      <c r="D48" s="168" t="s">
        <v>195</v>
      </c>
      <c r="E48" s="168"/>
      <c r="F48" s="168" t="s">
        <v>189</v>
      </c>
      <c r="G48" s="168"/>
      <c r="H48" s="18" t="s">
        <v>190</v>
      </c>
      <c r="I48" s="16"/>
      <c r="J48" s="16"/>
      <c r="K48" s="16"/>
      <c r="L48" s="16"/>
      <c r="M48" s="16"/>
      <c r="N48" s="16"/>
      <c r="O48" s="72">
        <f>I48+J48+K48+L48+M48+N50</f>
        <v>0</v>
      </c>
      <c r="P48" s="73"/>
    </row>
    <row r="49" spans="1:16" ht="15.75">
      <c r="A49" s="168"/>
      <c r="B49" s="168"/>
      <c r="C49" s="168"/>
      <c r="D49" s="168"/>
      <c r="E49" s="168"/>
      <c r="F49" s="168"/>
      <c r="G49" s="168"/>
      <c r="H49" s="18" t="s">
        <v>191</v>
      </c>
      <c r="I49" s="16"/>
      <c r="J49" s="16"/>
      <c r="K49" s="16"/>
      <c r="L49" s="16"/>
      <c r="M49" s="16"/>
      <c r="N49" s="17">
        <f>N45+N46+N47+N48</f>
        <v>0</v>
      </c>
      <c r="O49" s="72">
        <f>I49+J49+K49+L49+M49+N51</f>
        <v>0</v>
      </c>
      <c r="P49" s="73"/>
    </row>
    <row r="50" spans="1:16" ht="15.75">
      <c r="A50" s="168"/>
      <c r="B50" s="168"/>
      <c r="C50" s="168"/>
      <c r="D50" s="168"/>
      <c r="E50" s="168"/>
      <c r="F50" s="168"/>
      <c r="G50" s="168"/>
      <c r="H50" s="18" t="s">
        <v>192</v>
      </c>
      <c r="I50" s="16"/>
      <c r="J50" s="16"/>
      <c r="K50" s="16"/>
      <c r="L50" s="16"/>
      <c r="M50" s="16"/>
      <c r="N50" s="16"/>
      <c r="O50" s="72">
        <f>I50+J50+K50+L50+M50+N52</f>
        <v>0</v>
      </c>
      <c r="P50" s="73">
        <v>5428.76</v>
      </c>
    </row>
    <row r="51" spans="1:16" ht="15.75">
      <c r="A51" s="168"/>
      <c r="B51" s="168"/>
      <c r="C51" s="168"/>
      <c r="D51" s="168"/>
      <c r="E51" s="168"/>
      <c r="F51" s="168"/>
      <c r="G51" s="168"/>
      <c r="H51" s="18" t="s">
        <v>193</v>
      </c>
      <c r="I51" s="16"/>
      <c r="J51" s="16"/>
      <c r="K51" s="16"/>
      <c r="L51" s="16"/>
      <c r="M51" s="16"/>
      <c r="N51" s="16"/>
      <c r="O51" s="72">
        <f>I51+J51+K51+L51+M51+N53</f>
        <v>0</v>
      </c>
      <c r="P51" s="73"/>
    </row>
    <row r="52" spans="1:16" ht="15.75">
      <c r="A52" s="168"/>
      <c r="B52" s="168"/>
      <c r="C52" s="168"/>
      <c r="D52" s="168"/>
      <c r="E52" s="168"/>
      <c r="F52" s="168"/>
      <c r="G52" s="168"/>
      <c r="H52" s="18" t="s">
        <v>194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6"/>
      <c r="O52" s="72">
        <f>O48+O49+O50+O51</f>
        <v>0</v>
      </c>
      <c r="P52" s="73">
        <v>5428.76</v>
      </c>
    </row>
    <row r="53" spans="1:16" ht="19.5" customHeight="1">
      <c r="A53" s="168">
        <v>8</v>
      </c>
      <c r="B53" s="168" t="s">
        <v>140</v>
      </c>
      <c r="C53" s="168" t="s">
        <v>633</v>
      </c>
      <c r="D53" s="168" t="s">
        <v>141</v>
      </c>
      <c r="E53" s="168"/>
      <c r="F53" s="168" t="s">
        <v>189</v>
      </c>
      <c r="G53" s="168"/>
      <c r="H53" s="18" t="s">
        <v>190</v>
      </c>
      <c r="I53" s="16"/>
      <c r="J53" s="16"/>
      <c r="K53" s="16"/>
      <c r="L53" s="16"/>
      <c r="M53" s="16"/>
      <c r="N53" s="16"/>
      <c r="O53" s="72">
        <f>I53+J53+K53+L53+M53+N55</f>
        <v>0</v>
      </c>
      <c r="P53" s="73">
        <v>86140.08</v>
      </c>
    </row>
    <row r="54" spans="1:16" ht="15.75">
      <c r="A54" s="168"/>
      <c r="B54" s="168"/>
      <c r="C54" s="168"/>
      <c r="D54" s="168"/>
      <c r="E54" s="168"/>
      <c r="F54" s="168"/>
      <c r="G54" s="168"/>
      <c r="H54" s="18" t="s">
        <v>191</v>
      </c>
      <c r="I54" s="16"/>
      <c r="J54" s="16"/>
      <c r="K54" s="16"/>
      <c r="L54" s="16"/>
      <c r="M54" s="16"/>
      <c r="N54" s="17">
        <v>0</v>
      </c>
      <c r="O54" s="72">
        <f>I54+J54+K54+L54+M54+N56</f>
        <v>0</v>
      </c>
      <c r="P54" s="73">
        <v>28713.36</v>
      </c>
    </row>
    <row r="55" spans="1:16" ht="15.75">
      <c r="A55" s="168"/>
      <c r="B55" s="168"/>
      <c r="C55" s="168"/>
      <c r="D55" s="168"/>
      <c r="E55" s="168"/>
      <c r="F55" s="168"/>
      <c r="G55" s="168"/>
      <c r="H55" s="18" t="s">
        <v>192</v>
      </c>
      <c r="I55" s="16"/>
      <c r="J55" s="16"/>
      <c r="K55" s="16"/>
      <c r="L55" s="16"/>
      <c r="M55" s="16"/>
      <c r="N55" s="16"/>
      <c r="O55" s="72">
        <f>I55+J55+K55+L55+M55+N57</f>
        <v>0</v>
      </c>
      <c r="P55" s="73">
        <v>28713.36</v>
      </c>
    </row>
    <row r="56" spans="1:16" ht="15.75">
      <c r="A56" s="168"/>
      <c r="B56" s="168"/>
      <c r="C56" s="168"/>
      <c r="D56" s="168"/>
      <c r="E56" s="168"/>
      <c r="F56" s="168"/>
      <c r="G56" s="168"/>
      <c r="H56" s="18" t="s">
        <v>193</v>
      </c>
      <c r="I56" s="16"/>
      <c r="J56" s="16"/>
      <c r="K56" s="16"/>
      <c r="L56" s="16"/>
      <c r="M56" s="16"/>
      <c r="N56" s="16"/>
      <c r="O56" s="72">
        <f>I56+J56+K56+L56+M56+N58</f>
        <v>0</v>
      </c>
      <c r="P56" s="73"/>
    </row>
    <row r="57" spans="1:16" ht="15.75">
      <c r="A57" s="168"/>
      <c r="B57" s="168"/>
      <c r="C57" s="168"/>
      <c r="D57" s="168"/>
      <c r="E57" s="168"/>
      <c r="F57" s="168"/>
      <c r="G57" s="168"/>
      <c r="H57" s="18" t="s">
        <v>194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6"/>
      <c r="O57" s="72">
        <f>O53+O54+O55+O56</f>
        <v>0</v>
      </c>
      <c r="P57" s="73">
        <v>143566.8</v>
      </c>
    </row>
    <row r="58" spans="1:16" ht="13.5" customHeight="1">
      <c r="A58" s="168">
        <v>9</v>
      </c>
      <c r="B58" s="168" t="s">
        <v>140</v>
      </c>
      <c r="C58" s="168" t="s">
        <v>634</v>
      </c>
      <c r="D58" s="168" t="s">
        <v>195</v>
      </c>
      <c r="E58" s="168"/>
      <c r="F58" s="168" t="s">
        <v>189</v>
      </c>
      <c r="G58" s="168"/>
      <c r="H58" s="18" t="s">
        <v>190</v>
      </c>
      <c r="I58" s="16"/>
      <c r="J58" s="16"/>
      <c r="K58" s="16"/>
      <c r="L58" s="16"/>
      <c r="M58" s="16"/>
      <c r="N58" s="16"/>
      <c r="O58" s="72">
        <f>I58+J58+K58+L58+M58+N60</f>
        <v>0</v>
      </c>
      <c r="P58" s="73"/>
    </row>
    <row r="59" spans="1:16" ht="15.75">
      <c r="A59" s="168"/>
      <c r="B59" s="168"/>
      <c r="C59" s="168"/>
      <c r="D59" s="168"/>
      <c r="E59" s="168"/>
      <c r="F59" s="168"/>
      <c r="G59" s="168"/>
      <c r="H59" s="18" t="s">
        <v>191</v>
      </c>
      <c r="I59" s="16"/>
      <c r="J59" s="16"/>
      <c r="K59" s="16"/>
      <c r="L59" s="16"/>
      <c r="M59" s="16"/>
      <c r="N59" s="17">
        <v>0</v>
      </c>
      <c r="O59" s="72">
        <f>I59+J59+K59+L59+M59+N61</f>
        <v>0</v>
      </c>
      <c r="P59" s="73"/>
    </row>
    <row r="60" spans="1:16" ht="15.75">
      <c r="A60" s="168"/>
      <c r="B60" s="168"/>
      <c r="C60" s="168"/>
      <c r="D60" s="168"/>
      <c r="E60" s="168"/>
      <c r="F60" s="168"/>
      <c r="G60" s="168"/>
      <c r="H60" s="18" t="s">
        <v>192</v>
      </c>
      <c r="I60" s="16"/>
      <c r="J60" s="16"/>
      <c r="K60" s="16"/>
      <c r="L60" s="16"/>
      <c r="M60" s="16"/>
      <c r="N60" s="16"/>
      <c r="O60" s="72">
        <f>I60+J60+K60+L60+M60+N62</f>
        <v>0</v>
      </c>
      <c r="P60" s="73">
        <v>4867.46</v>
      </c>
    </row>
    <row r="61" spans="1:16" ht="15.75">
      <c r="A61" s="168"/>
      <c r="B61" s="168"/>
      <c r="C61" s="168"/>
      <c r="D61" s="168"/>
      <c r="E61" s="168"/>
      <c r="F61" s="168"/>
      <c r="G61" s="168"/>
      <c r="H61" s="18" t="s">
        <v>193</v>
      </c>
      <c r="I61" s="16"/>
      <c r="J61" s="16"/>
      <c r="K61" s="16"/>
      <c r="L61" s="16"/>
      <c r="M61" s="16"/>
      <c r="N61" s="16"/>
      <c r="O61" s="72">
        <f>I61+J61+K61+L61+M61+N63</f>
        <v>0</v>
      </c>
      <c r="P61" s="73"/>
    </row>
    <row r="62" spans="1:16" ht="15.75">
      <c r="A62" s="168"/>
      <c r="B62" s="168"/>
      <c r="C62" s="168"/>
      <c r="D62" s="168"/>
      <c r="E62" s="168"/>
      <c r="F62" s="168"/>
      <c r="G62" s="168"/>
      <c r="H62" s="18" t="s">
        <v>194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6"/>
      <c r="O62" s="72">
        <f>O58+O59+O60+O61</f>
        <v>0</v>
      </c>
      <c r="P62" s="73">
        <v>4867.46</v>
      </c>
    </row>
    <row r="63" spans="1:16" ht="13.5" customHeight="1">
      <c r="A63" s="168">
        <v>10</v>
      </c>
      <c r="B63" s="168" t="s">
        <v>140</v>
      </c>
      <c r="C63" s="168" t="s">
        <v>631</v>
      </c>
      <c r="D63" s="168" t="s">
        <v>141</v>
      </c>
      <c r="E63" s="168"/>
      <c r="F63" s="168" t="s">
        <v>189</v>
      </c>
      <c r="G63" s="168"/>
      <c r="H63" s="18" t="s">
        <v>190</v>
      </c>
      <c r="I63" s="16"/>
      <c r="J63" s="16"/>
      <c r="K63" s="16"/>
      <c r="L63" s="16"/>
      <c r="M63" s="16"/>
      <c r="N63" s="16"/>
      <c r="O63" s="72">
        <f>I63+J63+K63+L63+M63+N65</f>
        <v>0</v>
      </c>
      <c r="P63" s="73">
        <v>97589.58</v>
      </c>
    </row>
    <row r="64" spans="1:16" ht="15.75">
      <c r="A64" s="168"/>
      <c r="B64" s="168"/>
      <c r="C64" s="168"/>
      <c r="D64" s="168"/>
      <c r="E64" s="168"/>
      <c r="F64" s="168"/>
      <c r="G64" s="168"/>
      <c r="H64" s="18" t="s">
        <v>191</v>
      </c>
      <c r="I64" s="16"/>
      <c r="J64" s="16"/>
      <c r="K64" s="16"/>
      <c r="L64" s="16"/>
      <c r="M64" s="16"/>
      <c r="N64" s="17">
        <v>0</v>
      </c>
      <c r="O64" s="72">
        <f>I64+J64+K64+L64+M64+N66</f>
        <v>0</v>
      </c>
      <c r="P64" s="73">
        <v>32529.86</v>
      </c>
    </row>
    <row r="65" spans="1:16" ht="15.75">
      <c r="A65" s="168"/>
      <c r="B65" s="168"/>
      <c r="C65" s="168"/>
      <c r="D65" s="168"/>
      <c r="E65" s="168"/>
      <c r="F65" s="168"/>
      <c r="G65" s="168"/>
      <c r="H65" s="18" t="s">
        <v>192</v>
      </c>
      <c r="I65" s="16"/>
      <c r="J65" s="16"/>
      <c r="K65" s="16"/>
      <c r="L65" s="16"/>
      <c r="M65" s="16"/>
      <c r="N65" s="16"/>
      <c r="O65" s="72">
        <f>I65+J65+K65+L65+M65+N67</f>
        <v>0</v>
      </c>
      <c r="P65" s="73">
        <v>32529.86</v>
      </c>
    </row>
    <row r="66" spans="1:16" ht="15.75">
      <c r="A66" s="168"/>
      <c r="B66" s="168"/>
      <c r="C66" s="168"/>
      <c r="D66" s="168"/>
      <c r="E66" s="168"/>
      <c r="F66" s="168"/>
      <c r="G66" s="168"/>
      <c r="H66" s="18" t="s">
        <v>193</v>
      </c>
      <c r="I66" s="16"/>
      <c r="J66" s="16"/>
      <c r="K66" s="16"/>
      <c r="L66" s="16"/>
      <c r="M66" s="16"/>
      <c r="N66" s="16"/>
      <c r="O66" s="72">
        <f>I66+J66+K66+L66+M66+N68</f>
        <v>0</v>
      </c>
      <c r="P66" s="73"/>
    </row>
    <row r="67" spans="1:16" ht="15.75">
      <c r="A67" s="168"/>
      <c r="B67" s="168"/>
      <c r="C67" s="168"/>
      <c r="D67" s="168"/>
      <c r="E67" s="168"/>
      <c r="F67" s="168"/>
      <c r="G67" s="168"/>
      <c r="H67" s="18" t="s">
        <v>194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6"/>
      <c r="O67" s="72">
        <f>O63+O64+O65+O66</f>
        <v>0</v>
      </c>
      <c r="P67" s="73">
        <v>162649.3</v>
      </c>
    </row>
    <row r="68" spans="1:16" ht="13.5" customHeight="1">
      <c r="A68" s="168">
        <v>11</v>
      </c>
      <c r="B68" s="168" t="s">
        <v>140</v>
      </c>
      <c r="C68" s="168" t="s">
        <v>774</v>
      </c>
      <c r="D68" s="168" t="s">
        <v>195</v>
      </c>
      <c r="E68" s="168"/>
      <c r="F68" s="168" t="s">
        <v>189</v>
      </c>
      <c r="G68" s="168"/>
      <c r="H68" s="18" t="s">
        <v>190</v>
      </c>
      <c r="I68" s="16"/>
      <c r="J68" s="16"/>
      <c r="K68" s="16"/>
      <c r="L68" s="16"/>
      <c r="M68" s="16"/>
      <c r="N68" s="16"/>
      <c r="O68" s="72">
        <f>I68+J68+K68+L68+M68+N70</f>
        <v>0</v>
      </c>
      <c r="P68" s="73"/>
    </row>
    <row r="69" spans="1:16" ht="15.75">
      <c r="A69" s="168"/>
      <c r="B69" s="168"/>
      <c r="C69" s="168"/>
      <c r="D69" s="168"/>
      <c r="E69" s="168"/>
      <c r="F69" s="168"/>
      <c r="G69" s="168"/>
      <c r="H69" s="18" t="s">
        <v>191</v>
      </c>
      <c r="I69" s="16"/>
      <c r="J69" s="16"/>
      <c r="K69" s="16"/>
      <c r="L69" s="16"/>
      <c r="M69" s="16"/>
      <c r="N69" s="17">
        <v>0</v>
      </c>
      <c r="O69" s="72">
        <f>I69+J69+K69+L69+M69+N71</f>
        <v>0</v>
      </c>
      <c r="P69" s="73"/>
    </row>
    <row r="70" spans="1:16" ht="15.75">
      <c r="A70" s="168"/>
      <c r="B70" s="168"/>
      <c r="C70" s="168"/>
      <c r="D70" s="168"/>
      <c r="E70" s="168"/>
      <c r="F70" s="168"/>
      <c r="G70" s="168"/>
      <c r="H70" s="18" t="s">
        <v>192</v>
      </c>
      <c r="I70" s="16"/>
      <c r="J70" s="16"/>
      <c r="K70" s="16"/>
      <c r="L70" s="16"/>
      <c r="M70" s="16"/>
      <c r="N70" s="16"/>
      <c r="O70" s="72">
        <f>I70+J70+K70+L70+M70+N72</f>
        <v>0</v>
      </c>
      <c r="P70" s="73">
        <v>15120.49</v>
      </c>
    </row>
    <row r="71" spans="1:16" ht="15.75">
      <c r="A71" s="168"/>
      <c r="B71" s="168"/>
      <c r="C71" s="168"/>
      <c r="D71" s="168"/>
      <c r="E71" s="168"/>
      <c r="F71" s="168"/>
      <c r="G71" s="168"/>
      <c r="H71" s="18" t="s">
        <v>193</v>
      </c>
      <c r="I71" s="16"/>
      <c r="J71" s="16"/>
      <c r="K71" s="16"/>
      <c r="L71" s="16"/>
      <c r="M71" s="16"/>
      <c r="N71" s="16"/>
      <c r="O71" s="72">
        <f>I71+J71+K71+L71+M71+N73</f>
        <v>0</v>
      </c>
      <c r="P71" s="73"/>
    </row>
    <row r="72" spans="1:16" ht="15.75">
      <c r="A72" s="168"/>
      <c r="B72" s="168"/>
      <c r="C72" s="168"/>
      <c r="D72" s="168"/>
      <c r="E72" s="168"/>
      <c r="F72" s="168"/>
      <c r="G72" s="168"/>
      <c r="H72" s="18" t="s">
        <v>194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6"/>
      <c r="O72" s="72">
        <f>O68+O69+O70+O71</f>
        <v>0</v>
      </c>
      <c r="P72" s="73">
        <v>15120.49</v>
      </c>
    </row>
    <row r="73" spans="1:16" ht="13.5" customHeight="1">
      <c r="A73" s="168">
        <v>12</v>
      </c>
      <c r="B73" s="168" t="s">
        <v>140</v>
      </c>
      <c r="C73" s="168" t="s">
        <v>775</v>
      </c>
      <c r="D73" s="168" t="s">
        <v>141</v>
      </c>
      <c r="E73" s="168"/>
      <c r="F73" s="168" t="s">
        <v>189</v>
      </c>
      <c r="G73" s="168"/>
      <c r="H73" s="18" t="s">
        <v>190</v>
      </c>
      <c r="I73" s="16"/>
      <c r="J73" s="16"/>
      <c r="K73" s="16"/>
      <c r="L73" s="16"/>
      <c r="M73" s="16"/>
      <c r="N73" s="16"/>
      <c r="O73" s="72">
        <f>I73+J73+K73+L73+M73+N75</f>
        <v>0</v>
      </c>
      <c r="P73" s="73">
        <v>225364.65</v>
      </c>
    </row>
    <row r="74" spans="1:16" ht="15.75">
      <c r="A74" s="168"/>
      <c r="B74" s="168"/>
      <c r="C74" s="168"/>
      <c r="D74" s="168"/>
      <c r="E74" s="168"/>
      <c r="F74" s="168"/>
      <c r="G74" s="168"/>
      <c r="H74" s="18" t="s">
        <v>191</v>
      </c>
      <c r="I74" s="16"/>
      <c r="J74" s="16"/>
      <c r="K74" s="16"/>
      <c r="L74" s="16"/>
      <c r="M74" s="16"/>
      <c r="N74" s="17">
        <v>0</v>
      </c>
      <c r="O74" s="72">
        <f>I74+J74+K74+L74+M74+N76</f>
        <v>0</v>
      </c>
      <c r="P74" s="73">
        <v>75121.55</v>
      </c>
    </row>
    <row r="75" spans="1:16" ht="15.75">
      <c r="A75" s="168"/>
      <c r="B75" s="168"/>
      <c r="C75" s="168"/>
      <c r="D75" s="168"/>
      <c r="E75" s="168"/>
      <c r="F75" s="168"/>
      <c r="G75" s="168"/>
      <c r="H75" s="18" t="s">
        <v>192</v>
      </c>
      <c r="I75" s="16"/>
      <c r="J75" s="16"/>
      <c r="K75" s="16"/>
      <c r="L75" s="16"/>
      <c r="M75" s="16"/>
      <c r="N75" s="16"/>
      <c r="O75" s="72">
        <f>I75+J75+K75+L75+M75+N77</f>
        <v>0</v>
      </c>
      <c r="P75" s="73">
        <v>75121.55</v>
      </c>
    </row>
    <row r="76" spans="1:16" ht="15.75">
      <c r="A76" s="168"/>
      <c r="B76" s="168"/>
      <c r="C76" s="168"/>
      <c r="D76" s="168"/>
      <c r="E76" s="168"/>
      <c r="F76" s="168"/>
      <c r="G76" s="168"/>
      <c r="H76" s="18" t="s">
        <v>193</v>
      </c>
      <c r="I76" s="16"/>
      <c r="J76" s="16"/>
      <c r="K76" s="16"/>
      <c r="L76" s="16"/>
      <c r="M76" s="16"/>
      <c r="N76" s="16"/>
      <c r="O76" s="72">
        <f>I76+J76+K76+L76+M76+N78</f>
        <v>0</v>
      </c>
      <c r="P76" s="73"/>
    </row>
    <row r="77" spans="1:16" ht="15.75">
      <c r="A77" s="168"/>
      <c r="B77" s="168"/>
      <c r="C77" s="168"/>
      <c r="D77" s="168"/>
      <c r="E77" s="168"/>
      <c r="F77" s="168"/>
      <c r="G77" s="168"/>
      <c r="H77" s="18" t="s">
        <v>194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6"/>
      <c r="O77" s="72">
        <f>O73+O74+O75+O76</f>
        <v>0</v>
      </c>
      <c r="P77" s="73">
        <v>375607.75</v>
      </c>
    </row>
    <row r="78" spans="1:16" ht="13.5" customHeight="1">
      <c r="A78" s="168">
        <v>13</v>
      </c>
      <c r="B78" s="168" t="s">
        <v>140</v>
      </c>
      <c r="C78" s="168" t="s">
        <v>383</v>
      </c>
      <c r="D78" s="168" t="s">
        <v>141</v>
      </c>
      <c r="E78" s="168"/>
      <c r="F78" s="168" t="s">
        <v>189</v>
      </c>
      <c r="G78" s="168"/>
      <c r="H78" s="18" t="s">
        <v>190</v>
      </c>
      <c r="I78" s="16"/>
      <c r="J78" s="16"/>
      <c r="K78" s="16"/>
      <c r="L78" s="16"/>
      <c r="M78" s="16"/>
      <c r="N78" s="16"/>
      <c r="O78" s="72">
        <f>I78+J78+K78+L78+M78+N80</f>
        <v>0</v>
      </c>
      <c r="P78" s="73"/>
    </row>
    <row r="79" spans="1:16" ht="15.75">
      <c r="A79" s="168"/>
      <c r="B79" s="168"/>
      <c r="C79" s="168"/>
      <c r="D79" s="168"/>
      <c r="E79" s="168"/>
      <c r="F79" s="168"/>
      <c r="G79" s="168"/>
      <c r="H79" s="18" t="s">
        <v>191</v>
      </c>
      <c r="I79" s="16"/>
      <c r="J79" s="16"/>
      <c r="K79" s="16"/>
      <c r="L79" s="16"/>
      <c r="M79" s="16"/>
      <c r="N79" s="17">
        <v>0</v>
      </c>
      <c r="O79" s="72">
        <f>I79+J79+K79+L79+M79+N81</f>
        <v>0</v>
      </c>
      <c r="P79" s="73"/>
    </row>
    <row r="80" spans="1:16" ht="15.75">
      <c r="A80" s="168"/>
      <c r="B80" s="168"/>
      <c r="C80" s="168"/>
      <c r="D80" s="168"/>
      <c r="E80" s="168"/>
      <c r="F80" s="168"/>
      <c r="G80" s="168"/>
      <c r="H80" s="18" t="s">
        <v>192</v>
      </c>
      <c r="I80" s="16"/>
      <c r="J80" s="16"/>
      <c r="K80" s="16"/>
      <c r="L80" s="16"/>
      <c r="M80" s="16"/>
      <c r="N80" s="16"/>
      <c r="O80" s="72">
        <f>I80+J80+K80+L80+M80+N82</f>
        <v>0</v>
      </c>
      <c r="P80" s="73"/>
    </row>
    <row r="81" spans="1:16" ht="15.75">
      <c r="A81" s="168"/>
      <c r="B81" s="168"/>
      <c r="C81" s="168"/>
      <c r="D81" s="168"/>
      <c r="E81" s="168"/>
      <c r="F81" s="168"/>
      <c r="G81" s="168"/>
      <c r="H81" s="18" t="s">
        <v>193</v>
      </c>
      <c r="I81" s="16"/>
      <c r="J81" s="16"/>
      <c r="K81" s="16"/>
      <c r="L81" s="16"/>
      <c r="M81" s="16"/>
      <c r="N81" s="16"/>
      <c r="O81" s="72">
        <f>I81+J81+K81+L81+M81+N83</f>
        <v>0</v>
      </c>
      <c r="P81" s="73">
        <v>98976.44</v>
      </c>
    </row>
    <row r="82" spans="1:16" ht="15.75">
      <c r="A82" s="168"/>
      <c r="B82" s="168"/>
      <c r="C82" s="168"/>
      <c r="D82" s="168"/>
      <c r="E82" s="168"/>
      <c r="F82" s="168"/>
      <c r="G82" s="168"/>
      <c r="H82" s="18" t="s">
        <v>194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6"/>
      <c r="O82" s="72">
        <f>O78+O79+O80+O81</f>
        <v>0</v>
      </c>
      <c r="P82" s="73">
        <v>98976.44</v>
      </c>
    </row>
    <row r="83" spans="1:16" ht="13.5" customHeight="1">
      <c r="A83" s="168">
        <v>14</v>
      </c>
      <c r="B83" s="168" t="s">
        <v>140</v>
      </c>
      <c r="C83" s="168" t="s">
        <v>392</v>
      </c>
      <c r="D83" s="168" t="s">
        <v>195</v>
      </c>
      <c r="E83" s="168"/>
      <c r="F83" s="168" t="s">
        <v>189</v>
      </c>
      <c r="G83" s="168"/>
      <c r="H83" s="18" t="s">
        <v>190</v>
      </c>
      <c r="I83" s="16"/>
      <c r="J83" s="16"/>
      <c r="K83" s="16"/>
      <c r="L83" s="16"/>
      <c r="M83" s="16"/>
      <c r="N83" s="16"/>
      <c r="O83" s="72">
        <f>I83+J83+K83+L83+M83+N85</f>
        <v>0</v>
      </c>
      <c r="P83" s="73"/>
    </row>
    <row r="84" spans="1:16" ht="15.75">
      <c r="A84" s="168"/>
      <c r="B84" s="168"/>
      <c r="C84" s="168"/>
      <c r="D84" s="168"/>
      <c r="E84" s="168"/>
      <c r="F84" s="168"/>
      <c r="G84" s="168"/>
      <c r="H84" s="18" t="s">
        <v>191</v>
      </c>
      <c r="I84" s="16"/>
      <c r="J84" s="16"/>
      <c r="K84" s="16"/>
      <c r="L84" s="16"/>
      <c r="M84" s="16"/>
      <c r="N84" s="17">
        <v>0</v>
      </c>
      <c r="O84" s="72">
        <f>I84+J84+K84+L84+M84+N86</f>
        <v>0</v>
      </c>
      <c r="P84" s="73"/>
    </row>
    <row r="85" spans="1:16" ht="15.75">
      <c r="A85" s="168"/>
      <c r="B85" s="168"/>
      <c r="C85" s="168"/>
      <c r="D85" s="168"/>
      <c r="E85" s="168"/>
      <c r="F85" s="168"/>
      <c r="G85" s="168"/>
      <c r="H85" s="18" t="s">
        <v>192</v>
      </c>
      <c r="I85" s="16"/>
      <c r="J85" s="16"/>
      <c r="K85" s="16"/>
      <c r="L85" s="16"/>
      <c r="M85" s="16"/>
      <c r="N85" s="16"/>
      <c r="O85" s="72">
        <f>I85+J85+K85+L85+M85+N87</f>
        <v>0</v>
      </c>
      <c r="P85" s="73">
        <v>12544.13</v>
      </c>
    </row>
    <row r="86" spans="1:16" ht="15.75">
      <c r="A86" s="168"/>
      <c r="B86" s="168"/>
      <c r="C86" s="168"/>
      <c r="D86" s="168"/>
      <c r="E86" s="168"/>
      <c r="F86" s="168"/>
      <c r="G86" s="168"/>
      <c r="H86" s="18" t="s">
        <v>193</v>
      </c>
      <c r="I86" s="16"/>
      <c r="J86" s="16"/>
      <c r="K86" s="16"/>
      <c r="L86" s="16"/>
      <c r="M86" s="16"/>
      <c r="N86" s="16"/>
      <c r="O86" s="72">
        <f>I86+J86+K86+L86+M86+N88</f>
        <v>0</v>
      </c>
      <c r="P86" s="73"/>
    </row>
    <row r="87" spans="1:16" ht="15.75">
      <c r="A87" s="168"/>
      <c r="B87" s="168"/>
      <c r="C87" s="168"/>
      <c r="D87" s="168"/>
      <c r="E87" s="168"/>
      <c r="F87" s="168"/>
      <c r="G87" s="168"/>
      <c r="H87" s="18" t="s">
        <v>194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6"/>
      <c r="O87" s="72">
        <f>O83+O84+O85+O86</f>
        <v>0</v>
      </c>
      <c r="P87" s="73">
        <v>12544.13</v>
      </c>
    </row>
    <row r="88" spans="1:16" ht="13.5" customHeight="1">
      <c r="A88" s="168">
        <v>15</v>
      </c>
      <c r="B88" s="168" t="s">
        <v>140</v>
      </c>
      <c r="C88" s="168" t="s">
        <v>392</v>
      </c>
      <c r="D88" s="168" t="s">
        <v>141</v>
      </c>
      <c r="E88" s="168"/>
      <c r="F88" s="168" t="s">
        <v>189</v>
      </c>
      <c r="G88" s="168"/>
      <c r="H88" s="18" t="s">
        <v>190</v>
      </c>
      <c r="I88" s="16"/>
      <c r="J88" s="16"/>
      <c r="K88" s="16"/>
      <c r="L88" s="16"/>
      <c r="M88" s="16"/>
      <c r="N88" s="16"/>
      <c r="O88" s="72">
        <f>I88+J88+K88+L88+M88+N90</f>
        <v>0</v>
      </c>
      <c r="P88" s="73">
        <v>195982.9</v>
      </c>
    </row>
    <row r="89" spans="1:16" ht="15.75">
      <c r="A89" s="168"/>
      <c r="B89" s="168"/>
      <c r="C89" s="168"/>
      <c r="D89" s="168"/>
      <c r="E89" s="168"/>
      <c r="F89" s="168"/>
      <c r="G89" s="168"/>
      <c r="H89" s="18" t="s">
        <v>191</v>
      </c>
      <c r="I89" s="16"/>
      <c r="J89" s="16"/>
      <c r="K89" s="16"/>
      <c r="L89" s="16"/>
      <c r="M89" s="16"/>
      <c r="N89" s="17">
        <v>0</v>
      </c>
      <c r="O89" s="72">
        <f>I89+J89+K89+L89+M89+N91</f>
        <v>0</v>
      </c>
      <c r="P89" s="73">
        <v>65327.63</v>
      </c>
    </row>
    <row r="90" spans="1:16" ht="15.75">
      <c r="A90" s="168"/>
      <c r="B90" s="168"/>
      <c r="C90" s="168"/>
      <c r="D90" s="168"/>
      <c r="E90" s="168"/>
      <c r="F90" s="168"/>
      <c r="G90" s="168"/>
      <c r="H90" s="18" t="s">
        <v>192</v>
      </c>
      <c r="I90" s="16"/>
      <c r="J90" s="16"/>
      <c r="K90" s="16"/>
      <c r="L90" s="16"/>
      <c r="M90" s="16"/>
      <c r="N90" s="16"/>
      <c r="O90" s="72">
        <f>I90+J90+K90+L90+M90+N92</f>
        <v>0</v>
      </c>
      <c r="P90" s="73">
        <v>65327.63</v>
      </c>
    </row>
    <row r="91" spans="1:16" ht="15.75">
      <c r="A91" s="168"/>
      <c r="B91" s="168"/>
      <c r="C91" s="168"/>
      <c r="D91" s="168"/>
      <c r="E91" s="168"/>
      <c r="F91" s="168"/>
      <c r="G91" s="168"/>
      <c r="H91" s="18" t="s">
        <v>193</v>
      </c>
      <c r="I91" s="16"/>
      <c r="J91" s="16"/>
      <c r="K91" s="16"/>
      <c r="L91" s="16"/>
      <c r="M91" s="16"/>
      <c r="N91" s="16"/>
      <c r="O91" s="72">
        <f>I91+J91+K91+L91+M91+N93</f>
        <v>0</v>
      </c>
      <c r="P91" s="73"/>
    </row>
    <row r="92" spans="1:16" ht="15.75">
      <c r="A92" s="168"/>
      <c r="B92" s="168"/>
      <c r="C92" s="168"/>
      <c r="D92" s="168"/>
      <c r="E92" s="168"/>
      <c r="F92" s="168"/>
      <c r="G92" s="168"/>
      <c r="H92" s="18" t="s">
        <v>194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6"/>
      <c r="O92" s="72">
        <f>O88+O89+O90+O91</f>
        <v>0</v>
      </c>
      <c r="P92" s="73">
        <v>326638.17</v>
      </c>
    </row>
    <row r="93" spans="1:16" ht="13.5" customHeight="1">
      <c r="A93" s="168">
        <v>16</v>
      </c>
      <c r="B93" s="168" t="s">
        <v>140</v>
      </c>
      <c r="C93" s="168" t="s">
        <v>630</v>
      </c>
      <c r="D93" s="168" t="s">
        <v>233</v>
      </c>
      <c r="E93" s="168"/>
      <c r="F93" s="168" t="s">
        <v>189</v>
      </c>
      <c r="G93" s="168"/>
      <c r="H93" s="18" t="s">
        <v>190</v>
      </c>
      <c r="I93" s="16"/>
      <c r="J93" s="16"/>
      <c r="K93" s="16"/>
      <c r="L93" s="16"/>
      <c r="M93" s="16"/>
      <c r="N93" s="16"/>
      <c r="O93" s="72">
        <f>I93+J93+K93+L93+M93+N95</f>
        <v>0</v>
      </c>
      <c r="P93" s="73"/>
    </row>
    <row r="94" spans="1:16" ht="15.75">
      <c r="A94" s="168"/>
      <c r="B94" s="168"/>
      <c r="C94" s="168"/>
      <c r="D94" s="168"/>
      <c r="E94" s="168"/>
      <c r="F94" s="168"/>
      <c r="G94" s="168"/>
      <c r="H94" s="18" t="s">
        <v>191</v>
      </c>
      <c r="I94" s="16"/>
      <c r="J94" s="16"/>
      <c r="K94" s="16"/>
      <c r="L94" s="16"/>
      <c r="M94" s="16"/>
      <c r="N94" s="17">
        <v>0</v>
      </c>
      <c r="O94" s="72">
        <f>I94+J94+K94+L94+M94+N96</f>
        <v>0</v>
      </c>
      <c r="P94" s="73"/>
    </row>
    <row r="95" spans="1:16" ht="15.75">
      <c r="A95" s="168"/>
      <c r="B95" s="168"/>
      <c r="C95" s="168"/>
      <c r="D95" s="168"/>
      <c r="E95" s="168"/>
      <c r="F95" s="168"/>
      <c r="G95" s="168"/>
      <c r="H95" s="18" t="s">
        <v>192</v>
      </c>
      <c r="I95" s="16"/>
      <c r="J95" s="16"/>
      <c r="K95" s="16"/>
      <c r="L95" s="17">
        <v>0</v>
      </c>
      <c r="M95" s="17">
        <v>0</v>
      </c>
      <c r="N95" s="16"/>
      <c r="O95" s="72">
        <f>I95+J95+K95+L95+M95+N97</f>
        <v>6089.35</v>
      </c>
      <c r="P95" s="73"/>
    </row>
    <row r="96" spans="1:16" ht="15.75">
      <c r="A96" s="168"/>
      <c r="B96" s="168"/>
      <c r="C96" s="168"/>
      <c r="D96" s="168"/>
      <c r="E96" s="168"/>
      <c r="F96" s="168"/>
      <c r="G96" s="168"/>
      <c r="H96" s="18" t="s">
        <v>193</v>
      </c>
      <c r="I96" s="16"/>
      <c r="J96" s="16"/>
      <c r="K96" s="16"/>
      <c r="L96" s="16"/>
      <c r="M96" s="16"/>
      <c r="N96" s="16"/>
      <c r="O96" s="72">
        <f>I96+J96+K96+L96+M96+N98</f>
        <v>0</v>
      </c>
      <c r="P96" s="73"/>
    </row>
    <row r="97" spans="1:16" ht="15.75">
      <c r="A97" s="168"/>
      <c r="B97" s="168"/>
      <c r="C97" s="168"/>
      <c r="D97" s="168"/>
      <c r="E97" s="168"/>
      <c r="F97" s="168"/>
      <c r="G97" s="168"/>
      <c r="H97" s="18" t="s">
        <v>194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6089.35</v>
      </c>
      <c r="O97" s="72">
        <f>O93+O94+O95+O96</f>
        <v>6089.35</v>
      </c>
      <c r="P97" s="73">
        <v>0</v>
      </c>
    </row>
    <row r="98" spans="1:16" ht="13.5" customHeight="1">
      <c r="A98" s="168">
        <v>17</v>
      </c>
      <c r="B98" s="168" t="s">
        <v>140</v>
      </c>
      <c r="C98" s="168" t="s">
        <v>629</v>
      </c>
      <c r="D98" s="168" t="s">
        <v>141</v>
      </c>
      <c r="E98" s="168"/>
      <c r="F98" s="168" t="s">
        <v>189</v>
      </c>
      <c r="G98" s="168"/>
      <c r="H98" s="18" t="s">
        <v>190</v>
      </c>
      <c r="I98" s="16"/>
      <c r="J98" s="16"/>
      <c r="K98" s="16"/>
      <c r="L98" s="16"/>
      <c r="M98" s="17">
        <v>0</v>
      </c>
      <c r="N98" s="16"/>
      <c r="O98" s="72">
        <f>I98+J98+K98+L98+M98+N100</f>
        <v>48726.6</v>
      </c>
      <c r="P98" s="73"/>
    </row>
    <row r="99" spans="1:16" ht="15.75">
      <c r="A99" s="168"/>
      <c r="B99" s="168"/>
      <c r="C99" s="168"/>
      <c r="D99" s="168"/>
      <c r="E99" s="168"/>
      <c r="F99" s="168"/>
      <c r="G99" s="168"/>
      <c r="H99" s="18" t="s">
        <v>191</v>
      </c>
      <c r="I99" s="16"/>
      <c r="J99" s="16"/>
      <c r="K99" s="16"/>
      <c r="L99" s="16"/>
      <c r="M99" s="17">
        <v>0</v>
      </c>
      <c r="N99" s="17">
        <f>N95+N96+N97+N98</f>
        <v>6089.35</v>
      </c>
      <c r="O99" s="72">
        <f>I99+J99+K99+L99+M99+N101</f>
        <v>16242.2</v>
      </c>
      <c r="P99" s="73"/>
    </row>
    <row r="100" spans="1:16" ht="15.75">
      <c r="A100" s="168"/>
      <c r="B100" s="168"/>
      <c r="C100" s="168"/>
      <c r="D100" s="168"/>
      <c r="E100" s="168"/>
      <c r="F100" s="168"/>
      <c r="G100" s="168"/>
      <c r="H100" s="18" t="s">
        <v>192</v>
      </c>
      <c r="I100" s="16"/>
      <c r="J100" s="16"/>
      <c r="K100" s="16"/>
      <c r="L100" s="16"/>
      <c r="M100" s="17">
        <v>0</v>
      </c>
      <c r="N100" s="17">
        <v>48726.6</v>
      </c>
      <c r="O100" s="72">
        <f>I100+J100+K100+L100+M100+N102</f>
        <v>16242.2</v>
      </c>
      <c r="P100" s="73"/>
    </row>
    <row r="101" spans="1:16" ht="15.75">
      <c r="A101" s="168"/>
      <c r="B101" s="168"/>
      <c r="C101" s="168"/>
      <c r="D101" s="168"/>
      <c r="E101" s="168"/>
      <c r="F101" s="168"/>
      <c r="G101" s="168"/>
      <c r="H101" s="18" t="s">
        <v>193</v>
      </c>
      <c r="I101" s="16"/>
      <c r="J101" s="16"/>
      <c r="K101" s="16"/>
      <c r="L101" s="16"/>
      <c r="M101" s="16"/>
      <c r="N101" s="17">
        <v>16242.2</v>
      </c>
      <c r="O101" s="72">
        <f>I101+J101+K101+L101+M101+N103</f>
        <v>0</v>
      </c>
      <c r="P101" s="73"/>
    </row>
    <row r="102" spans="1:16" ht="15.75">
      <c r="A102" s="168"/>
      <c r="B102" s="168"/>
      <c r="C102" s="168"/>
      <c r="D102" s="168"/>
      <c r="E102" s="168"/>
      <c r="F102" s="168"/>
      <c r="G102" s="168"/>
      <c r="H102" s="18" t="s">
        <v>194</v>
      </c>
      <c r="I102" s="17">
        <v>0</v>
      </c>
      <c r="J102" s="17">
        <f>J98+J99+J100+J101</f>
        <v>0</v>
      </c>
      <c r="K102" s="17">
        <f>K98+K99+K100+K101</f>
        <v>0</v>
      </c>
      <c r="L102" s="17">
        <f>L98+L99+L100+L101</f>
        <v>0</v>
      </c>
      <c r="M102" s="17">
        <f>M98+M99+M100+M101</f>
        <v>0</v>
      </c>
      <c r="N102" s="17">
        <v>16242.2</v>
      </c>
      <c r="O102" s="72">
        <f>O98+O99+O100+O101</f>
        <v>81211</v>
      </c>
      <c r="P102" s="73">
        <v>0</v>
      </c>
    </row>
    <row r="103" spans="1:16" ht="13.5" customHeight="1">
      <c r="A103" s="168">
        <v>18</v>
      </c>
      <c r="B103" s="168" t="s">
        <v>140</v>
      </c>
      <c r="C103" s="168" t="s">
        <v>409</v>
      </c>
      <c r="D103" s="168" t="s">
        <v>195</v>
      </c>
      <c r="E103" s="168"/>
      <c r="F103" s="168" t="s">
        <v>189</v>
      </c>
      <c r="G103" s="168"/>
      <c r="H103" s="18" t="s">
        <v>190</v>
      </c>
      <c r="I103" s="16"/>
      <c r="J103" s="16"/>
      <c r="K103" s="16"/>
      <c r="L103" s="16"/>
      <c r="M103" s="16"/>
      <c r="N103" s="16"/>
      <c r="O103" s="72">
        <f>I103+J103+K103+L103+M103+N105</f>
        <v>0</v>
      </c>
      <c r="P103" s="73"/>
    </row>
    <row r="104" spans="1:16" ht="15.75">
      <c r="A104" s="168"/>
      <c r="B104" s="168"/>
      <c r="C104" s="168"/>
      <c r="D104" s="168"/>
      <c r="E104" s="168"/>
      <c r="F104" s="168"/>
      <c r="G104" s="168"/>
      <c r="H104" s="18" t="s">
        <v>191</v>
      </c>
      <c r="I104" s="16"/>
      <c r="J104" s="16"/>
      <c r="K104" s="16"/>
      <c r="L104" s="16"/>
      <c r="M104" s="16"/>
      <c r="N104" s="17">
        <f>N100+N101+N102+N103</f>
        <v>81211</v>
      </c>
      <c r="O104" s="72">
        <f>I104+J104+K104+L104+M104+N106</f>
        <v>0</v>
      </c>
      <c r="P104" s="73"/>
    </row>
    <row r="105" spans="1:16" ht="15.75">
      <c r="A105" s="168"/>
      <c r="B105" s="168"/>
      <c r="C105" s="168"/>
      <c r="D105" s="168"/>
      <c r="E105" s="168"/>
      <c r="F105" s="168"/>
      <c r="G105" s="168"/>
      <c r="H105" s="18" t="s">
        <v>192</v>
      </c>
      <c r="I105" s="16"/>
      <c r="J105" s="16"/>
      <c r="K105" s="16"/>
      <c r="L105" s="16"/>
      <c r="M105" s="16"/>
      <c r="N105" s="16"/>
      <c r="O105" s="72">
        <f>I105+J105+K105+L105+M105+N107</f>
        <v>11360.46</v>
      </c>
      <c r="P105" s="73"/>
    </row>
    <row r="106" spans="1:16" ht="15.75">
      <c r="A106" s="168"/>
      <c r="B106" s="168"/>
      <c r="C106" s="168"/>
      <c r="D106" s="168"/>
      <c r="E106" s="168"/>
      <c r="F106" s="168"/>
      <c r="G106" s="168"/>
      <c r="H106" s="18" t="s">
        <v>193</v>
      </c>
      <c r="I106" s="16"/>
      <c r="J106" s="16"/>
      <c r="K106" s="16"/>
      <c r="L106" s="16"/>
      <c r="M106" s="16"/>
      <c r="N106" s="16"/>
      <c r="O106" s="72">
        <f>I106+J106+K106+L106+M106+N108</f>
        <v>0</v>
      </c>
      <c r="P106" s="73"/>
    </row>
    <row r="107" spans="1:16" ht="15.75">
      <c r="A107" s="168"/>
      <c r="B107" s="168"/>
      <c r="C107" s="168"/>
      <c r="D107" s="168"/>
      <c r="E107" s="168"/>
      <c r="F107" s="168"/>
      <c r="G107" s="168"/>
      <c r="H107" s="18" t="s">
        <v>194</v>
      </c>
      <c r="I107" s="17">
        <v>0</v>
      </c>
      <c r="J107" s="17">
        <v>0</v>
      </c>
      <c r="K107" s="17">
        <v>0</v>
      </c>
      <c r="L107" s="17">
        <f>L103+L104+L105+L106</f>
        <v>0</v>
      </c>
      <c r="M107" s="17">
        <v>0</v>
      </c>
      <c r="N107" s="17">
        <v>11360.46</v>
      </c>
      <c r="O107" s="72">
        <f>O103+O104+O105+O106</f>
        <v>11360.46</v>
      </c>
      <c r="P107" s="73">
        <v>0</v>
      </c>
    </row>
    <row r="108" spans="1:16" ht="13.5" customHeight="1">
      <c r="A108" s="168">
        <v>19</v>
      </c>
      <c r="B108" s="168" t="s">
        <v>140</v>
      </c>
      <c r="C108" s="168" t="s">
        <v>410</v>
      </c>
      <c r="D108" s="168" t="s">
        <v>141</v>
      </c>
      <c r="E108" s="168"/>
      <c r="F108" s="168" t="s">
        <v>189</v>
      </c>
      <c r="G108" s="168"/>
      <c r="H108" s="18" t="s">
        <v>190</v>
      </c>
      <c r="I108" s="16"/>
      <c r="J108" s="16"/>
      <c r="K108" s="16"/>
      <c r="L108" s="16"/>
      <c r="M108" s="16"/>
      <c r="N108" s="16"/>
      <c r="O108" s="72">
        <f>I108+J108+K108+L108+M108+N110</f>
        <v>181334.3</v>
      </c>
      <c r="P108" s="73"/>
    </row>
    <row r="109" spans="1:16" ht="15.75">
      <c r="A109" s="168"/>
      <c r="B109" s="168"/>
      <c r="C109" s="168"/>
      <c r="D109" s="168"/>
      <c r="E109" s="168"/>
      <c r="F109" s="168"/>
      <c r="G109" s="168"/>
      <c r="H109" s="18" t="s">
        <v>191</v>
      </c>
      <c r="I109" s="16"/>
      <c r="J109" s="16"/>
      <c r="K109" s="16"/>
      <c r="L109" s="16"/>
      <c r="M109" s="16"/>
      <c r="N109" s="17">
        <v>11360.46</v>
      </c>
      <c r="O109" s="72">
        <f>I109+J109+K109+L109+M109+N111</f>
        <v>60444.77</v>
      </c>
      <c r="P109" s="73"/>
    </row>
    <row r="110" spans="1:16" ht="15.75">
      <c r="A110" s="168"/>
      <c r="B110" s="168"/>
      <c r="C110" s="168"/>
      <c r="D110" s="168"/>
      <c r="E110" s="168"/>
      <c r="F110" s="168"/>
      <c r="G110" s="168"/>
      <c r="H110" s="18" t="s">
        <v>192</v>
      </c>
      <c r="I110" s="16"/>
      <c r="J110" s="16"/>
      <c r="K110" s="16"/>
      <c r="L110" s="16"/>
      <c r="M110" s="16"/>
      <c r="N110" s="17">
        <v>181334.3</v>
      </c>
      <c r="O110" s="72">
        <f>I110+J110+K110+L110+M110+N112</f>
        <v>60444.77</v>
      </c>
      <c r="P110" s="73"/>
    </row>
    <row r="111" spans="1:16" ht="15.75">
      <c r="A111" s="168"/>
      <c r="B111" s="168"/>
      <c r="C111" s="168"/>
      <c r="D111" s="168"/>
      <c r="E111" s="168"/>
      <c r="F111" s="168"/>
      <c r="G111" s="168"/>
      <c r="H111" s="18" t="s">
        <v>193</v>
      </c>
      <c r="I111" s="16"/>
      <c r="J111" s="16"/>
      <c r="K111" s="16"/>
      <c r="L111" s="16"/>
      <c r="M111" s="16"/>
      <c r="N111" s="17">
        <v>60444.77</v>
      </c>
      <c r="O111" s="72">
        <f>I111+J111+K111+L111+M111+N113</f>
        <v>0</v>
      </c>
      <c r="P111" s="73"/>
    </row>
    <row r="112" spans="1:16" ht="15.75">
      <c r="A112" s="168"/>
      <c r="B112" s="168"/>
      <c r="C112" s="168"/>
      <c r="D112" s="168"/>
      <c r="E112" s="168"/>
      <c r="F112" s="168"/>
      <c r="G112" s="168"/>
      <c r="H112" s="18" t="s">
        <v>194</v>
      </c>
      <c r="I112" s="17">
        <f>I108+I109+I110+I111</f>
        <v>0</v>
      </c>
      <c r="J112" s="17">
        <f>J108+J109+J110+J111</f>
        <v>0</v>
      </c>
      <c r="K112" s="17">
        <f>K108+K109+K110+K111</f>
        <v>0</v>
      </c>
      <c r="L112" s="17">
        <f>L108+L109+L110+L111</f>
        <v>0</v>
      </c>
      <c r="M112" s="17">
        <f>M108+M109+M110+M111</f>
        <v>0</v>
      </c>
      <c r="N112" s="17">
        <v>60444.77</v>
      </c>
      <c r="O112" s="72">
        <f>O108+O109+O110+O111</f>
        <v>302223.83999999997</v>
      </c>
      <c r="P112" s="73">
        <v>0</v>
      </c>
    </row>
    <row r="113" spans="1:16" ht="13.5" customHeight="1">
      <c r="A113" s="168">
        <v>20</v>
      </c>
      <c r="B113" s="168" t="s">
        <v>140</v>
      </c>
      <c r="C113" s="168" t="s">
        <v>382</v>
      </c>
      <c r="D113" s="168" t="s">
        <v>141</v>
      </c>
      <c r="E113" s="168"/>
      <c r="F113" s="168" t="s">
        <v>189</v>
      </c>
      <c r="G113" s="168"/>
      <c r="H113" s="18" t="s">
        <v>190</v>
      </c>
      <c r="I113" s="16"/>
      <c r="J113" s="16"/>
      <c r="K113" s="16"/>
      <c r="L113" s="16"/>
      <c r="M113" s="16"/>
      <c r="N113" s="16"/>
      <c r="O113" s="72">
        <f>I113+J113+K113+L113+M113+N115</f>
        <v>0</v>
      </c>
      <c r="P113" s="73"/>
    </row>
    <row r="114" spans="1:16" ht="15.75">
      <c r="A114" s="168"/>
      <c r="B114" s="168"/>
      <c r="C114" s="168"/>
      <c r="D114" s="168"/>
      <c r="E114" s="168"/>
      <c r="F114" s="168"/>
      <c r="G114" s="168"/>
      <c r="H114" s="18" t="s">
        <v>191</v>
      </c>
      <c r="I114" s="16"/>
      <c r="J114" s="16"/>
      <c r="K114" s="16"/>
      <c r="L114" s="16"/>
      <c r="M114" s="16"/>
      <c r="N114" s="17">
        <f>N110+N111+N112+N113</f>
        <v>302223.83999999997</v>
      </c>
      <c r="O114" s="72">
        <f>I114+J114+K114+L114+M114+N116</f>
        <v>0</v>
      </c>
      <c r="P114" s="73"/>
    </row>
    <row r="115" spans="1:16" ht="15.75">
      <c r="A115" s="168"/>
      <c r="B115" s="168"/>
      <c r="C115" s="168"/>
      <c r="D115" s="168"/>
      <c r="E115" s="168"/>
      <c r="F115" s="168"/>
      <c r="G115" s="168"/>
      <c r="H115" s="18" t="s">
        <v>192</v>
      </c>
      <c r="I115" s="16"/>
      <c r="J115" s="16"/>
      <c r="K115" s="16"/>
      <c r="L115" s="16"/>
      <c r="M115" s="16"/>
      <c r="N115" s="16"/>
      <c r="O115" s="72">
        <f>I115+J115+K115+L115+M115+N117</f>
        <v>0</v>
      </c>
      <c r="P115" s="73"/>
    </row>
    <row r="116" spans="1:16" ht="15.75">
      <c r="A116" s="168"/>
      <c r="B116" s="168"/>
      <c r="C116" s="168"/>
      <c r="D116" s="168"/>
      <c r="E116" s="168"/>
      <c r="F116" s="168"/>
      <c r="G116" s="168"/>
      <c r="H116" s="18" t="s">
        <v>193</v>
      </c>
      <c r="I116" s="16"/>
      <c r="J116" s="16"/>
      <c r="K116" s="16"/>
      <c r="L116" s="16"/>
      <c r="M116" s="16"/>
      <c r="N116" s="16"/>
      <c r="O116" s="72">
        <v>0</v>
      </c>
      <c r="P116" s="73">
        <v>338874.87</v>
      </c>
    </row>
    <row r="117" spans="1:16" ht="15.75">
      <c r="A117" s="168"/>
      <c r="B117" s="168"/>
      <c r="C117" s="168"/>
      <c r="D117" s="168"/>
      <c r="E117" s="168"/>
      <c r="F117" s="168"/>
      <c r="G117" s="168"/>
      <c r="H117" s="18" t="s">
        <v>194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6"/>
      <c r="O117" s="72">
        <f>O113+O114+O115+O116</f>
        <v>0</v>
      </c>
      <c r="P117" s="73">
        <f>P113+P114+P115+P116</f>
        <v>338874.87</v>
      </c>
    </row>
    <row r="118" spans="1:16" ht="13.5" customHeight="1">
      <c r="A118" s="168">
        <v>21</v>
      </c>
      <c r="B118" s="168" t="s">
        <v>46</v>
      </c>
      <c r="C118" s="168" t="s">
        <v>381</v>
      </c>
      <c r="D118" s="168" t="s">
        <v>195</v>
      </c>
      <c r="E118" s="168"/>
      <c r="F118" s="168" t="s">
        <v>354</v>
      </c>
      <c r="G118" s="168"/>
      <c r="H118" s="18" t="s">
        <v>190</v>
      </c>
      <c r="I118" s="16"/>
      <c r="J118" s="17"/>
      <c r="K118" s="17"/>
      <c r="L118" s="16"/>
      <c r="M118" s="16"/>
      <c r="N118" s="17"/>
      <c r="O118" s="72">
        <f>I118+J118+K118+L118+M118+N120</f>
        <v>0</v>
      </c>
      <c r="P118" s="73"/>
    </row>
    <row r="119" spans="1:16" ht="15.75">
      <c r="A119" s="168"/>
      <c r="B119" s="168"/>
      <c r="C119" s="168"/>
      <c r="D119" s="168"/>
      <c r="E119" s="168"/>
      <c r="F119" s="168"/>
      <c r="G119" s="168"/>
      <c r="H119" s="18" t="s">
        <v>191</v>
      </c>
      <c r="I119" s="16"/>
      <c r="J119" s="17"/>
      <c r="K119" s="17"/>
      <c r="L119" s="16"/>
      <c r="M119" s="16"/>
      <c r="N119" s="17">
        <v>0</v>
      </c>
      <c r="O119" s="72">
        <f>I119+J119+K119+L119+M119+N121</f>
        <v>0</v>
      </c>
      <c r="P119" s="73"/>
    </row>
    <row r="120" spans="1:16" ht="15.75">
      <c r="A120" s="168"/>
      <c r="B120" s="168"/>
      <c r="C120" s="168"/>
      <c r="D120" s="168"/>
      <c r="E120" s="168"/>
      <c r="F120" s="168"/>
      <c r="G120" s="168"/>
      <c r="H120" s="18" t="s">
        <v>192</v>
      </c>
      <c r="I120" s="16"/>
      <c r="J120" s="17">
        <v>4522.65</v>
      </c>
      <c r="K120" s="17">
        <v>970</v>
      </c>
      <c r="L120" s="16"/>
      <c r="M120" s="16"/>
      <c r="N120" s="16"/>
      <c r="O120" s="72">
        <f>I120+J120+K120+L120+M120+N122</f>
        <v>5492.65</v>
      </c>
      <c r="P120" s="73"/>
    </row>
    <row r="121" spans="1:16" ht="15.75">
      <c r="A121" s="168"/>
      <c r="B121" s="168"/>
      <c r="C121" s="168"/>
      <c r="D121" s="168"/>
      <c r="E121" s="168"/>
      <c r="F121" s="168"/>
      <c r="G121" s="168"/>
      <c r="H121" s="18" t="s">
        <v>193</v>
      </c>
      <c r="I121" s="16"/>
      <c r="J121" s="17"/>
      <c r="K121" s="17"/>
      <c r="L121" s="16"/>
      <c r="M121" s="16"/>
      <c r="N121" s="16"/>
      <c r="O121" s="72">
        <f>I121+J121+K121+L121+M121+N123</f>
        <v>0</v>
      </c>
      <c r="P121" s="73"/>
    </row>
    <row r="122" spans="1:16" ht="15.75">
      <c r="A122" s="168"/>
      <c r="B122" s="168"/>
      <c r="C122" s="168"/>
      <c r="D122" s="168"/>
      <c r="E122" s="168"/>
      <c r="F122" s="168"/>
      <c r="G122" s="168"/>
      <c r="H122" s="18" t="s">
        <v>194</v>
      </c>
      <c r="I122" s="17">
        <f>I118+I119+I120+I121</f>
        <v>0</v>
      </c>
      <c r="J122" s="19">
        <f>J118+J119+J120+J121</f>
        <v>4522.65</v>
      </c>
      <c r="K122" s="17">
        <f>K118+K119+K120+K121</f>
        <v>970</v>
      </c>
      <c r="L122" s="17">
        <f>L118+L119+L120+L121</f>
        <v>0</v>
      </c>
      <c r="M122" s="17">
        <f>M118+M119+M120+M121</f>
        <v>0</v>
      </c>
      <c r="N122" s="16"/>
      <c r="O122" s="72">
        <f>O118+O119+O120+O121</f>
        <v>5492.65</v>
      </c>
      <c r="P122" s="73">
        <f>P118+P119+P120+P121</f>
        <v>0</v>
      </c>
    </row>
    <row r="123" spans="1:16" ht="13.5" customHeight="1">
      <c r="A123" s="168">
        <v>22</v>
      </c>
      <c r="B123" s="168" t="s">
        <v>46</v>
      </c>
      <c r="C123" s="168" t="s">
        <v>628</v>
      </c>
      <c r="D123" s="168" t="s">
        <v>352</v>
      </c>
      <c r="E123" s="168"/>
      <c r="F123" s="168" t="s">
        <v>354</v>
      </c>
      <c r="G123" s="168"/>
      <c r="H123" s="18" t="s">
        <v>190</v>
      </c>
      <c r="I123" s="16"/>
      <c r="J123" s="19">
        <v>100366.74</v>
      </c>
      <c r="K123" s="16"/>
      <c r="L123" s="16"/>
      <c r="M123" s="16"/>
      <c r="N123" s="16"/>
      <c r="O123" s="72">
        <f>I123+J123+K123+L123+M123+N125</f>
        <v>100366.74</v>
      </c>
      <c r="P123" s="73"/>
    </row>
    <row r="124" spans="1:16" ht="15.75">
      <c r="A124" s="168"/>
      <c r="B124" s="168"/>
      <c r="C124" s="168"/>
      <c r="D124" s="168"/>
      <c r="E124" s="168"/>
      <c r="F124" s="168"/>
      <c r="G124" s="168"/>
      <c r="H124" s="18" t="s">
        <v>191</v>
      </c>
      <c r="I124" s="16"/>
      <c r="J124" s="19">
        <v>29979.67</v>
      </c>
      <c r="K124" s="17">
        <v>48284.78</v>
      </c>
      <c r="L124" s="16"/>
      <c r="M124" s="16"/>
      <c r="N124" s="17">
        <f>N120+N121+N122+N123</f>
        <v>0</v>
      </c>
      <c r="O124" s="72">
        <f>I124+J124+K124+L124+M124+N126</f>
        <v>78264.45</v>
      </c>
      <c r="P124" s="73"/>
    </row>
    <row r="125" spans="1:16" ht="15.75">
      <c r="A125" s="168"/>
      <c r="B125" s="168"/>
      <c r="C125" s="168"/>
      <c r="D125" s="168"/>
      <c r="E125" s="168"/>
      <c r="F125" s="168"/>
      <c r="G125" s="168"/>
      <c r="H125" s="18" t="s">
        <v>192</v>
      </c>
      <c r="I125" s="16"/>
      <c r="J125" s="19">
        <v>29979.67</v>
      </c>
      <c r="K125" s="17">
        <v>25310.08</v>
      </c>
      <c r="L125" s="16"/>
      <c r="M125" s="16"/>
      <c r="N125" s="16"/>
      <c r="O125" s="72">
        <f>I125+J125+K125+L125+M125+N127</f>
        <v>55289.75</v>
      </c>
      <c r="P125" s="73"/>
    </row>
    <row r="126" spans="1:16" ht="15.75">
      <c r="A126" s="168"/>
      <c r="B126" s="168"/>
      <c r="C126" s="168"/>
      <c r="D126" s="168"/>
      <c r="E126" s="168"/>
      <c r="F126" s="168"/>
      <c r="G126" s="168"/>
      <c r="H126" s="18" t="s">
        <v>193</v>
      </c>
      <c r="I126" s="16"/>
      <c r="J126" s="19"/>
      <c r="K126" s="16"/>
      <c r="L126" s="16"/>
      <c r="M126" s="16"/>
      <c r="N126" s="16"/>
      <c r="O126" s="72">
        <f>I126+J126+K126+L126+M126+N128</f>
        <v>0</v>
      </c>
      <c r="P126" s="73"/>
    </row>
    <row r="127" spans="1:16" ht="15.75">
      <c r="A127" s="168"/>
      <c r="B127" s="168"/>
      <c r="C127" s="168"/>
      <c r="D127" s="168"/>
      <c r="E127" s="168"/>
      <c r="F127" s="168"/>
      <c r="G127" s="168"/>
      <c r="H127" s="18" t="s">
        <v>194</v>
      </c>
      <c r="I127" s="17">
        <f>I123+I124+I125+I126</f>
        <v>0</v>
      </c>
      <c r="J127" s="17">
        <f>J123+J124+J125+J126</f>
        <v>160326.08000000002</v>
      </c>
      <c r="K127" s="17">
        <f>K123+K124+K125+K126</f>
        <v>73594.86</v>
      </c>
      <c r="L127" s="17">
        <f>L123+L124+L125+L126</f>
        <v>0</v>
      </c>
      <c r="M127" s="17">
        <f>M123+M124+M125+M126</f>
        <v>0</v>
      </c>
      <c r="N127" s="16"/>
      <c r="O127" s="72">
        <f>O123+O124+O125+O126</f>
        <v>233920.94</v>
      </c>
      <c r="P127" s="73">
        <f>P123+P124+P125+P126</f>
        <v>0</v>
      </c>
    </row>
    <row r="128" spans="1:16" ht="13.5" customHeight="1">
      <c r="A128" s="168">
        <v>23</v>
      </c>
      <c r="B128" s="168" t="s">
        <v>140</v>
      </c>
      <c r="C128" s="168" t="s">
        <v>627</v>
      </c>
      <c r="D128" s="168" t="s">
        <v>195</v>
      </c>
      <c r="E128" s="168"/>
      <c r="F128" s="168" t="s">
        <v>189</v>
      </c>
      <c r="G128" s="168"/>
      <c r="H128" s="18" t="s">
        <v>190</v>
      </c>
      <c r="I128" s="16"/>
      <c r="J128" s="16"/>
      <c r="K128" s="16"/>
      <c r="L128" s="16"/>
      <c r="M128" s="16"/>
      <c r="N128" s="16"/>
      <c r="O128" s="72">
        <f>I128+J128+K128+L128+M128+N130</f>
        <v>0</v>
      </c>
      <c r="P128" s="73"/>
    </row>
    <row r="129" spans="1:16" ht="15.75">
      <c r="A129" s="168"/>
      <c r="B129" s="168"/>
      <c r="C129" s="168"/>
      <c r="D129" s="168"/>
      <c r="E129" s="168"/>
      <c r="F129" s="168"/>
      <c r="G129" s="168"/>
      <c r="H129" s="18" t="s">
        <v>191</v>
      </c>
      <c r="I129" s="16"/>
      <c r="J129" s="16"/>
      <c r="K129" s="16"/>
      <c r="L129" s="16"/>
      <c r="M129" s="16"/>
      <c r="N129" s="17">
        <f>N125+N126+N127+N128</f>
        <v>0</v>
      </c>
      <c r="O129" s="72">
        <f>I129+J129+K129+L129+M129+N131</f>
        <v>0</v>
      </c>
      <c r="P129" s="73"/>
    </row>
    <row r="130" spans="1:16" ht="15.75">
      <c r="A130" s="168"/>
      <c r="B130" s="168"/>
      <c r="C130" s="168"/>
      <c r="D130" s="168"/>
      <c r="E130" s="168"/>
      <c r="F130" s="168"/>
      <c r="G130" s="168"/>
      <c r="H130" s="18" t="s">
        <v>192</v>
      </c>
      <c r="I130" s="16"/>
      <c r="J130" s="16"/>
      <c r="K130" s="16"/>
      <c r="L130" s="16"/>
      <c r="M130" s="16"/>
      <c r="N130" s="16"/>
      <c r="O130" s="72">
        <f>I130+J130+K130+L130+M130+N132</f>
        <v>0</v>
      </c>
      <c r="P130" s="73">
        <v>4469.25</v>
      </c>
    </row>
    <row r="131" spans="1:16" ht="15.75">
      <c r="A131" s="168"/>
      <c r="B131" s="168"/>
      <c r="C131" s="168"/>
      <c r="D131" s="168"/>
      <c r="E131" s="168"/>
      <c r="F131" s="168"/>
      <c r="G131" s="168"/>
      <c r="H131" s="18" t="s">
        <v>193</v>
      </c>
      <c r="I131" s="16"/>
      <c r="J131" s="16"/>
      <c r="K131" s="16"/>
      <c r="L131" s="16"/>
      <c r="M131" s="16"/>
      <c r="N131" s="16"/>
      <c r="O131" s="72">
        <f>I131+J131+K131+L131+M131+N133</f>
        <v>0</v>
      </c>
      <c r="P131" s="73"/>
    </row>
    <row r="132" spans="1:16" ht="15.75">
      <c r="A132" s="168"/>
      <c r="B132" s="168"/>
      <c r="C132" s="168"/>
      <c r="D132" s="168"/>
      <c r="E132" s="168"/>
      <c r="F132" s="168"/>
      <c r="G132" s="168"/>
      <c r="H132" s="18" t="s">
        <v>194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6"/>
      <c r="O132" s="72">
        <f>O128+O129+O130+O131</f>
        <v>0</v>
      </c>
      <c r="P132" s="73">
        <f>P128+P129+P130+P131</f>
        <v>4469.25</v>
      </c>
    </row>
    <row r="133" spans="1:16" ht="13.5" customHeight="1">
      <c r="A133" s="168">
        <v>24</v>
      </c>
      <c r="B133" s="168" t="s">
        <v>140</v>
      </c>
      <c r="C133" s="168" t="s">
        <v>380</v>
      </c>
      <c r="D133" s="168" t="s">
        <v>141</v>
      </c>
      <c r="E133" s="168"/>
      <c r="F133" s="168" t="s">
        <v>189</v>
      </c>
      <c r="G133" s="168"/>
      <c r="H133" s="18" t="s">
        <v>190</v>
      </c>
      <c r="I133" s="16"/>
      <c r="J133" s="16"/>
      <c r="K133" s="16"/>
      <c r="L133" s="16"/>
      <c r="M133" s="16"/>
      <c r="N133" s="16"/>
      <c r="O133" s="72">
        <f>I133+J133+K133+L133+M133+N135</f>
        <v>0</v>
      </c>
      <c r="P133" s="73">
        <v>67660.37</v>
      </c>
    </row>
    <row r="134" spans="1:16" ht="15.75">
      <c r="A134" s="168"/>
      <c r="B134" s="168"/>
      <c r="C134" s="168"/>
      <c r="D134" s="168"/>
      <c r="E134" s="168"/>
      <c r="F134" s="168"/>
      <c r="G134" s="168"/>
      <c r="H134" s="18" t="s">
        <v>191</v>
      </c>
      <c r="I134" s="16"/>
      <c r="J134" s="16"/>
      <c r="K134" s="16"/>
      <c r="L134" s="16"/>
      <c r="M134" s="16"/>
      <c r="N134" s="17">
        <v>0</v>
      </c>
      <c r="O134" s="72">
        <f>I134+J134+K134+L134+M134+N136</f>
        <v>0</v>
      </c>
      <c r="P134" s="73">
        <v>22553.46</v>
      </c>
    </row>
    <row r="135" spans="1:16" ht="15.75">
      <c r="A135" s="168"/>
      <c r="B135" s="168"/>
      <c r="C135" s="168"/>
      <c r="D135" s="168"/>
      <c r="E135" s="168"/>
      <c r="F135" s="168"/>
      <c r="G135" s="168"/>
      <c r="H135" s="18" t="s">
        <v>192</v>
      </c>
      <c r="I135" s="16"/>
      <c r="J135" s="16"/>
      <c r="K135" s="16"/>
      <c r="L135" s="16"/>
      <c r="M135" s="16"/>
      <c r="N135" s="16"/>
      <c r="O135" s="72">
        <f>I135+J135+K135+L135+M135+N137</f>
        <v>0</v>
      </c>
      <c r="P135" s="73">
        <v>22553.46</v>
      </c>
    </row>
    <row r="136" spans="1:16" ht="15.75">
      <c r="A136" s="168"/>
      <c r="B136" s="168"/>
      <c r="C136" s="168"/>
      <c r="D136" s="168"/>
      <c r="E136" s="168"/>
      <c r="F136" s="168"/>
      <c r="G136" s="168"/>
      <c r="H136" s="18" t="s">
        <v>193</v>
      </c>
      <c r="I136" s="16"/>
      <c r="J136" s="16"/>
      <c r="K136" s="16"/>
      <c r="L136" s="16"/>
      <c r="M136" s="16"/>
      <c r="N136" s="16"/>
      <c r="O136" s="72">
        <f>I136+J136+K136+L136+M136+N138</f>
        <v>0</v>
      </c>
      <c r="P136" s="73"/>
    </row>
    <row r="137" spans="1:16" ht="15.75">
      <c r="A137" s="168"/>
      <c r="B137" s="168"/>
      <c r="C137" s="168"/>
      <c r="D137" s="168"/>
      <c r="E137" s="168"/>
      <c r="F137" s="168"/>
      <c r="G137" s="168"/>
      <c r="H137" s="18" t="s">
        <v>194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6"/>
      <c r="O137" s="72">
        <f>O133+O134+O135+O136</f>
        <v>0</v>
      </c>
      <c r="P137" s="73">
        <f>P133+P134+P135+P136</f>
        <v>112767.28999999998</v>
      </c>
    </row>
    <row r="138" spans="1:16" ht="13.5" customHeight="1">
      <c r="A138" s="168">
        <v>25</v>
      </c>
      <c r="B138" s="168" t="s">
        <v>140</v>
      </c>
      <c r="C138" s="168" t="s">
        <v>626</v>
      </c>
      <c r="D138" s="168" t="s">
        <v>141</v>
      </c>
      <c r="E138" s="168"/>
      <c r="F138" s="168" t="s">
        <v>189</v>
      </c>
      <c r="G138" s="168"/>
      <c r="H138" s="18" t="s">
        <v>190</v>
      </c>
      <c r="I138" s="16"/>
      <c r="J138" s="16"/>
      <c r="K138" s="16"/>
      <c r="L138" s="16"/>
      <c r="M138" s="16"/>
      <c r="N138" s="16"/>
      <c r="O138" s="72">
        <f>I138+J138+K138+L138+M138+N140</f>
        <v>0</v>
      </c>
      <c r="P138" s="73"/>
    </row>
    <row r="139" spans="1:16" ht="15.75">
      <c r="A139" s="168"/>
      <c r="B139" s="168"/>
      <c r="C139" s="168"/>
      <c r="D139" s="168"/>
      <c r="E139" s="168"/>
      <c r="F139" s="168"/>
      <c r="G139" s="168"/>
      <c r="H139" s="18" t="s">
        <v>191</v>
      </c>
      <c r="I139" s="16"/>
      <c r="J139" s="16"/>
      <c r="K139" s="16"/>
      <c r="L139" s="16"/>
      <c r="M139" s="16"/>
      <c r="N139" s="17">
        <v>0</v>
      </c>
      <c r="O139" s="72">
        <f>I139+J139+K139+L139+M139+N141</f>
        <v>0</v>
      </c>
      <c r="P139" s="73"/>
    </row>
    <row r="140" spans="1:16" ht="15.75">
      <c r="A140" s="168"/>
      <c r="B140" s="168"/>
      <c r="C140" s="168"/>
      <c r="D140" s="168"/>
      <c r="E140" s="168"/>
      <c r="F140" s="168"/>
      <c r="G140" s="168"/>
      <c r="H140" s="18" t="s">
        <v>192</v>
      </c>
      <c r="I140" s="16"/>
      <c r="J140" s="16"/>
      <c r="K140" s="16"/>
      <c r="L140" s="16"/>
      <c r="M140" s="16"/>
      <c r="N140" s="16"/>
      <c r="O140" s="72">
        <f>I140+J140+K140+L140+M140+N142</f>
        <v>0</v>
      </c>
      <c r="P140" s="73"/>
    </row>
    <row r="141" spans="1:16" ht="15.75">
      <c r="A141" s="168"/>
      <c r="B141" s="168"/>
      <c r="C141" s="168"/>
      <c r="D141" s="168"/>
      <c r="E141" s="168"/>
      <c r="F141" s="168"/>
      <c r="G141" s="168"/>
      <c r="H141" s="18" t="s">
        <v>193</v>
      </c>
      <c r="I141" s="16"/>
      <c r="J141" s="16"/>
      <c r="K141" s="16"/>
      <c r="L141" s="16"/>
      <c r="M141" s="16"/>
      <c r="N141" s="16"/>
      <c r="O141" s="72">
        <f>I141+J141+K141+L141+M141+N143</f>
        <v>0</v>
      </c>
      <c r="P141" s="73">
        <v>86729.38</v>
      </c>
    </row>
    <row r="142" spans="1:16" ht="15.75">
      <c r="A142" s="168"/>
      <c r="B142" s="168"/>
      <c r="C142" s="168"/>
      <c r="D142" s="168"/>
      <c r="E142" s="168"/>
      <c r="F142" s="168"/>
      <c r="G142" s="168"/>
      <c r="H142" s="18" t="s">
        <v>194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6"/>
      <c r="O142" s="72">
        <f>O138+O139+O140+O141</f>
        <v>0</v>
      </c>
      <c r="P142" s="73">
        <f>P138+P139+P140+P141</f>
        <v>86729.38</v>
      </c>
    </row>
    <row r="143" spans="1:16" ht="13.5" customHeight="1">
      <c r="A143" s="168">
        <v>26</v>
      </c>
      <c r="B143" s="168" t="s">
        <v>140</v>
      </c>
      <c r="C143" s="168" t="s">
        <v>607</v>
      </c>
      <c r="D143" s="168" t="s">
        <v>141</v>
      </c>
      <c r="E143" s="168"/>
      <c r="F143" s="168" t="s">
        <v>189</v>
      </c>
      <c r="G143" s="168"/>
      <c r="H143" s="18" t="s">
        <v>190</v>
      </c>
      <c r="I143" s="16"/>
      <c r="J143" s="16"/>
      <c r="K143" s="16"/>
      <c r="L143" s="16"/>
      <c r="M143" s="16"/>
      <c r="N143" s="16"/>
      <c r="O143" s="72">
        <f>I143+J143+K143+L143+M143+N145</f>
        <v>0</v>
      </c>
      <c r="P143" s="73"/>
    </row>
    <row r="144" spans="1:16" ht="15.75">
      <c r="A144" s="168"/>
      <c r="B144" s="168"/>
      <c r="C144" s="168"/>
      <c r="D144" s="168"/>
      <c r="E144" s="168"/>
      <c r="F144" s="168"/>
      <c r="G144" s="168"/>
      <c r="H144" s="18" t="s">
        <v>191</v>
      </c>
      <c r="I144" s="16"/>
      <c r="J144" s="16"/>
      <c r="K144" s="16"/>
      <c r="L144" s="16"/>
      <c r="M144" s="16"/>
      <c r="N144" s="17">
        <v>0</v>
      </c>
      <c r="O144" s="72">
        <f>I144+J144+K144+L144+M144+N146</f>
        <v>0</v>
      </c>
      <c r="P144" s="73"/>
    </row>
    <row r="145" spans="1:16" ht="15.75">
      <c r="A145" s="168"/>
      <c r="B145" s="168"/>
      <c r="C145" s="168"/>
      <c r="D145" s="168"/>
      <c r="E145" s="168"/>
      <c r="F145" s="168"/>
      <c r="G145" s="168"/>
      <c r="H145" s="18" t="s">
        <v>192</v>
      </c>
      <c r="I145" s="16"/>
      <c r="J145" s="16"/>
      <c r="K145" s="16"/>
      <c r="L145" s="16"/>
      <c r="M145" s="16"/>
      <c r="N145" s="16"/>
      <c r="O145" s="72">
        <f>I145+J145+K145+L145+M145+N147</f>
        <v>0</v>
      </c>
      <c r="P145" s="73"/>
    </row>
    <row r="146" spans="1:16" ht="15.75">
      <c r="A146" s="168"/>
      <c r="B146" s="168"/>
      <c r="C146" s="168"/>
      <c r="D146" s="168"/>
      <c r="E146" s="168"/>
      <c r="F146" s="168"/>
      <c r="G146" s="168"/>
      <c r="H146" s="18" t="s">
        <v>193</v>
      </c>
      <c r="I146" s="16"/>
      <c r="J146" s="16"/>
      <c r="K146" s="16"/>
      <c r="L146" s="16"/>
      <c r="M146" s="16"/>
      <c r="N146" s="16"/>
      <c r="O146" s="72">
        <f>I146+J146+K146+L146+M146+N148</f>
        <v>0</v>
      </c>
      <c r="P146" s="73">
        <v>267108.62</v>
      </c>
    </row>
    <row r="147" spans="1:16" ht="15.75">
      <c r="A147" s="168"/>
      <c r="B147" s="168"/>
      <c r="C147" s="168"/>
      <c r="D147" s="168"/>
      <c r="E147" s="168"/>
      <c r="F147" s="168"/>
      <c r="G147" s="168"/>
      <c r="H147" s="18" t="s">
        <v>194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6"/>
      <c r="O147" s="72">
        <f>O143+O144+O145+O146</f>
        <v>0</v>
      </c>
      <c r="P147" s="73">
        <v>267108.62</v>
      </c>
    </row>
    <row r="148" spans="1:16" ht="13.5" customHeight="1">
      <c r="A148" s="168">
        <v>27</v>
      </c>
      <c r="B148" s="168" t="s">
        <v>140</v>
      </c>
      <c r="C148" s="168" t="s">
        <v>58</v>
      </c>
      <c r="D148" s="168" t="s">
        <v>195</v>
      </c>
      <c r="E148" s="168"/>
      <c r="F148" s="168" t="s">
        <v>357</v>
      </c>
      <c r="G148" s="168"/>
      <c r="H148" s="18" t="s">
        <v>190</v>
      </c>
      <c r="I148" s="16"/>
      <c r="J148" s="16"/>
      <c r="K148" s="16"/>
      <c r="L148" s="16"/>
      <c r="M148" s="16"/>
      <c r="N148" s="16"/>
      <c r="O148" s="72">
        <f>I148+J148+K148+L148+M148+N150</f>
        <v>0</v>
      </c>
      <c r="P148" s="73"/>
    </row>
    <row r="149" spans="1:16" ht="15.75">
      <c r="A149" s="168"/>
      <c r="B149" s="168"/>
      <c r="C149" s="168"/>
      <c r="D149" s="168"/>
      <c r="E149" s="168"/>
      <c r="F149" s="168"/>
      <c r="G149" s="168"/>
      <c r="H149" s="18" t="s">
        <v>191</v>
      </c>
      <c r="I149" s="16"/>
      <c r="J149" s="16"/>
      <c r="K149" s="16"/>
      <c r="L149" s="16"/>
      <c r="M149" s="16"/>
      <c r="N149" s="17">
        <v>0</v>
      </c>
      <c r="O149" s="72">
        <f>I149+J149+K149+L149+M149+N151</f>
        <v>0</v>
      </c>
      <c r="P149" s="73"/>
    </row>
    <row r="150" spans="1:16" ht="15.75">
      <c r="A150" s="168"/>
      <c r="B150" s="168"/>
      <c r="C150" s="168"/>
      <c r="D150" s="168"/>
      <c r="E150" s="168"/>
      <c r="F150" s="168"/>
      <c r="G150" s="168"/>
      <c r="H150" s="18" t="s">
        <v>192</v>
      </c>
      <c r="I150" s="16"/>
      <c r="J150" s="16"/>
      <c r="K150" s="16"/>
      <c r="L150" s="17">
        <v>3425.67</v>
      </c>
      <c r="M150" s="16"/>
      <c r="N150" s="16"/>
      <c r="O150" s="72">
        <f>I150+J150+K150+L150+M150+N152</f>
        <v>3425.67</v>
      </c>
      <c r="P150" s="73"/>
    </row>
    <row r="151" spans="1:16" ht="15.75">
      <c r="A151" s="168"/>
      <c r="B151" s="168"/>
      <c r="C151" s="168"/>
      <c r="D151" s="168"/>
      <c r="E151" s="168"/>
      <c r="F151" s="168"/>
      <c r="G151" s="168"/>
      <c r="H151" s="18" t="s">
        <v>193</v>
      </c>
      <c r="I151" s="16"/>
      <c r="J151" s="16"/>
      <c r="K151" s="16"/>
      <c r="L151" s="16"/>
      <c r="M151" s="16"/>
      <c r="N151" s="16"/>
      <c r="O151" s="72">
        <f>I151+J151+K151+L151+M151+N153</f>
        <v>0</v>
      </c>
      <c r="P151" s="73"/>
    </row>
    <row r="152" spans="1:16" ht="15.75">
      <c r="A152" s="168"/>
      <c r="B152" s="168"/>
      <c r="C152" s="168"/>
      <c r="D152" s="168"/>
      <c r="E152" s="168"/>
      <c r="F152" s="168"/>
      <c r="G152" s="168"/>
      <c r="H152" s="18" t="s">
        <v>194</v>
      </c>
      <c r="I152" s="17">
        <f>I148+I149+I150+I151</f>
        <v>0</v>
      </c>
      <c r="J152" s="17">
        <f>J148+J149+J150+J151</f>
        <v>0</v>
      </c>
      <c r="K152" s="17">
        <f>K148+K149+K150+K151</f>
        <v>0</v>
      </c>
      <c r="L152" s="17">
        <f>L148+L149+L150+L151</f>
        <v>3425.67</v>
      </c>
      <c r="M152" s="17">
        <f>M148+M149+M150+M151</f>
        <v>0</v>
      </c>
      <c r="N152" s="16"/>
      <c r="O152" s="72">
        <f>O148+O149+O150+O151</f>
        <v>3425.67</v>
      </c>
      <c r="P152" s="73"/>
    </row>
    <row r="153" spans="1:16" ht="13.5" customHeight="1">
      <c r="A153" s="168">
        <v>28</v>
      </c>
      <c r="B153" s="168" t="s">
        <v>140</v>
      </c>
      <c r="C153" s="168" t="s">
        <v>58</v>
      </c>
      <c r="D153" s="168" t="s">
        <v>141</v>
      </c>
      <c r="E153" s="168"/>
      <c r="F153" s="168" t="s">
        <v>357</v>
      </c>
      <c r="G153" s="168"/>
      <c r="H153" s="18" t="s">
        <v>190</v>
      </c>
      <c r="I153" s="16"/>
      <c r="J153" s="16"/>
      <c r="K153" s="17"/>
      <c r="L153" s="17"/>
      <c r="M153" s="17"/>
      <c r="N153" s="16"/>
      <c r="O153" s="72">
        <f>I153+J153+K153+L153+M153+N155</f>
        <v>0</v>
      </c>
      <c r="P153" s="73"/>
    </row>
    <row r="154" spans="1:16" ht="15.75">
      <c r="A154" s="168"/>
      <c r="B154" s="168"/>
      <c r="C154" s="168"/>
      <c r="D154" s="168"/>
      <c r="E154" s="168"/>
      <c r="F154" s="168"/>
      <c r="G154" s="168"/>
      <c r="H154" s="18" t="s">
        <v>191</v>
      </c>
      <c r="I154" s="16"/>
      <c r="J154" s="16"/>
      <c r="K154" s="17"/>
      <c r="L154" s="17">
        <v>10664.18</v>
      </c>
      <c r="M154" s="17">
        <v>190337.71</v>
      </c>
      <c r="N154" s="17">
        <f>N150+N151+N152+N153</f>
        <v>0</v>
      </c>
      <c r="O154" s="72">
        <f>I154+J154+K154+L154+M154+N156</f>
        <v>201001.88999999998</v>
      </c>
      <c r="P154" s="73"/>
    </row>
    <row r="155" spans="1:16" ht="15.75">
      <c r="A155" s="168"/>
      <c r="B155" s="168"/>
      <c r="C155" s="168"/>
      <c r="D155" s="168"/>
      <c r="E155" s="168"/>
      <c r="F155" s="168"/>
      <c r="G155" s="168"/>
      <c r="H155" s="18" t="s">
        <v>192</v>
      </c>
      <c r="I155" s="16"/>
      <c r="J155" s="16"/>
      <c r="K155" s="17">
        <v>733.37</v>
      </c>
      <c r="L155" s="17">
        <v>944.68</v>
      </c>
      <c r="M155" s="17">
        <v>44464.17</v>
      </c>
      <c r="N155" s="17"/>
      <c r="O155" s="72">
        <f>I155+J155+K155+L155+M155+N157</f>
        <v>46142.22</v>
      </c>
      <c r="P155" s="73"/>
    </row>
    <row r="156" spans="1:16" ht="15.75">
      <c r="A156" s="168"/>
      <c r="B156" s="168"/>
      <c r="C156" s="168"/>
      <c r="D156" s="168"/>
      <c r="E156" s="168"/>
      <c r="F156" s="168"/>
      <c r="G156" s="168"/>
      <c r="H156" s="18" t="s">
        <v>193</v>
      </c>
      <c r="I156" s="16"/>
      <c r="J156" s="16"/>
      <c r="K156" s="17"/>
      <c r="L156" s="17"/>
      <c r="M156" s="17"/>
      <c r="N156" s="17"/>
      <c r="O156" s="72">
        <f>I156+J156+K156+L156+M156+N158</f>
        <v>0</v>
      </c>
      <c r="P156" s="73"/>
    </row>
    <row r="157" spans="1:16" ht="15.75">
      <c r="A157" s="168"/>
      <c r="B157" s="168"/>
      <c r="C157" s="168"/>
      <c r="D157" s="168"/>
      <c r="E157" s="168"/>
      <c r="F157" s="168"/>
      <c r="G157" s="168"/>
      <c r="H157" s="18" t="s">
        <v>194</v>
      </c>
      <c r="I157" s="17">
        <f>I153+I154+I155+I156</f>
        <v>0</v>
      </c>
      <c r="J157" s="17">
        <f>J153+J154+J155+J156</f>
        <v>0</v>
      </c>
      <c r="K157" s="17">
        <f>K153+K154+K155+K156</f>
        <v>733.37</v>
      </c>
      <c r="L157" s="17">
        <f>L153+L154+L155+L156</f>
        <v>11608.86</v>
      </c>
      <c r="M157" s="17">
        <f>M153+M154+M155+M156</f>
        <v>234801.88</v>
      </c>
      <c r="N157" s="17"/>
      <c r="O157" s="72">
        <f>O153+O154+O155+O156</f>
        <v>247144.11</v>
      </c>
      <c r="P157" s="73"/>
    </row>
    <row r="158" spans="1:16" ht="13.5" customHeight="1">
      <c r="A158" s="168">
        <v>29</v>
      </c>
      <c r="B158" s="168" t="s">
        <v>140</v>
      </c>
      <c r="C158" s="168" t="s">
        <v>625</v>
      </c>
      <c r="D158" s="168" t="s">
        <v>141</v>
      </c>
      <c r="E158" s="168"/>
      <c r="F158" s="168" t="s">
        <v>189</v>
      </c>
      <c r="G158" s="168"/>
      <c r="H158" s="18" t="s">
        <v>190</v>
      </c>
      <c r="I158" s="16"/>
      <c r="J158" s="16"/>
      <c r="K158" s="16"/>
      <c r="L158" s="16"/>
      <c r="M158" s="16"/>
      <c r="N158" s="17"/>
      <c r="O158" s="72">
        <f>I158+J158+K158+L158+M158+N160</f>
        <v>0</v>
      </c>
      <c r="P158" s="73"/>
    </row>
    <row r="159" spans="1:16" ht="15.75">
      <c r="A159" s="168"/>
      <c r="B159" s="168"/>
      <c r="C159" s="168"/>
      <c r="D159" s="168"/>
      <c r="E159" s="168"/>
      <c r="F159" s="168"/>
      <c r="G159" s="168"/>
      <c r="H159" s="18" t="s">
        <v>191</v>
      </c>
      <c r="I159" s="16"/>
      <c r="J159" s="16"/>
      <c r="K159" s="16"/>
      <c r="L159" s="16"/>
      <c r="M159" s="16"/>
      <c r="N159" s="17">
        <f>N155+N156+N157+N158</f>
        <v>0</v>
      </c>
      <c r="O159" s="72">
        <f>I159+J159+K159+L159+M159+N161</f>
        <v>0</v>
      </c>
      <c r="P159" s="73"/>
    </row>
    <row r="160" spans="1:16" ht="15.75">
      <c r="A160" s="168"/>
      <c r="B160" s="168"/>
      <c r="C160" s="168"/>
      <c r="D160" s="168"/>
      <c r="E160" s="168"/>
      <c r="F160" s="168"/>
      <c r="G160" s="168"/>
      <c r="H160" s="18" t="s">
        <v>192</v>
      </c>
      <c r="I160" s="16"/>
      <c r="J160" s="16"/>
      <c r="K160" s="16"/>
      <c r="L160" s="16"/>
      <c r="M160" s="16"/>
      <c r="N160" s="16"/>
      <c r="O160" s="72">
        <f>I160+J160+K160+L160+M160+N162</f>
        <v>0</v>
      </c>
      <c r="P160" s="73"/>
    </row>
    <row r="161" spans="1:16" ht="15.75">
      <c r="A161" s="168"/>
      <c r="B161" s="168"/>
      <c r="C161" s="168"/>
      <c r="D161" s="168"/>
      <c r="E161" s="168"/>
      <c r="F161" s="168"/>
      <c r="G161" s="168"/>
      <c r="H161" s="18" t="s">
        <v>193</v>
      </c>
      <c r="I161" s="16"/>
      <c r="J161" s="16"/>
      <c r="K161" s="16"/>
      <c r="L161" s="16"/>
      <c r="M161" s="16"/>
      <c r="N161" s="16"/>
      <c r="O161" s="72">
        <f>I161+J161+K161+L161+M161+N163</f>
        <v>0</v>
      </c>
      <c r="P161" s="73">
        <v>322061.76</v>
      </c>
    </row>
    <row r="162" spans="1:16" ht="15.75">
      <c r="A162" s="168"/>
      <c r="B162" s="168"/>
      <c r="C162" s="168"/>
      <c r="D162" s="168"/>
      <c r="E162" s="168"/>
      <c r="F162" s="168"/>
      <c r="G162" s="168"/>
      <c r="H162" s="18" t="s">
        <v>194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6"/>
      <c r="O162" s="72">
        <f>O158+O159+O160+O161</f>
        <v>0</v>
      </c>
      <c r="P162" s="73">
        <v>322061.76</v>
      </c>
    </row>
    <row r="163" spans="1:16" ht="13.5" customHeight="1">
      <c r="A163" s="168">
        <v>30</v>
      </c>
      <c r="B163" s="168" t="s">
        <v>140</v>
      </c>
      <c r="C163" s="168" t="s">
        <v>608</v>
      </c>
      <c r="D163" s="168" t="s">
        <v>195</v>
      </c>
      <c r="E163" s="168"/>
      <c r="F163" s="168" t="s">
        <v>189</v>
      </c>
      <c r="G163" s="168"/>
      <c r="H163" s="18" t="s">
        <v>190</v>
      </c>
      <c r="I163" s="16"/>
      <c r="J163" s="16"/>
      <c r="K163" s="17"/>
      <c r="L163" s="16"/>
      <c r="M163" s="16"/>
      <c r="N163" s="16"/>
      <c r="O163" s="72">
        <f>I163+J163+K163+L163+M163+N165</f>
        <v>0</v>
      </c>
      <c r="P163" s="73"/>
    </row>
    <row r="164" spans="1:16" ht="15.75">
      <c r="A164" s="168"/>
      <c r="B164" s="168"/>
      <c r="C164" s="168"/>
      <c r="D164" s="168"/>
      <c r="E164" s="168"/>
      <c r="F164" s="168"/>
      <c r="G164" s="168"/>
      <c r="H164" s="18" t="s">
        <v>191</v>
      </c>
      <c r="I164" s="16"/>
      <c r="J164" s="16"/>
      <c r="K164" s="17"/>
      <c r="L164" s="16"/>
      <c r="M164" s="16"/>
      <c r="N164" s="17">
        <v>0</v>
      </c>
      <c r="O164" s="72">
        <f>I164+J164+K164+L164+M164+N166</f>
        <v>0</v>
      </c>
      <c r="P164" s="73"/>
    </row>
    <row r="165" spans="1:16" ht="15.75">
      <c r="A165" s="168"/>
      <c r="B165" s="168"/>
      <c r="C165" s="168"/>
      <c r="D165" s="168"/>
      <c r="E165" s="168"/>
      <c r="F165" s="168"/>
      <c r="G165" s="168"/>
      <c r="H165" s="18" t="s">
        <v>192</v>
      </c>
      <c r="I165" s="16"/>
      <c r="J165" s="16"/>
      <c r="K165" s="17"/>
      <c r="L165" s="16"/>
      <c r="M165" s="16"/>
      <c r="N165" s="16"/>
      <c r="O165" s="72">
        <f>I165+J165+K165+L165+M165+N167</f>
        <v>10165.54</v>
      </c>
      <c r="P165" s="73"/>
    </row>
    <row r="166" spans="1:16" ht="15.75">
      <c r="A166" s="168"/>
      <c r="B166" s="168"/>
      <c r="C166" s="168"/>
      <c r="D166" s="168"/>
      <c r="E166" s="168"/>
      <c r="F166" s="168"/>
      <c r="G166" s="168"/>
      <c r="H166" s="18" t="s">
        <v>193</v>
      </c>
      <c r="I166" s="16"/>
      <c r="J166" s="16"/>
      <c r="K166" s="17"/>
      <c r="L166" s="16"/>
      <c r="M166" s="16"/>
      <c r="N166" s="16"/>
      <c r="O166" s="72">
        <f>I166+J166+K166+L166+M166+N168</f>
        <v>0</v>
      </c>
      <c r="P166" s="73"/>
    </row>
    <row r="167" spans="1:16" ht="15.75">
      <c r="A167" s="168"/>
      <c r="B167" s="168"/>
      <c r="C167" s="168"/>
      <c r="D167" s="168"/>
      <c r="E167" s="168"/>
      <c r="F167" s="168"/>
      <c r="G167" s="168"/>
      <c r="H167" s="18" t="s">
        <v>194</v>
      </c>
      <c r="I167" s="17">
        <f>I163+I164+I165+I166</f>
        <v>0</v>
      </c>
      <c r="J167" s="17">
        <f>J163+J164+J165+J166</f>
        <v>0</v>
      </c>
      <c r="K167" s="17">
        <f>K163+K164+K165+K166</f>
        <v>0</v>
      </c>
      <c r="L167" s="17">
        <f>L163+L164+L165+L166</f>
        <v>0</v>
      </c>
      <c r="M167" s="17">
        <f>M163+M164+M165+M166</f>
        <v>0</v>
      </c>
      <c r="N167" s="17">
        <v>10165.54</v>
      </c>
      <c r="O167" s="72">
        <f>O163+O164+O165+O166</f>
        <v>10165.54</v>
      </c>
      <c r="P167" s="73">
        <v>0</v>
      </c>
    </row>
    <row r="168" spans="1:16" ht="13.5" customHeight="1">
      <c r="A168" s="168">
        <v>31</v>
      </c>
      <c r="B168" s="168" t="s">
        <v>140</v>
      </c>
      <c r="C168" s="168" t="s">
        <v>608</v>
      </c>
      <c r="D168" s="168" t="s">
        <v>141</v>
      </c>
      <c r="E168" s="168"/>
      <c r="F168" s="168" t="s">
        <v>189</v>
      </c>
      <c r="G168" s="168"/>
      <c r="H168" s="18" t="s">
        <v>190</v>
      </c>
      <c r="I168" s="16"/>
      <c r="J168" s="16"/>
      <c r="K168" s="16"/>
      <c r="L168" s="17"/>
      <c r="M168" s="17"/>
      <c r="N168" s="16"/>
      <c r="O168" s="72">
        <f>I168+J168+K168+L168+M168+N170</f>
        <v>0</v>
      </c>
      <c r="P168" s="73"/>
    </row>
    <row r="169" spans="1:16" ht="15.75">
      <c r="A169" s="168"/>
      <c r="B169" s="168"/>
      <c r="C169" s="168"/>
      <c r="D169" s="168"/>
      <c r="E169" s="168"/>
      <c r="F169" s="168"/>
      <c r="G169" s="168"/>
      <c r="H169" s="18" t="s">
        <v>191</v>
      </c>
      <c r="I169" s="16"/>
      <c r="J169" s="16"/>
      <c r="K169" s="16"/>
      <c r="L169" s="17"/>
      <c r="M169" s="17"/>
      <c r="N169" s="17">
        <f>N165+N166+N167+N168</f>
        <v>10165.54</v>
      </c>
      <c r="O169" s="72">
        <f>I169+J169+K169+L169+M169+N171</f>
        <v>54397.9</v>
      </c>
      <c r="P169" s="73"/>
    </row>
    <row r="170" spans="1:16" ht="15.75">
      <c r="A170" s="168"/>
      <c r="B170" s="168"/>
      <c r="C170" s="168"/>
      <c r="D170" s="168"/>
      <c r="E170" s="168"/>
      <c r="F170" s="168"/>
      <c r="G170" s="168"/>
      <c r="H170" s="18" t="s">
        <v>192</v>
      </c>
      <c r="I170" s="16"/>
      <c r="J170" s="16"/>
      <c r="K170" s="16"/>
      <c r="L170" s="17">
        <v>0</v>
      </c>
      <c r="M170" s="17">
        <v>0</v>
      </c>
      <c r="N170" s="16"/>
      <c r="O170" s="72">
        <f>I170+J170+K170+L170+M170+N172</f>
        <v>54397.9</v>
      </c>
      <c r="P170" s="73"/>
    </row>
    <row r="171" spans="1:16" ht="15.75">
      <c r="A171" s="168"/>
      <c r="B171" s="168"/>
      <c r="C171" s="168"/>
      <c r="D171" s="168"/>
      <c r="E171" s="168"/>
      <c r="F171" s="168"/>
      <c r="G171" s="168"/>
      <c r="H171" s="18" t="s">
        <v>193</v>
      </c>
      <c r="I171" s="16"/>
      <c r="J171" s="16"/>
      <c r="K171" s="16"/>
      <c r="L171" s="17"/>
      <c r="M171" s="17"/>
      <c r="N171" s="17">
        <v>54397.9</v>
      </c>
      <c r="O171" s="72">
        <f>I171+J171+K171+L171+M171+N173</f>
        <v>0</v>
      </c>
      <c r="P171" s="73"/>
    </row>
    <row r="172" spans="1:16" ht="15.75">
      <c r="A172" s="168"/>
      <c r="B172" s="168"/>
      <c r="C172" s="168"/>
      <c r="D172" s="168"/>
      <c r="E172" s="168"/>
      <c r="F172" s="168"/>
      <c r="G172" s="168"/>
      <c r="H172" s="18" t="s">
        <v>194</v>
      </c>
      <c r="I172" s="17">
        <f>I168+I169+I170+I171</f>
        <v>0</v>
      </c>
      <c r="J172" s="17">
        <f>J168+J169+J170+J171</f>
        <v>0</v>
      </c>
      <c r="K172" s="17">
        <f>K168+K169+K170+K171</f>
        <v>0</v>
      </c>
      <c r="L172" s="17">
        <f>L168+L169+L170+L171</f>
        <v>0</v>
      </c>
      <c r="M172" s="17">
        <f>M168+M169+M170+M171</f>
        <v>0</v>
      </c>
      <c r="N172" s="17">
        <v>54397.9</v>
      </c>
      <c r="O172" s="72">
        <f>O168+O169+O170+O171</f>
        <v>108795.8</v>
      </c>
      <c r="P172" s="73">
        <f>P168+P169+P170+P171</f>
        <v>0</v>
      </c>
    </row>
    <row r="173" spans="1:16" ht="13.5" customHeight="1">
      <c r="A173" s="168">
        <v>32</v>
      </c>
      <c r="B173" s="168" t="s">
        <v>140</v>
      </c>
      <c r="C173" s="168" t="s">
        <v>624</v>
      </c>
      <c r="D173" s="168" t="s">
        <v>195</v>
      </c>
      <c r="E173" s="168"/>
      <c r="F173" s="168" t="s">
        <v>357</v>
      </c>
      <c r="G173" s="168"/>
      <c r="H173" s="18" t="s">
        <v>190</v>
      </c>
      <c r="I173" s="16"/>
      <c r="J173" s="16"/>
      <c r="K173" s="16"/>
      <c r="L173" s="16"/>
      <c r="M173" s="16"/>
      <c r="N173" s="17"/>
      <c r="O173" s="72">
        <f>I173+J173+K173+L173+M173+N175</f>
        <v>0</v>
      </c>
      <c r="P173" s="73"/>
    </row>
    <row r="174" spans="1:16" ht="15.75">
      <c r="A174" s="168"/>
      <c r="B174" s="168"/>
      <c r="C174" s="168"/>
      <c r="D174" s="168"/>
      <c r="E174" s="168"/>
      <c r="F174" s="168"/>
      <c r="G174" s="168"/>
      <c r="H174" s="18" t="s">
        <v>191</v>
      </c>
      <c r="I174" s="16"/>
      <c r="J174" s="16"/>
      <c r="K174" s="16"/>
      <c r="L174" s="16"/>
      <c r="M174" s="16"/>
      <c r="N174" s="17">
        <f>N170+N171+N172+N173</f>
        <v>108795.8</v>
      </c>
      <c r="O174" s="72">
        <f>I174+J174+K174+L174+M174+N176</f>
        <v>0</v>
      </c>
      <c r="P174" s="73"/>
    </row>
    <row r="175" spans="1:16" ht="15.75">
      <c r="A175" s="168"/>
      <c r="B175" s="168"/>
      <c r="C175" s="168"/>
      <c r="D175" s="168"/>
      <c r="E175" s="168"/>
      <c r="F175" s="168"/>
      <c r="G175" s="168"/>
      <c r="H175" s="18" t="s">
        <v>192</v>
      </c>
      <c r="I175" s="16"/>
      <c r="J175" s="16"/>
      <c r="K175" s="17">
        <v>3492.31</v>
      </c>
      <c r="L175" s="16"/>
      <c r="M175" s="16"/>
      <c r="N175" s="16"/>
      <c r="O175" s="72">
        <f>I175+J175+K175+L175+M175+N177</f>
        <v>3492.31</v>
      </c>
      <c r="P175" s="73"/>
    </row>
    <row r="176" spans="1:16" ht="15.75">
      <c r="A176" s="168"/>
      <c r="B176" s="168"/>
      <c r="C176" s="168"/>
      <c r="D176" s="168"/>
      <c r="E176" s="168"/>
      <c r="F176" s="168"/>
      <c r="G176" s="168"/>
      <c r="H176" s="18" t="s">
        <v>193</v>
      </c>
      <c r="I176" s="16"/>
      <c r="J176" s="16"/>
      <c r="K176" s="16"/>
      <c r="L176" s="16"/>
      <c r="M176" s="16"/>
      <c r="N176" s="16"/>
      <c r="O176" s="72">
        <f>I176+J176+K176+L176+M176+N178</f>
        <v>0</v>
      </c>
      <c r="P176" s="73"/>
    </row>
    <row r="177" spans="1:16" ht="15.75">
      <c r="A177" s="168"/>
      <c r="B177" s="168"/>
      <c r="C177" s="168"/>
      <c r="D177" s="168"/>
      <c r="E177" s="168"/>
      <c r="F177" s="168"/>
      <c r="G177" s="168"/>
      <c r="H177" s="18" t="s">
        <v>194</v>
      </c>
      <c r="I177" s="17">
        <f>I173+I174+I175+I176</f>
        <v>0</v>
      </c>
      <c r="J177" s="17">
        <f>J173+J174+J175+J176</f>
        <v>0</v>
      </c>
      <c r="K177" s="17">
        <f>K173+K174+K175+K176</f>
        <v>3492.31</v>
      </c>
      <c r="L177" s="17">
        <f>L173+L174+L175+L176</f>
        <v>0</v>
      </c>
      <c r="M177" s="17">
        <f>M173+M174+M175+M176</f>
        <v>0</v>
      </c>
      <c r="N177" s="16"/>
      <c r="O177" s="72">
        <f>O173+O174+O175+O176</f>
        <v>3492.31</v>
      </c>
      <c r="P177" s="73">
        <v>0</v>
      </c>
    </row>
    <row r="178" spans="1:16" ht="13.5" customHeight="1">
      <c r="A178" s="168">
        <v>33</v>
      </c>
      <c r="B178" s="168" t="s">
        <v>140</v>
      </c>
      <c r="C178" s="168" t="s">
        <v>622</v>
      </c>
      <c r="D178" s="168" t="s">
        <v>141</v>
      </c>
      <c r="E178" s="168"/>
      <c r="F178" s="168" t="s">
        <v>357</v>
      </c>
      <c r="G178" s="168"/>
      <c r="H178" s="18" t="s">
        <v>190</v>
      </c>
      <c r="I178" s="16"/>
      <c r="J178" s="16"/>
      <c r="K178" s="17"/>
      <c r="L178" s="17"/>
      <c r="M178" s="17"/>
      <c r="N178" s="16"/>
      <c r="O178" s="72">
        <f>I178+J178+K178+L178+M178+N180</f>
        <v>0</v>
      </c>
      <c r="P178" s="73"/>
    </row>
    <row r="179" spans="1:16" ht="15.75">
      <c r="A179" s="168"/>
      <c r="B179" s="168"/>
      <c r="C179" s="168"/>
      <c r="D179" s="168"/>
      <c r="E179" s="168"/>
      <c r="F179" s="168"/>
      <c r="G179" s="168"/>
      <c r="H179" s="18" t="s">
        <v>191</v>
      </c>
      <c r="I179" s="16"/>
      <c r="J179" s="16"/>
      <c r="K179" s="17"/>
      <c r="L179" s="17">
        <v>33145.35</v>
      </c>
      <c r="M179" s="100">
        <v>276006.95</v>
      </c>
      <c r="N179" s="17">
        <f>N175+N176+N177+N178</f>
        <v>0</v>
      </c>
      <c r="O179" s="72">
        <f>I179+J179+K179+L179+M179+N181</f>
        <v>309152.3</v>
      </c>
      <c r="P179" s="73"/>
    </row>
    <row r="180" spans="1:16" ht="15.75">
      <c r="A180" s="168"/>
      <c r="B180" s="168"/>
      <c r="C180" s="168"/>
      <c r="D180" s="168"/>
      <c r="E180" s="168"/>
      <c r="F180" s="168"/>
      <c r="G180" s="168"/>
      <c r="H180" s="18" t="s">
        <v>192</v>
      </c>
      <c r="I180" s="16"/>
      <c r="J180" s="16"/>
      <c r="K180" s="17">
        <v>2278.9</v>
      </c>
      <c r="L180" s="17">
        <v>2936.16</v>
      </c>
      <c r="M180" s="100">
        <v>92682.88</v>
      </c>
      <c r="N180" s="16"/>
      <c r="O180" s="72">
        <f>I180+J180+K180+L180+M180+N182</f>
        <v>97897.94</v>
      </c>
      <c r="P180" s="73"/>
    </row>
    <row r="181" spans="1:16" ht="15.75">
      <c r="A181" s="168"/>
      <c r="B181" s="168"/>
      <c r="C181" s="168"/>
      <c r="D181" s="168"/>
      <c r="E181" s="168"/>
      <c r="F181" s="168"/>
      <c r="G181" s="168"/>
      <c r="H181" s="18" t="s">
        <v>193</v>
      </c>
      <c r="I181" s="16"/>
      <c r="J181" s="16"/>
      <c r="K181" s="17"/>
      <c r="L181" s="17"/>
      <c r="M181" s="17"/>
      <c r="N181" s="16"/>
      <c r="O181" s="72">
        <f>I181+J181+K181+L181+M181+N183</f>
        <v>0</v>
      </c>
      <c r="P181" s="73"/>
    </row>
    <row r="182" spans="1:16" ht="15.75">
      <c r="A182" s="168"/>
      <c r="B182" s="168"/>
      <c r="C182" s="168"/>
      <c r="D182" s="168"/>
      <c r="E182" s="168"/>
      <c r="F182" s="168"/>
      <c r="G182" s="168"/>
      <c r="H182" s="18" t="s">
        <v>194</v>
      </c>
      <c r="I182" s="17">
        <f>I178+I179+I180+I181</f>
        <v>0</v>
      </c>
      <c r="J182" s="17">
        <f>J178+J179+J180+J181</f>
        <v>0</v>
      </c>
      <c r="K182" s="17">
        <f>K178+K179+K180+K181</f>
        <v>2278.9</v>
      </c>
      <c r="L182" s="17">
        <f>L178+L179+L180+L181</f>
        <v>36081.509999999995</v>
      </c>
      <c r="M182" s="17">
        <f>M178+M179+M180+M181</f>
        <v>368689.83</v>
      </c>
      <c r="N182" s="16"/>
      <c r="O182" s="72">
        <f>O178+O179+O180+O181</f>
        <v>407050.24</v>
      </c>
      <c r="P182" s="73">
        <f>P178+P179+P180+P181</f>
        <v>0</v>
      </c>
    </row>
    <row r="183" spans="1:16" ht="13.5" customHeight="1">
      <c r="A183" s="168">
        <v>34</v>
      </c>
      <c r="B183" s="168" t="s">
        <v>140</v>
      </c>
      <c r="C183" s="168" t="s">
        <v>623</v>
      </c>
      <c r="D183" s="168" t="s">
        <v>195</v>
      </c>
      <c r="E183" s="168"/>
      <c r="F183" s="168" t="s">
        <v>189</v>
      </c>
      <c r="G183" s="168"/>
      <c r="H183" s="18" t="s">
        <v>190</v>
      </c>
      <c r="I183" s="16"/>
      <c r="J183" s="16"/>
      <c r="K183" s="16"/>
      <c r="L183" s="16"/>
      <c r="M183" s="16"/>
      <c r="N183" s="16"/>
      <c r="O183" s="72">
        <f>I183+J183+K183+L183+M183+N185</f>
        <v>0</v>
      </c>
      <c r="P183" s="73"/>
    </row>
    <row r="184" spans="1:16" ht="15.75">
      <c r="A184" s="168"/>
      <c r="B184" s="168"/>
      <c r="C184" s="168"/>
      <c r="D184" s="168"/>
      <c r="E184" s="168"/>
      <c r="F184" s="168"/>
      <c r="G184" s="168"/>
      <c r="H184" s="18" t="s">
        <v>191</v>
      </c>
      <c r="I184" s="16"/>
      <c r="J184" s="16"/>
      <c r="K184" s="16"/>
      <c r="L184" s="16"/>
      <c r="M184" s="16"/>
      <c r="N184" s="17">
        <f>N180+N181+N182+N183</f>
        <v>0</v>
      </c>
      <c r="O184" s="72">
        <f>I184+J184+K184+L184+M184+N186</f>
        <v>0</v>
      </c>
      <c r="P184" s="73"/>
    </row>
    <row r="185" spans="1:16" ht="15.75">
      <c r="A185" s="168"/>
      <c r="B185" s="168"/>
      <c r="C185" s="168"/>
      <c r="D185" s="168"/>
      <c r="E185" s="168"/>
      <c r="F185" s="168"/>
      <c r="G185" s="168"/>
      <c r="H185" s="18" t="s">
        <v>192</v>
      </c>
      <c r="I185" s="16"/>
      <c r="J185" s="16"/>
      <c r="K185" s="16"/>
      <c r="L185" s="16"/>
      <c r="M185" s="16"/>
      <c r="N185" s="17">
        <v>0</v>
      </c>
      <c r="O185" s="72">
        <f>I185+J185+K185+L185+M185+N187</f>
        <v>13693.72</v>
      </c>
      <c r="P185" s="73"/>
    </row>
    <row r="186" spans="1:16" ht="15.75">
      <c r="A186" s="168"/>
      <c r="B186" s="168"/>
      <c r="C186" s="168"/>
      <c r="D186" s="168"/>
      <c r="E186" s="168"/>
      <c r="F186" s="168"/>
      <c r="G186" s="168"/>
      <c r="H186" s="18" t="s">
        <v>193</v>
      </c>
      <c r="I186" s="16"/>
      <c r="J186" s="16"/>
      <c r="K186" s="16"/>
      <c r="L186" s="16"/>
      <c r="M186" s="16"/>
      <c r="N186" s="17">
        <v>0</v>
      </c>
      <c r="O186" s="72">
        <f>I186+J186+K186+L186+M186+N188</f>
        <v>0</v>
      </c>
      <c r="P186" s="73"/>
    </row>
    <row r="187" spans="1:16" ht="15.75">
      <c r="A187" s="168"/>
      <c r="B187" s="168"/>
      <c r="C187" s="168"/>
      <c r="D187" s="168"/>
      <c r="E187" s="168"/>
      <c r="F187" s="168"/>
      <c r="G187" s="168"/>
      <c r="H187" s="18" t="s">
        <v>194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13693.72</v>
      </c>
      <c r="O187" s="72">
        <f>O183+O184+O185+O186</f>
        <v>13693.72</v>
      </c>
      <c r="P187" s="73">
        <v>0</v>
      </c>
    </row>
    <row r="188" spans="1:16" ht="13.5" customHeight="1">
      <c r="A188" s="168">
        <v>35</v>
      </c>
      <c r="B188" s="168" t="s">
        <v>140</v>
      </c>
      <c r="C188" s="168" t="s">
        <v>379</v>
      </c>
      <c r="D188" s="168" t="s">
        <v>141</v>
      </c>
      <c r="E188" s="168"/>
      <c r="F188" s="168" t="s">
        <v>189</v>
      </c>
      <c r="G188" s="168"/>
      <c r="H188" s="18" t="s">
        <v>190</v>
      </c>
      <c r="I188" s="16"/>
      <c r="J188" s="16"/>
      <c r="K188" s="16"/>
      <c r="L188" s="16"/>
      <c r="M188" s="16"/>
      <c r="N188" s="17">
        <v>0</v>
      </c>
      <c r="O188" s="72">
        <f>I188+J188+K188+L188+M188+N190</f>
        <v>208519.93</v>
      </c>
      <c r="P188" s="73"/>
    </row>
    <row r="189" spans="1:16" ht="15.75">
      <c r="A189" s="168"/>
      <c r="B189" s="168"/>
      <c r="C189" s="168"/>
      <c r="D189" s="168"/>
      <c r="E189" s="168"/>
      <c r="F189" s="168"/>
      <c r="G189" s="168"/>
      <c r="H189" s="18" t="s">
        <v>191</v>
      </c>
      <c r="I189" s="16"/>
      <c r="J189" s="16"/>
      <c r="K189" s="16"/>
      <c r="L189" s="16"/>
      <c r="M189" s="16"/>
      <c r="N189" s="17">
        <v>13693.72</v>
      </c>
      <c r="O189" s="72">
        <f>I189+J189+K189+L189+M189+N191</f>
        <v>69506.64</v>
      </c>
      <c r="P189" s="73"/>
    </row>
    <row r="190" spans="1:16" ht="15.75">
      <c r="A190" s="168"/>
      <c r="B190" s="168"/>
      <c r="C190" s="168"/>
      <c r="D190" s="168"/>
      <c r="E190" s="168"/>
      <c r="F190" s="168"/>
      <c r="G190" s="168"/>
      <c r="H190" s="18" t="s">
        <v>192</v>
      </c>
      <c r="I190" s="16"/>
      <c r="J190" s="16"/>
      <c r="K190" s="16"/>
      <c r="L190" s="16"/>
      <c r="M190" s="16"/>
      <c r="N190" s="17">
        <v>208519.93</v>
      </c>
      <c r="O190" s="72">
        <f>I190+J190+K190+L190+M190+N192</f>
        <v>69506.64</v>
      </c>
      <c r="P190" s="73"/>
    </row>
    <row r="191" spans="1:16" ht="15.75">
      <c r="A191" s="168"/>
      <c r="B191" s="168"/>
      <c r="C191" s="168"/>
      <c r="D191" s="168"/>
      <c r="E191" s="168"/>
      <c r="F191" s="168"/>
      <c r="G191" s="168"/>
      <c r="H191" s="18" t="s">
        <v>193</v>
      </c>
      <c r="I191" s="16"/>
      <c r="J191" s="16"/>
      <c r="K191" s="16"/>
      <c r="L191" s="16"/>
      <c r="M191" s="16"/>
      <c r="N191" s="17">
        <v>69506.64</v>
      </c>
      <c r="O191" s="72">
        <f>I191+J191+K191+L191+M191+N193</f>
        <v>0</v>
      </c>
      <c r="P191" s="73"/>
    </row>
    <row r="192" spans="1:16" ht="15.75">
      <c r="A192" s="168"/>
      <c r="B192" s="168"/>
      <c r="C192" s="168"/>
      <c r="D192" s="168"/>
      <c r="E192" s="168"/>
      <c r="F192" s="168"/>
      <c r="G192" s="168"/>
      <c r="H192" s="18" t="s">
        <v>194</v>
      </c>
      <c r="I192" s="17">
        <f>I188+I189+I190+I191</f>
        <v>0</v>
      </c>
      <c r="J192" s="17">
        <f>J188+J189+J190+J191</f>
        <v>0</v>
      </c>
      <c r="K192" s="17">
        <f>K188+K189+K190+K191</f>
        <v>0</v>
      </c>
      <c r="L192" s="17">
        <f>L188+L189+L190+L191</f>
        <v>0</v>
      </c>
      <c r="M192" s="17">
        <f>M188+M189+M190+M191</f>
        <v>0</v>
      </c>
      <c r="N192" s="17">
        <v>69506.64</v>
      </c>
      <c r="O192" s="72">
        <f>O188+O189+O190+O191</f>
        <v>347533.21</v>
      </c>
      <c r="P192" s="73">
        <f>P188+P189+P190+P191</f>
        <v>0</v>
      </c>
    </row>
    <row r="193" spans="1:16" ht="13.5" customHeight="1">
      <c r="A193" s="168">
        <v>36</v>
      </c>
      <c r="B193" s="168" t="s">
        <v>140</v>
      </c>
      <c r="C193" s="168" t="s">
        <v>621</v>
      </c>
      <c r="D193" s="168" t="s">
        <v>141</v>
      </c>
      <c r="E193" s="168"/>
      <c r="F193" s="168" t="s">
        <v>189</v>
      </c>
      <c r="G193" s="168"/>
      <c r="H193" s="18" t="s">
        <v>190</v>
      </c>
      <c r="I193" s="16"/>
      <c r="J193" s="16"/>
      <c r="K193" s="16"/>
      <c r="L193" s="16"/>
      <c r="M193" s="16"/>
      <c r="N193" s="17">
        <v>0</v>
      </c>
      <c r="O193" s="72">
        <f>I193+J193+K193+L193+M193+N195</f>
        <v>0</v>
      </c>
      <c r="P193" s="73"/>
    </row>
    <row r="194" spans="1:16" ht="15.75">
      <c r="A194" s="168"/>
      <c r="B194" s="168"/>
      <c r="C194" s="168"/>
      <c r="D194" s="168"/>
      <c r="E194" s="168"/>
      <c r="F194" s="168"/>
      <c r="G194" s="168"/>
      <c r="H194" s="18" t="s">
        <v>191</v>
      </c>
      <c r="I194" s="16"/>
      <c r="J194" s="16"/>
      <c r="K194" s="17">
        <v>102755.13</v>
      </c>
      <c r="L194" s="17">
        <v>265215.93</v>
      </c>
      <c r="M194" s="16"/>
      <c r="N194" s="17">
        <f>N190+N191+N192+N193</f>
        <v>347533.21</v>
      </c>
      <c r="O194" s="72">
        <f>I194+J194+K194+L194+M194+N196</f>
        <v>367971.06</v>
      </c>
      <c r="P194" s="73"/>
    </row>
    <row r="195" spans="1:16" ht="15.75">
      <c r="A195" s="168"/>
      <c r="B195" s="168"/>
      <c r="C195" s="168"/>
      <c r="D195" s="168"/>
      <c r="E195" s="168"/>
      <c r="F195" s="168"/>
      <c r="G195" s="168"/>
      <c r="H195" s="18" t="s">
        <v>192</v>
      </c>
      <c r="I195" s="16"/>
      <c r="J195" s="16"/>
      <c r="K195" s="17">
        <v>48.69</v>
      </c>
      <c r="L195" s="17">
        <v>35251.53</v>
      </c>
      <c r="M195" s="16"/>
      <c r="N195" s="17"/>
      <c r="O195" s="72">
        <f>I195+J195+K195+L195+M195+N197</f>
        <v>35300.22</v>
      </c>
      <c r="P195" s="73"/>
    </row>
    <row r="196" spans="1:16" ht="15.75">
      <c r="A196" s="168"/>
      <c r="B196" s="168"/>
      <c r="C196" s="168"/>
      <c r="D196" s="168"/>
      <c r="E196" s="168"/>
      <c r="F196" s="168"/>
      <c r="G196" s="168"/>
      <c r="H196" s="18" t="s">
        <v>193</v>
      </c>
      <c r="I196" s="16"/>
      <c r="J196" s="16"/>
      <c r="K196" s="16"/>
      <c r="L196" s="16"/>
      <c r="M196" s="16"/>
      <c r="N196" s="17"/>
      <c r="O196" s="72">
        <f>I196+J196+K196+L196+M196+N198</f>
        <v>0</v>
      </c>
      <c r="P196" s="73"/>
    </row>
    <row r="197" spans="1:16" ht="15.75">
      <c r="A197" s="168"/>
      <c r="B197" s="168"/>
      <c r="C197" s="168"/>
      <c r="D197" s="168"/>
      <c r="E197" s="168"/>
      <c r="F197" s="168"/>
      <c r="G197" s="168"/>
      <c r="H197" s="18" t="s">
        <v>194</v>
      </c>
      <c r="I197" s="17">
        <f>I193+I194+I195+I196</f>
        <v>0</v>
      </c>
      <c r="J197" s="17">
        <f>J193+J194+J195+J196</f>
        <v>0</v>
      </c>
      <c r="K197" s="17">
        <f>K193+K194+K195+K196</f>
        <v>102803.82</v>
      </c>
      <c r="L197" s="17">
        <f>L193+L194+L195+L196</f>
        <v>300467.45999999996</v>
      </c>
      <c r="M197" s="17">
        <f>M193+M194+M195+M196</f>
        <v>0</v>
      </c>
      <c r="N197" s="17"/>
      <c r="O197" s="72">
        <f>O193+O194+O195+O196</f>
        <v>403271.28</v>
      </c>
      <c r="P197" s="73">
        <f>P193+P194+P195+P196</f>
        <v>0</v>
      </c>
    </row>
    <row r="198" spans="1:16" ht="13.5" customHeight="1">
      <c r="A198" s="168">
        <v>37</v>
      </c>
      <c r="B198" s="168" t="s">
        <v>140</v>
      </c>
      <c r="C198" s="168" t="s">
        <v>620</v>
      </c>
      <c r="D198" s="168" t="s">
        <v>141</v>
      </c>
      <c r="E198" s="168"/>
      <c r="F198" s="168" t="s">
        <v>189</v>
      </c>
      <c r="G198" s="168"/>
      <c r="H198" s="18" t="s">
        <v>190</v>
      </c>
      <c r="I198" s="16"/>
      <c r="J198" s="16"/>
      <c r="K198" s="16"/>
      <c r="L198" s="16"/>
      <c r="M198" s="16"/>
      <c r="N198" s="17"/>
      <c r="O198" s="72">
        <f>I198+J198+K198+L198+M198+N200</f>
        <v>0</v>
      </c>
      <c r="P198" s="73"/>
    </row>
    <row r="199" spans="1:16" ht="15.75">
      <c r="A199" s="168"/>
      <c r="B199" s="168"/>
      <c r="C199" s="168"/>
      <c r="D199" s="168"/>
      <c r="E199" s="168"/>
      <c r="F199" s="168"/>
      <c r="G199" s="168"/>
      <c r="H199" s="18" t="s">
        <v>191</v>
      </c>
      <c r="I199" s="16"/>
      <c r="J199" s="16"/>
      <c r="K199" s="16"/>
      <c r="L199" s="16"/>
      <c r="M199" s="16"/>
      <c r="N199" s="17">
        <f>N195+N196+N197+N198</f>
        <v>0</v>
      </c>
      <c r="O199" s="72">
        <f>I199+J199+K199+L199+M199+N201</f>
        <v>0</v>
      </c>
      <c r="P199" s="73"/>
    </row>
    <row r="200" spans="1:16" ht="15.75">
      <c r="A200" s="168"/>
      <c r="B200" s="168"/>
      <c r="C200" s="168"/>
      <c r="D200" s="168"/>
      <c r="E200" s="168"/>
      <c r="F200" s="168"/>
      <c r="G200" s="168"/>
      <c r="H200" s="18" t="s">
        <v>192</v>
      </c>
      <c r="I200" s="16"/>
      <c r="J200" s="16"/>
      <c r="K200" s="16"/>
      <c r="L200" s="16"/>
      <c r="M200" s="16"/>
      <c r="N200" s="16"/>
      <c r="O200" s="72">
        <f>I200+J200+K200+L200+M200+N202</f>
        <v>0</v>
      </c>
      <c r="P200" s="73"/>
    </row>
    <row r="201" spans="1:16" ht="15.75">
      <c r="A201" s="168"/>
      <c r="B201" s="168"/>
      <c r="C201" s="168"/>
      <c r="D201" s="168"/>
      <c r="E201" s="168"/>
      <c r="F201" s="168"/>
      <c r="G201" s="168"/>
      <c r="H201" s="18" t="s">
        <v>193</v>
      </c>
      <c r="I201" s="16"/>
      <c r="J201" s="16"/>
      <c r="K201" s="16"/>
      <c r="L201" s="16"/>
      <c r="M201" s="16"/>
      <c r="N201" s="16"/>
      <c r="O201" s="72">
        <f>I201+J201+K201+L201+M201+N203</f>
        <v>0</v>
      </c>
      <c r="P201" s="73">
        <v>123361.91</v>
      </c>
    </row>
    <row r="202" spans="1:16" ht="15.75">
      <c r="A202" s="168"/>
      <c r="B202" s="168"/>
      <c r="C202" s="168"/>
      <c r="D202" s="168"/>
      <c r="E202" s="168"/>
      <c r="F202" s="168"/>
      <c r="G202" s="168"/>
      <c r="H202" s="18" t="s">
        <v>194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6"/>
      <c r="O202" s="72">
        <f>O198+O199+O200+O201</f>
        <v>0</v>
      </c>
      <c r="P202" s="73">
        <v>123361.91</v>
      </c>
    </row>
    <row r="203" spans="1:16" ht="15" customHeight="1">
      <c r="A203" s="168">
        <v>38</v>
      </c>
      <c r="B203" s="168" t="s">
        <v>140</v>
      </c>
      <c r="C203" s="168" t="s">
        <v>378</v>
      </c>
      <c r="D203" s="168" t="s">
        <v>195</v>
      </c>
      <c r="E203" s="168"/>
      <c r="F203" s="168" t="s">
        <v>189</v>
      </c>
      <c r="G203" s="168"/>
      <c r="H203" s="18" t="s">
        <v>190</v>
      </c>
      <c r="I203" s="16"/>
      <c r="J203" s="16"/>
      <c r="K203" s="16"/>
      <c r="L203" s="16"/>
      <c r="M203" s="16"/>
      <c r="N203" s="16"/>
      <c r="O203" s="72">
        <f>I203+J203+K203+L203+M203+N205</f>
        <v>0</v>
      </c>
      <c r="P203" s="73"/>
    </row>
    <row r="204" spans="1:16" ht="15.75">
      <c r="A204" s="168"/>
      <c r="B204" s="168"/>
      <c r="C204" s="168"/>
      <c r="D204" s="168"/>
      <c r="E204" s="168"/>
      <c r="F204" s="168"/>
      <c r="G204" s="168"/>
      <c r="H204" s="18" t="s">
        <v>191</v>
      </c>
      <c r="I204" s="16"/>
      <c r="J204" s="16"/>
      <c r="K204" s="16"/>
      <c r="L204" s="16"/>
      <c r="M204" s="16"/>
      <c r="N204" s="17">
        <v>0</v>
      </c>
      <c r="O204" s="72">
        <f>I204+J204+K204+L204+M204+N206</f>
        <v>0</v>
      </c>
      <c r="P204" s="73"/>
    </row>
    <row r="205" spans="1:16" ht="15.75">
      <c r="A205" s="168"/>
      <c r="B205" s="168"/>
      <c r="C205" s="168"/>
      <c r="D205" s="168"/>
      <c r="E205" s="168"/>
      <c r="F205" s="168"/>
      <c r="G205" s="168"/>
      <c r="H205" s="18" t="s">
        <v>192</v>
      </c>
      <c r="I205" s="16"/>
      <c r="J205" s="16"/>
      <c r="K205" s="16"/>
      <c r="L205" s="16"/>
      <c r="M205" s="16"/>
      <c r="N205" s="16"/>
      <c r="O205" s="72">
        <f>I205+J205+K205+L205+M205+N207</f>
        <v>0</v>
      </c>
      <c r="P205" s="73">
        <v>7780.16</v>
      </c>
    </row>
    <row r="206" spans="1:16" ht="15.75">
      <c r="A206" s="168"/>
      <c r="B206" s="168"/>
      <c r="C206" s="168"/>
      <c r="D206" s="168"/>
      <c r="E206" s="168"/>
      <c r="F206" s="168"/>
      <c r="G206" s="168"/>
      <c r="H206" s="18" t="s">
        <v>193</v>
      </c>
      <c r="I206" s="16"/>
      <c r="J206" s="16"/>
      <c r="K206" s="16"/>
      <c r="L206" s="16"/>
      <c r="M206" s="16"/>
      <c r="N206" s="16"/>
      <c r="O206" s="72">
        <f>I206+J206+K206+L206+M206+N208</f>
        <v>0</v>
      </c>
      <c r="P206" s="73"/>
    </row>
    <row r="207" spans="1:16" ht="15.75">
      <c r="A207" s="168"/>
      <c r="B207" s="168"/>
      <c r="C207" s="168"/>
      <c r="D207" s="168"/>
      <c r="E207" s="168"/>
      <c r="F207" s="168"/>
      <c r="G207" s="168"/>
      <c r="H207" s="18" t="s">
        <v>194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6"/>
      <c r="O207" s="72">
        <f>O203+O204+O205+O206</f>
        <v>0</v>
      </c>
      <c r="P207" s="73">
        <v>7780.16</v>
      </c>
    </row>
    <row r="208" spans="1:16" ht="13.5" customHeight="1">
      <c r="A208" s="168">
        <v>39</v>
      </c>
      <c r="B208" s="168" t="s">
        <v>140</v>
      </c>
      <c r="C208" s="168" t="s">
        <v>619</v>
      </c>
      <c r="D208" s="168" t="s">
        <v>141</v>
      </c>
      <c r="E208" s="168"/>
      <c r="F208" s="168" t="s">
        <v>189</v>
      </c>
      <c r="G208" s="168"/>
      <c r="H208" s="18" t="s">
        <v>190</v>
      </c>
      <c r="I208" s="16"/>
      <c r="J208" s="16"/>
      <c r="K208" s="16"/>
      <c r="L208" s="16"/>
      <c r="M208" s="16"/>
      <c r="N208" s="16"/>
      <c r="O208" s="72">
        <f>I208+J208+K208+L208+M208+N210</f>
        <v>0</v>
      </c>
      <c r="P208" s="73">
        <v>118093.21</v>
      </c>
    </row>
    <row r="209" spans="1:16" ht="15.75">
      <c r="A209" s="168"/>
      <c r="B209" s="168"/>
      <c r="C209" s="168"/>
      <c r="D209" s="168"/>
      <c r="E209" s="168"/>
      <c r="F209" s="168"/>
      <c r="G209" s="168"/>
      <c r="H209" s="18" t="s">
        <v>191</v>
      </c>
      <c r="I209" s="16"/>
      <c r="J209" s="16"/>
      <c r="K209" s="16"/>
      <c r="L209" s="16"/>
      <c r="M209" s="16"/>
      <c r="N209" s="17">
        <v>0</v>
      </c>
      <c r="O209" s="72">
        <f>I209+J209+K209+L209+M209+N211</f>
        <v>0</v>
      </c>
      <c r="P209" s="73">
        <v>39364.4</v>
      </c>
    </row>
    <row r="210" spans="1:16" ht="15.75">
      <c r="A210" s="168"/>
      <c r="B210" s="168"/>
      <c r="C210" s="168"/>
      <c r="D210" s="168"/>
      <c r="E210" s="168"/>
      <c r="F210" s="168"/>
      <c r="G210" s="168"/>
      <c r="H210" s="18" t="s">
        <v>192</v>
      </c>
      <c r="I210" s="16"/>
      <c r="J210" s="16"/>
      <c r="K210" s="16"/>
      <c r="L210" s="16"/>
      <c r="M210" s="16"/>
      <c r="N210" s="16"/>
      <c r="O210" s="72">
        <f>I210+J210+K210+L210+M210+N212</f>
        <v>0</v>
      </c>
      <c r="P210" s="73">
        <v>39364.4</v>
      </c>
    </row>
    <row r="211" spans="1:16" ht="15.75">
      <c r="A211" s="168"/>
      <c r="B211" s="168"/>
      <c r="C211" s="168"/>
      <c r="D211" s="168"/>
      <c r="E211" s="168"/>
      <c r="F211" s="168"/>
      <c r="G211" s="168"/>
      <c r="H211" s="18" t="s">
        <v>193</v>
      </c>
      <c r="I211" s="16"/>
      <c r="J211" s="16"/>
      <c r="K211" s="16"/>
      <c r="L211" s="16"/>
      <c r="M211" s="16"/>
      <c r="N211" s="16"/>
      <c r="O211" s="72">
        <f>I211+J211+K211+L211+M211+N213</f>
        <v>0</v>
      </c>
      <c r="P211" s="73"/>
    </row>
    <row r="212" spans="1:16" ht="15.75">
      <c r="A212" s="168"/>
      <c r="B212" s="168"/>
      <c r="C212" s="168"/>
      <c r="D212" s="168"/>
      <c r="E212" s="168"/>
      <c r="F212" s="168"/>
      <c r="G212" s="168"/>
      <c r="H212" s="18" t="s">
        <v>194</v>
      </c>
      <c r="I212" s="17">
        <f>I208+I209+I210+I211</f>
        <v>0</v>
      </c>
      <c r="J212" s="17">
        <f>J208+J209+J210+J211</f>
        <v>0</v>
      </c>
      <c r="K212" s="17">
        <f>K208+K209+K210+K211</f>
        <v>0</v>
      </c>
      <c r="L212" s="17">
        <f>L208+L209+L210+L211</f>
        <v>0</v>
      </c>
      <c r="M212" s="17">
        <f>M208+M209+M210+M211</f>
        <v>0</v>
      </c>
      <c r="N212" s="16"/>
      <c r="O212" s="72">
        <f>O208+O209+O210+O211</f>
        <v>0</v>
      </c>
      <c r="P212" s="73">
        <f>P208+P209+P210+P211</f>
        <v>196822.01</v>
      </c>
    </row>
    <row r="213" spans="1:16" ht="13.5" customHeight="1">
      <c r="A213" s="168">
        <v>40</v>
      </c>
      <c r="B213" s="168" t="s">
        <v>140</v>
      </c>
      <c r="C213" s="168" t="s">
        <v>463</v>
      </c>
      <c r="D213" s="168" t="s">
        <v>195</v>
      </c>
      <c r="E213" s="168"/>
      <c r="F213" s="168" t="s">
        <v>189</v>
      </c>
      <c r="G213" s="168"/>
      <c r="H213" s="18" t="s">
        <v>190</v>
      </c>
      <c r="I213" s="16"/>
      <c r="J213" s="16"/>
      <c r="K213" s="16"/>
      <c r="L213" s="16"/>
      <c r="M213" s="16"/>
      <c r="N213" s="16"/>
      <c r="O213" s="72">
        <f>I213+J213+K213+L213+M213+N215</f>
        <v>0</v>
      </c>
      <c r="P213" s="73"/>
    </row>
    <row r="214" spans="1:16" ht="15.75">
      <c r="A214" s="168"/>
      <c r="B214" s="168"/>
      <c r="C214" s="168"/>
      <c r="D214" s="168"/>
      <c r="E214" s="168"/>
      <c r="F214" s="168"/>
      <c r="G214" s="168"/>
      <c r="H214" s="18" t="s">
        <v>191</v>
      </c>
      <c r="I214" s="16"/>
      <c r="J214" s="16"/>
      <c r="K214" s="16"/>
      <c r="L214" s="16"/>
      <c r="M214" s="16"/>
      <c r="N214" s="17">
        <f>N210+N211+N212+N213</f>
        <v>0</v>
      </c>
      <c r="O214" s="72">
        <f>I214+J214+K214+L214+M214+N216</f>
        <v>0</v>
      </c>
      <c r="P214" s="73"/>
    </row>
    <row r="215" spans="1:16" ht="15.75">
      <c r="A215" s="168"/>
      <c r="B215" s="168"/>
      <c r="C215" s="168"/>
      <c r="D215" s="168"/>
      <c r="E215" s="168"/>
      <c r="F215" s="168"/>
      <c r="G215" s="168"/>
      <c r="H215" s="18" t="s">
        <v>192</v>
      </c>
      <c r="I215" s="16"/>
      <c r="J215" s="16"/>
      <c r="K215" s="16"/>
      <c r="L215" s="16"/>
      <c r="M215" s="16"/>
      <c r="N215" s="16"/>
      <c r="O215" s="72">
        <f>I215+J215+K215+L215+M215+N217</f>
        <v>0</v>
      </c>
      <c r="P215" s="73">
        <v>13816.83</v>
      </c>
    </row>
    <row r="216" spans="1:16" ht="15.75">
      <c r="A216" s="168"/>
      <c r="B216" s="168"/>
      <c r="C216" s="168"/>
      <c r="D216" s="168"/>
      <c r="E216" s="168"/>
      <c r="F216" s="168"/>
      <c r="G216" s="168"/>
      <c r="H216" s="18" t="s">
        <v>193</v>
      </c>
      <c r="I216" s="16"/>
      <c r="J216" s="16"/>
      <c r="K216" s="16"/>
      <c r="L216" s="16"/>
      <c r="M216" s="16"/>
      <c r="N216" s="16"/>
      <c r="O216" s="72">
        <f>I216+J216+K216+L216+M216+N218</f>
        <v>0</v>
      </c>
      <c r="P216" s="73"/>
    </row>
    <row r="217" spans="1:16" ht="15.75">
      <c r="A217" s="168"/>
      <c r="B217" s="168"/>
      <c r="C217" s="168"/>
      <c r="D217" s="168"/>
      <c r="E217" s="168"/>
      <c r="F217" s="168"/>
      <c r="G217" s="168"/>
      <c r="H217" s="18" t="s">
        <v>194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  <c r="N217" s="16"/>
      <c r="O217" s="72">
        <f>O213+O214+O215+O216</f>
        <v>0</v>
      </c>
      <c r="P217" s="73">
        <v>13816.83</v>
      </c>
    </row>
    <row r="218" spans="1:16" ht="13.5" customHeight="1">
      <c r="A218" s="168">
        <v>41</v>
      </c>
      <c r="B218" s="168" t="s">
        <v>140</v>
      </c>
      <c r="C218" s="168" t="s">
        <v>609</v>
      </c>
      <c r="D218" s="168" t="s">
        <v>141</v>
      </c>
      <c r="E218" s="168"/>
      <c r="F218" s="168" t="s">
        <v>189</v>
      </c>
      <c r="G218" s="168"/>
      <c r="H218" s="18" t="s">
        <v>190</v>
      </c>
      <c r="I218" s="16"/>
      <c r="J218" s="16"/>
      <c r="K218" s="16"/>
      <c r="L218" s="16"/>
      <c r="M218" s="16"/>
      <c r="N218" s="16"/>
      <c r="O218" s="72">
        <f>I218+J218+K218+L218+M218+N220</f>
        <v>0</v>
      </c>
      <c r="P218" s="73">
        <v>274026.21</v>
      </c>
    </row>
    <row r="219" spans="1:16" ht="15.75">
      <c r="A219" s="168"/>
      <c r="B219" s="168"/>
      <c r="C219" s="168"/>
      <c r="D219" s="168"/>
      <c r="E219" s="168"/>
      <c r="F219" s="168"/>
      <c r="G219" s="168"/>
      <c r="H219" s="18" t="s">
        <v>191</v>
      </c>
      <c r="I219" s="16"/>
      <c r="J219" s="16"/>
      <c r="K219" s="16"/>
      <c r="L219" s="16"/>
      <c r="M219" s="16"/>
      <c r="N219" s="17">
        <v>0</v>
      </c>
      <c r="O219" s="72">
        <f>I219+J219+K219+L219+M219+N221</f>
        <v>0</v>
      </c>
      <c r="P219" s="73">
        <v>91342.07</v>
      </c>
    </row>
    <row r="220" spans="1:16" ht="15.75">
      <c r="A220" s="168"/>
      <c r="B220" s="168"/>
      <c r="C220" s="168"/>
      <c r="D220" s="168"/>
      <c r="E220" s="168"/>
      <c r="F220" s="168"/>
      <c r="G220" s="168"/>
      <c r="H220" s="18" t="s">
        <v>192</v>
      </c>
      <c r="I220" s="16"/>
      <c r="J220" s="16"/>
      <c r="K220" s="16"/>
      <c r="L220" s="16"/>
      <c r="M220" s="16"/>
      <c r="N220" s="16"/>
      <c r="O220" s="72">
        <f>I220+J220+K220+L220+M220+N222</f>
        <v>0</v>
      </c>
      <c r="P220" s="73">
        <v>91342.07</v>
      </c>
    </row>
    <row r="221" spans="1:16" ht="15.75">
      <c r="A221" s="168"/>
      <c r="B221" s="168"/>
      <c r="C221" s="168"/>
      <c r="D221" s="168"/>
      <c r="E221" s="168"/>
      <c r="F221" s="168"/>
      <c r="G221" s="168"/>
      <c r="H221" s="18" t="s">
        <v>193</v>
      </c>
      <c r="I221" s="16"/>
      <c r="J221" s="16"/>
      <c r="K221" s="16"/>
      <c r="L221" s="16"/>
      <c r="M221" s="16"/>
      <c r="N221" s="16"/>
      <c r="O221" s="72">
        <f>I221+J221+K221+L221+M221+N223</f>
        <v>0</v>
      </c>
      <c r="P221" s="73"/>
    </row>
    <row r="222" spans="1:16" ht="15.75">
      <c r="A222" s="168"/>
      <c r="B222" s="168"/>
      <c r="C222" s="168"/>
      <c r="D222" s="168"/>
      <c r="E222" s="168"/>
      <c r="F222" s="168"/>
      <c r="G222" s="168"/>
      <c r="H222" s="18" t="s">
        <v>194</v>
      </c>
      <c r="I222" s="17">
        <v>0</v>
      </c>
      <c r="J222" s="17">
        <f>J218+J219+J220+J221</f>
        <v>0</v>
      </c>
      <c r="K222" s="17">
        <f>K218+K219+K220+K221</f>
        <v>0</v>
      </c>
      <c r="L222" s="17">
        <f>L218+L219+L220+L221</f>
        <v>0</v>
      </c>
      <c r="M222" s="17">
        <f>M218+M219+M220+M221</f>
        <v>0</v>
      </c>
      <c r="N222" s="16"/>
      <c r="O222" s="72">
        <f>O218+O219+O220+O221</f>
        <v>0</v>
      </c>
      <c r="P222" s="73">
        <f>P218+P219+P220+P221</f>
        <v>456710.35000000003</v>
      </c>
    </row>
    <row r="223" spans="1:16" ht="13.5" customHeight="1">
      <c r="A223" s="168">
        <v>42</v>
      </c>
      <c r="B223" s="168" t="s">
        <v>140</v>
      </c>
      <c r="C223" s="168" t="s">
        <v>616</v>
      </c>
      <c r="D223" s="168" t="s">
        <v>141</v>
      </c>
      <c r="E223" s="168"/>
      <c r="F223" s="168" t="s">
        <v>189</v>
      </c>
      <c r="G223" s="168"/>
      <c r="H223" s="18" t="s">
        <v>190</v>
      </c>
      <c r="I223" s="16"/>
      <c r="J223" s="16"/>
      <c r="K223" s="16"/>
      <c r="L223" s="16"/>
      <c r="M223" s="16"/>
      <c r="N223" s="16"/>
      <c r="O223" s="72">
        <f>I223+J223+K223+L223+M223+N225</f>
        <v>0</v>
      </c>
      <c r="P223" s="73"/>
    </row>
    <row r="224" spans="1:16" ht="15.75">
      <c r="A224" s="168"/>
      <c r="B224" s="168"/>
      <c r="C224" s="168"/>
      <c r="D224" s="168"/>
      <c r="E224" s="168"/>
      <c r="F224" s="168"/>
      <c r="G224" s="168"/>
      <c r="H224" s="18" t="s">
        <v>191</v>
      </c>
      <c r="I224" s="16"/>
      <c r="J224" s="16"/>
      <c r="K224" s="16"/>
      <c r="L224" s="16"/>
      <c r="M224" s="16"/>
      <c r="N224" s="17">
        <f>N220+N221+N222+N223</f>
        <v>0</v>
      </c>
      <c r="O224" s="72">
        <f>I224+J224+K224+L224+M224+N226</f>
        <v>263231.4</v>
      </c>
      <c r="P224" s="73"/>
    </row>
    <row r="225" spans="1:16" ht="15.75">
      <c r="A225" s="168"/>
      <c r="B225" s="168"/>
      <c r="C225" s="168"/>
      <c r="D225" s="168"/>
      <c r="E225" s="168"/>
      <c r="F225" s="168"/>
      <c r="G225" s="168"/>
      <c r="H225" s="18" t="s">
        <v>192</v>
      </c>
      <c r="I225" s="16"/>
      <c r="J225" s="16"/>
      <c r="K225" s="16"/>
      <c r="L225" s="16"/>
      <c r="M225" s="17">
        <v>24717.06</v>
      </c>
      <c r="N225" s="16"/>
      <c r="O225" s="72">
        <f>I225+J225+K225+L225+M225+N227</f>
        <v>58922.270000000004</v>
      </c>
      <c r="P225" s="73"/>
    </row>
    <row r="226" spans="1:16" ht="15.75">
      <c r="A226" s="168"/>
      <c r="B226" s="168"/>
      <c r="C226" s="168"/>
      <c r="D226" s="168"/>
      <c r="E226" s="168"/>
      <c r="F226" s="168"/>
      <c r="G226" s="168"/>
      <c r="H226" s="18" t="s">
        <v>193</v>
      </c>
      <c r="I226" s="16"/>
      <c r="J226" s="16"/>
      <c r="K226" s="16"/>
      <c r="L226" s="16"/>
      <c r="M226" s="99"/>
      <c r="N226" s="17">
        <v>263231.4</v>
      </c>
      <c r="O226" s="72">
        <f>I226+J226+K226+L226+M226+N228</f>
        <v>0</v>
      </c>
      <c r="P226" s="73"/>
    </row>
    <row r="227" spans="1:16" ht="15.75">
      <c r="A227" s="168"/>
      <c r="B227" s="168"/>
      <c r="C227" s="168"/>
      <c r="D227" s="168"/>
      <c r="E227" s="168"/>
      <c r="F227" s="168"/>
      <c r="G227" s="168"/>
      <c r="H227" s="18" t="s">
        <v>194</v>
      </c>
      <c r="I227" s="17">
        <v>0</v>
      </c>
      <c r="J227" s="17">
        <v>0</v>
      </c>
      <c r="K227" s="17">
        <v>0</v>
      </c>
      <c r="L227" s="17">
        <v>0</v>
      </c>
      <c r="M227" s="101">
        <f>M223+M224+M225+M226</f>
        <v>24717.06</v>
      </c>
      <c r="N227" s="17">
        <v>34205.21</v>
      </c>
      <c r="O227" s="72">
        <f>O223+O224+O225+O226</f>
        <v>322153.67000000004</v>
      </c>
      <c r="P227" s="73"/>
    </row>
    <row r="228" spans="1:16" ht="13.5" customHeight="1">
      <c r="A228" s="168">
        <v>43</v>
      </c>
      <c r="B228" s="168" t="s">
        <v>140</v>
      </c>
      <c r="C228" s="168" t="s">
        <v>411</v>
      </c>
      <c r="D228" s="168" t="s">
        <v>141</v>
      </c>
      <c r="E228" s="168"/>
      <c r="F228" s="168" t="s">
        <v>189</v>
      </c>
      <c r="G228" s="168"/>
      <c r="H228" s="18" t="s">
        <v>190</v>
      </c>
      <c r="I228" s="16"/>
      <c r="J228" s="16"/>
      <c r="K228" s="16"/>
      <c r="L228" s="16"/>
      <c r="M228" s="16"/>
      <c r="N228" s="57"/>
      <c r="O228" s="72">
        <f>I228+J228+K228+L228+M228+N230</f>
        <v>0</v>
      </c>
      <c r="P228" s="73"/>
    </row>
    <row r="229" spans="1:16" ht="15.75">
      <c r="A229" s="168"/>
      <c r="B229" s="168"/>
      <c r="C229" s="168"/>
      <c r="D229" s="168"/>
      <c r="E229" s="168"/>
      <c r="F229" s="168"/>
      <c r="G229" s="168"/>
      <c r="H229" s="18" t="s">
        <v>191</v>
      </c>
      <c r="I229" s="16"/>
      <c r="J229" s="16"/>
      <c r="K229" s="16"/>
      <c r="L229" s="16"/>
      <c r="M229" s="16"/>
      <c r="N229" s="101">
        <f>N225+N226+N227+N228</f>
        <v>297436.61000000004</v>
      </c>
      <c r="O229" s="72">
        <f>I229+J229+K229+L229+M229+N231</f>
        <v>0</v>
      </c>
      <c r="P229" s="73"/>
    </row>
    <row r="230" spans="1:16" ht="15.75">
      <c r="A230" s="168"/>
      <c r="B230" s="168"/>
      <c r="C230" s="168"/>
      <c r="D230" s="168"/>
      <c r="E230" s="168"/>
      <c r="F230" s="168"/>
      <c r="G230" s="168"/>
      <c r="H230" s="18" t="s">
        <v>192</v>
      </c>
      <c r="I230" s="16"/>
      <c r="J230" s="16"/>
      <c r="K230" s="16"/>
      <c r="L230" s="16"/>
      <c r="M230" s="16"/>
      <c r="N230" s="16"/>
      <c r="O230" s="72">
        <f>I230+J230+K230+L230+M230+N232</f>
        <v>0</v>
      </c>
      <c r="P230" s="73"/>
    </row>
    <row r="231" spans="1:16" ht="15.75">
      <c r="A231" s="168"/>
      <c r="B231" s="168"/>
      <c r="C231" s="168"/>
      <c r="D231" s="168"/>
      <c r="E231" s="168"/>
      <c r="F231" s="168"/>
      <c r="G231" s="168"/>
      <c r="H231" s="18" t="s">
        <v>193</v>
      </c>
      <c r="I231" s="16"/>
      <c r="J231" s="16"/>
      <c r="K231" s="16"/>
      <c r="L231" s="16"/>
      <c r="M231" s="16"/>
      <c r="N231" s="16"/>
      <c r="O231" s="72">
        <f>I231+J231+K231+L231+M231+N233</f>
        <v>0</v>
      </c>
      <c r="P231" s="73">
        <v>135058.94</v>
      </c>
    </row>
    <row r="232" spans="1:16" ht="15.75">
      <c r="A232" s="168"/>
      <c r="B232" s="168"/>
      <c r="C232" s="168"/>
      <c r="D232" s="168"/>
      <c r="E232" s="168"/>
      <c r="F232" s="168"/>
      <c r="G232" s="168"/>
      <c r="H232" s="18" t="s">
        <v>194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  <c r="N232" s="16"/>
      <c r="O232" s="72">
        <f>O228+O229+O230+O231</f>
        <v>0</v>
      </c>
      <c r="P232" s="73">
        <v>135058.94</v>
      </c>
    </row>
    <row r="233" spans="1:16" ht="13.5" customHeight="1">
      <c r="A233" s="168">
        <v>44</v>
      </c>
      <c r="B233" s="168" t="s">
        <v>140</v>
      </c>
      <c r="C233" s="168" t="s">
        <v>617</v>
      </c>
      <c r="D233" s="168" t="s">
        <v>195</v>
      </c>
      <c r="E233" s="168"/>
      <c r="F233" s="168" t="s">
        <v>189</v>
      </c>
      <c r="G233" s="168"/>
      <c r="H233" s="18" t="s">
        <v>190</v>
      </c>
      <c r="I233" s="16"/>
      <c r="J233" s="16"/>
      <c r="K233" s="16"/>
      <c r="L233" s="16"/>
      <c r="M233" s="16"/>
      <c r="N233" s="17"/>
      <c r="O233" s="72">
        <f>I233+J233+K233+L233+M233+N235</f>
        <v>0</v>
      </c>
      <c r="P233" s="73"/>
    </row>
    <row r="234" spans="1:16" ht="15.75">
      <c r="A234" s="168"/>
      <c r="B234" s="168"/>
      <c r="C234" s="168"/>
      <c r="D234" s="168"/>
      <c r="E234" s="168"/>
      <c r="F234" s="168"/>
      <c r="G234" s="168"/>
      <c r="H234" s="18" t="s">
        <v>191</v>
      </c>
      <c r="I234" s="16"/>
      <c r="J234" s="16"/>
      <c r="K234" s="16"/>
      <c r="L234" s="16"/>
      <c r="M234" s="16"/>
      <c r="N234" s="17">
        <v>0</v>
      </c>
      <c r="O234" s="72">
        <f>I234+J234+K234+L234+M234+N236</f>
        <v>0</v>
      </c>
      <c r="P234" s="73"/>
    </row>
    <row r="235" spans="1:16" ht="15.75">
      <c r="A235" s="168"/>
      <c r="B235" s="168"/>
      <c r="C235" s="168"/>
      <c r="D235" s="168"/>
      <c r="E235" s="168"/>
      <c r="F235" s="168"/>
      <c r="G235" s="168"/>
      <c r="H235" s="18" t="s">
        <v>192</v>
      </c>
      <c r="I235" s="16"/>
      <c r="J235" s="16"/>
      <c r="K235" s="16"/>
      <c r="L235" s="16"/>
      <c r="M235" s="16"/>
      <c r="N235" s="16"/>
      <c r="O235" s="72">
        <f>I235+J235+K235+L235+M235+N237</f>
        <v>0</v>
      </c>
      <c r="P235" s="73">
        <v>12544.13</v>
      </c>
    </row>
    <row r="236" spans="1:16" ht="15.75">
      <c r="A236" s="168"/>
      <c r="B236" s="168"/>
      <c r="C236" s="168"/>
      <c r="D236" s="168"/>
      <c r="E236" s="168"/>
      <c r="F236" s="168"/>
      <c r="G236" s="168"/>
      <c r="H236" s="18" t="s">
        <v>193</v>
      </c>
      <c r="I236" s="16"/>
      <c r="J236" s="16"/>
      <c r="K236" s="16"/>
      <c r="L236" s="16"/>
      <c r="M236" s="16"/>
      <c r="N236" s="16"/>
      <c r="O236" s="72">
        <f>I236+J236+K236+L236+M236+N238</f>
        <v>0</v>
      </c>
      <c r="P236" s="73"/>
    </row>
    <row r="237" spans="1:16" ht="15.75">
      <c r="A237" s="168"/>
      <c r="B237" s="168"/>
      <c r="C237" s="168"/>
      <c r="D237" s="168"/>
      <c r="E237" s="168"/>
      <c r="F237" s="168"/>
      <c r="G237" s="168"/>
      <c r="H237" s="18" t="s">
        <v>194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6"/>
      <c r="O237" s="72">
        <f>O233+O234+O235+O236</f>
        <v>0</v>
      </c>
      <c r="P237" s="73">
        <v>12544.13</v>
      </c>
    </row>
    <row r="238" spans="1:16" ht="13.5" customHeight="1">
      <c r="A238" s="168">
        <v>45</v>
      </c>
      <c r="B238" s="168" t="s">
        <v>140</v>
      </c>
      <c r="C238" s="168" t="s">
        <v>618</v>
      </c>
      <c r="D238" s="168" t="s">
        <v>141</v>
      </c>
      <c r="E238" s="168"/>
      <c r="F238" s="168" t="s">
        <v>189</v>
      </c>
      <c r="G238" s="168"/>
      <c r="H238" s="18" t="s">
        <v>190</v>
      </c>
      <c r="I238" s="16"/>
      <c r="J238" s="16"/>
      <c r="K238" s="16"/>
      <c r="L238" s="16"/>
      <c r="M238" s="16"/>
      <c r="N238" s="16"/>
      <c r="O238" s="72">
        <f>I238+J238+K238+L238+M238+N240</f>
        <v>0</v>
      </c>
      <c r="P238" s="73">
        <v>195982.9</v>
      </c>
    </row>
    <row r="239" spans="1:16" ht="15.75">
      <c r="A239" s="168"/>
      <c r="B239" s="168"/>
      <c r="C239" s="168"/>
      <c r="D239" s="168"/>
      <c r="E239" s="168"/>
      <c r="F239" s="168"/>
      <c r="G239" s="168"/>
      <c r="H239" s="18" t="s">
        <v>191</v>
      </c>
      <c r="I239" s="16"/>
      <c r="J239" s="16"/>
      <c r="K239" s="16"/>
      <c r="L239" s="16"/>
      <c r="M239" s="16"/>
      <c r="N239" s="17">
        <v>0</v>
      </c>
      <c r="O239" s="72">
        <f>I239+J239+K239+L239+M239+N241</f>
        <v>0</v>
      </c>
      <c r="P239" s="73">
        <v>65327.63</v>
      </c>
    </row>
    <row r="240" spans="1:16" ht="15.75">
      <c r="A240" s="168"/>
      <c r="B240" s="168"/>
      <c r="C240" s="168"/>
      <c r="D240" s="168"/>
      <c r="E240" s="168"/>
      <c r="F240" s="168"/>
      <c r="G240" s="168"/>
      <c r="H240" s="18" t="s">
        <v>192</v>
      </c>
      <c r="I240" s="16"/>
      <c r="J240" s="16"/>
      <c r="K240" s="16"/>
      <c r="L240" s="16"/>
      <c r="M240" s="16"/>
      <c r="N240" s="16"/>
      <c r="O240" s="72">
        <f>I240+J240+K240+L240+M240+N242</f>
        <v>0</v>
      </c>
      <c r="P240" s="73">
        <v>65327.63</v>
      </c>
    </row>
    <row r="241" spans="1:16" ht="15.75">
      <c r="A241" s="168"/>
      <c r="B241" s="168"/>
      <c r="C241" s="168"/>
      <c r="D241" s="168"/>
      <c r="E241" s="168"/>
      <c r="F241" s="168"/>
      <c r="G241" s="168"/>
      <c r="H241" s="18" t="s">
        <v>193</v>
      </c>
      <c r="I241" s="16"/>
      <c r="J241" s="16"/>
      <c r="K241" s="16"/>
      <c r="L241" s="16"/>
      <c r="M241" s="16"/>
      <c r="N241" s="16"/>
      <c r="O241" s="72">
        <f>I241+J241+K241+L241+M241+N243</f>
        <v>0</v>
      </c>
      <c r="P241" s="73"/>
    </row>
    <row r="242" spans="1:16" ht="15.75">
      <c r="A242" s="168"/>
      <c r="B242" s="168"/>
      <c r="C242" s="168"/>
      <c r="D242" s="168"/>
      <c r="E242" s="168"/>
      <c r="F242" s="168"/>
      <c r="G242" s="168"/>
      <c r="H242" s="18" t="s">
        <v>194</v>
      </c>
      <c r="I242" s="17">
        <f>I238+I239+I240+I241</f>
        <v>0</v>
      </c>
      <c r="J242" s="17">
        <f>J238+J239+J240+J241</f>
        <v>0</v>
      </c>
      <c r="K242" s="17">
        <f>K238+K239+K240+K241</f>
        <v>0</v>
      </c>
      <c r="L242" s="17">
        <f>L238+L239+L240+L241</f>
        <v>0</v>
      </c>
      <c r="M242" s="17">
        <f>M238+M239+M240+M241</f>
        <v>0</v>
      </c>
      <c r="N242" s="16"/>
      <c r="O242" s="72">
        <f>O238+O239+O240+O241</f>
        <v>0</v>
      </c>
      <c r="P242" s="73">
        <f>P238+P239+P240+P241</f>
        <v>326638.16</v>
      </c>
    </row>
    <row r="243" spans="1:16" ht="13.5" customHeight="1">
      <c r="A243" s="168">
        <v>46</v>
      </c>
      <c r="B243" s="168" t="s">
        <v>140</v>
      </c>
      <c r="C243" s="168" t="s">
        <v>376</v>
      </c>
      <c r="D243" s="168" t="s">
        <v>141</v>
      </c>
      <c r="E243" s="168"/>
      <c r="F243" s="168" t="s">
        <v>189</v>
      </c>
      <c r="G243" s="168"/>
      <c r="H243" s="18" t="s">
        <v>190</v>
      </c>
      <c r="I243" s="16"/>
      <c r="J243" s="16"/>
      <c r="K243" s="16"/>
      <c r="L243" s="16"/>
      <c r="M243" s="16"/>
      <c r="N243" s="16"/>
      <c r="O243" s="72">
        <f>I243+J243+K243+L243+M243+N245</f>
        <v>0</v>
      </c>
      <c r="P243" s="73"/>
    </row>
    <row r="244" spans="1:16" ht="15.75">
      <c r="A244" s="168"/>
      <c r="B244" s="168"/>
      <c r="C244" s="168"/>
      <c r="D244" s="168"/>
      <c r="E244" s="168"/>
      <c r="F244" s="168"/>
      <c r="G244" s="168"/>
      <c r="H244" s="18" t="s">
        <v>191</v>
      </c>
      <c r="I244" s="16"/>
      <c r="J244" s="16"/>
      <c r="K244" s="16"/>
      <c r="L244" s="16"/>
      <c r="M244" s="16"/>
      <c r="N244" s="17">
        <f>N240+N241+N242+N243</f>
        <v>0</v>
      </c>
      <c r="O244" s="72">
        <f>I244+J244+K244+L244+M244+N246</f>
        <v>0</v>
      </c>
      <c r="P244" s="73"/>
    </row>
    <row r="245" spans="1:16" ht="15.75">
      <c r="A245" s="168"/>
      <c r="B245" s="168"/>
      <c r="C245" s="168"/>
      <c r="D245" s="168"/>
      <c r="E245" s="168"/>
      <c r="F245" s="168"/>
      <c r="G245" s="168"/>
      <c r="H245" s="18" t="s">
        <v>192</v>
      </c>
      <c r="I245" s="16"/>
      <c r="J245" s="16"/>
      <c r="K245" s="16"/>
      <c r="L245" s="16"/>
      <c r="M245" s="16"/>
      <c r="N245" s="16"/>
      <c r="O245" s="72">
        <f>I245+J245+K245+L245+M245+N247</f>
        <v>0</v>
      </c>
      <c r="P245" s="73"/>
    </row>
    <row r="246" spans="1:16" ht="15.75">
      <c r="A246" s="168"/>
      <c r="B246" s="168"/>
      <c r="C246" s="168"/>
      <c r="D246" s="168"/>
      <c r="E246" s="168"/>
      <c r="F246" s="168"/>
      <c r="G246" s="168"/>
      <c r="H246" s="18" t="s">
        <v>193</v>
      </c>
      <c r="I246" s="16"/>
      <c r="J246" s="16"/>
      <c r="K246" s="16"/>
      <c r="L246" s="16"/>
      <c r="M246" s="16"/>
      <c r="N246" s="16"/>
      <c r="O246" s="72">
        <f>I246+J246+K246+L246+M246+N248</f>
        <v>381666.24</v>
      </c>
      <c r="P246" s="73"/>
    </row>
    <row r="247" spans="1:16" ht="15.75">
      <c r="A247" s="168"/>
      <c r="B247" s="168"/>
      <c r="C247" s="168"/>
      <c r="D247" s="168"/>
      <c r="E247" s="168"/>
      <c r="F247" s="168"/>
      <c r="G247" s="168"/>
      <c r="H247" s="18" t="s">
        <v>194</v>
      </c>
      <c r="I247" s="17">
        <v>0</v>
      </c>
      <c r="J247" s="17">
        <v>0</v>
      </c>
      <c r="K247" s="17">
        <v>0</v>
      </c>
      <c r="L247" s="17">
        <v>0</v>
      </c>
      <c r="M247" s="17">
        <v>0</v>
      </c>
      <c r="N247" s="16"/>
      <c r="O247" s="72">
        <f>O243+O244+O245+O246</f>
        <v>381666.24</v>
      </c>
      <c r="P247" s="73">
        <v>0</v>
      </c>
    </row>
    <row r="248" spans="1:16" ht="13.5" customHeight="1">
      <c r="A248" s="168">
        <v>47</v>
      </c>
      <c r="B248" s="168" t="s">
        <v>140</v>
      </c>
      <c r="C248" s="168" t="s">
        <v>375</v>
      </c>
      <c r="D248" s="168" t="s">
        <v>195</v>
      </c>
      <c r="E248" s="168"/>
      <c r="F248" s="168" t="s">
        <v>189</v>
      </c>
      <c r="G248" s="168"/>
      <c r="H248" s="18" t="s">
        <v>190</v>
      </c>
      <c r="I248" s="16"/>
      <c r="J248" s="16"/>
      <c r="K248" s="16"/>
      <c r="L248" s="16"/>
      <c r="M248" s="16"/>
      <c r="N248" s="17">
        <v>381666.24</v>
      </c>
      <c r="O248" s="72">
        <f>I248+J248+K248+L248+M248+N250</f>
        <v>0</v>
      </c>
      <c r="P248" s="73"/>
    </row>
    <row r="249" spans="1:16" ht="15.75">
      <c r="A249" s="168"/>
      <c r="B249" s="168"/>
      <c r="C249" s="168"/>
      <c r="D249" s="168"/>
      <c r="E249" s="168"/>
      <c r="F249" s="168"/>
      <c r="G249" s="168"/>
      <c r="H249" s="18" t="s">
        <v>191</v>
      </c>
      <c r="I249" s="16"/>
      <c r="J249" s="16"/>
      <c r="K249" s="16"/>
      <c r="L249" s="16"/>
      <c r="M249" s="16"/>
      <c r="N249" s="17">
        <v>381666.24</v>
      </c>
      <c r="O249" s="72">
        <f>I249+J249+K249+L249+M249+N251</f>
        <v>0</v>
      </c>
      <c r="P249" s="73"/>
    </row>
    <row r="250" spans="1:16" ht="15.75">
      <c r="A250" s="168"/>
      <c r="B250" s="168"/>
      <c r="C250" s="168"/>
      <c r="D250" s="168"/>
      <c r="E250" s="168"/>
      <c r="F250" s="168"/>
      <c r="G250" s="168"/>
      <c r="H250" s="18" t="s">
        <v>192</v>
      </c>
      <c r="I250" s="16"/>
      <c r="J250" s="16"/>
      <c r="K250" s="16"/>
      <c r="L250" s="16"/>
      <c r="M250" s="16"/>
      <c r="N250" s="16"/>
      <c r="O250" s="72">
        <f>I250+J250+K250+L250+M250+N252</f>
        <v>0</v>
      </c>
      <c r="P250" s="73">
        <v>12544.13</v>
      </c>
    </row>
    <row r="251" spans="1:16" ht="15.75">
      <c r="A251" s="168"/>
      <c r="B251" s="168"/>
      <c r="C251" s="168"/>
      <c r="D251" s="168"/>
      <c r="E251" s="168"/>
      <c r="F251" s="168"/>
      <c r="G251" s="168"/>
      <c r="H251" s="18" t="s">
        <v>193</v>
      </c>
      <c r="I251" s="16"/>
      <c r="J251" s="16"/>
      <c r="K251" s="16"/>
      <c r="L251" s="16"/>
      <c r="M251" s="16"/>
      <c r="N251" s="16"/>
      <c r="O251" s="72">
        <f>I251+J251+K251+L251+M251+N253</f>
        <v>0</v>
      </c>
      <c r="P251" s="73"/>
    </row>
    <row r="252" spans="1:16" ht="15.75">
      <c r="A252" s="168"/>
      <c r="B252" s="168"/>
      <c r="C252" s="168"/>
      <c r="D252" s="168"/>
      <c r="E252" s="168"/>
      <c r="F252" s="168"/>
      <c r="G252" s="168"/>
      <c r="H252" s="18" t="s">
        <v>194</v>
      </c>
      <c r="I252" s="17">
        <v>0</v>
      </c>
      <c r="J252" s="17">
        <v>0</v>
      </c>
      <c r="K252" s="17">
        <v>0</v>
      </c>
      <c r="L252" s="17">
        <v>0</v>
      </c>
      <c r="M252" s="17">
        <v>0</v>
      </c>
      <c r="N252" s="16"/>
      <c r="O252" s="72">
        <f>O248+O249+O250+O251</f>
        <v>0</v>
      </c>
      <c r="P252" s="73">
        <v>12544.13</v>
      </c>
    </row>
    <row r="253" spans="1:16" ht="13.5" customHeight="1">
      <c r="A253" s="168">
        <v>48</v>
      </c>
      <c r="B253" s="168" t="s">
        <v>140</v>
      </c>
      <c r="C253" s="168" t="s">
        <v>374</v>
      </c>
      <c r="D253" s="168" t="s">
        <v>141</v>
      </c>
      <c r="E253" s="168"/>
      <c r="F253" s="168" t="s">
        <v>189</v>
      </c>
      <c r="G253" s="168"/>
      <c r="H253" s="18" t="s">
        <v>190</v>
      </c>
      <c r="I253" s="16"/>
      <c r="J253" s="16"/>
      <c r="K253" s="16"/>
      <c r="L253" s="16"/>
      <c r="M253" s="16"/>
      <c r="N253" s="16"/>
      <c r="O253" s="72">
        <f>I253+J253+K253+L253+M253+N255</f>
        <v>0</v>
      </c>
      <c r="P253" s="73">
        <v>195982.9</v>
      </c>
    </row>
    <row r="254" spans="1:16" ht="15.75">
      <c r="A254" s="168"/>
      <c r="B254" s="168"/>
      <c r="C254" s="168"/>
      <c r="D254" s="168"/>
      <c r="E254" s="168"/>
      <c r="F254" s="168"/>
      <c r="G254" s="168"/>
      <c r="H254" s="18" t="s">
        <v>191</v>
      </c>
      <c r="I254" s="16"/>
      <c r="J254" s="16"/>
      <c r="K254" s="16"/>
      <c r="L254" s="16"/>
      <c r="M254" s="16"/>
      <c r="N254" s="17">
        <v>0</v>
      </c>
      <c r="O254" s="72">
        <f>I254+J254+K254+L254+M254+N256</f>
        <v>0</v>
      </c>
      <c r="P254" s="73">
        <v>65327.63</v>
      </c>
    </row>
    <row r="255" spans="1:16" ht="15.75">
      <c r="A255" s="168"/>
      <c r="B255" s="168"/>
      <c r="C255" s="168"/>
      <c r="D255" s="168"/>
      <c r="E255" s="168"/>
      <c r="F255" s="168"/>
      <c r="G255" s="168"/>
      <c r="H255" s="18" t="s">
        <v>192</v>
      </c>
      <c r="I255" s="16"/>
      <c r="J255" s="16"/>
      <c r="K255" s="16"/>
      <c r="L255" s="16"/>
      <c r="M255" s="16"/>
      <c r="N255" s="16"/>
      <c r="O255" s="72">
        <f>I255+J255+K255+L255+M255+N257</f>
        <v>0</v>
      </c>
      <c r="P255" s="73">
        <v>65327.63</v>
      </c>
    </row>
    <row r="256" spans="1:16" ht="15.75">
      <c r="A256" s="168"/>
      <c r="B256" s="168"/>
      <c r="C256" s="168"/>
      <c r="D256" s="168"/>
      <c r="E256" s="168"/>
      <c r="F256" s="168"/>
      <c r="G256" s="168"/>
      <c r="H256" s="18" t="s">
        <v>193</v>
      </c>
      <c r="I256" s="16"/>
      <c r="J256" s="16"/>
      <c r="K256" s="16"/>
      <c r="L256" s="16"/>
      <c r="M256" s="16"/>
      <c r="N256" s="16"/>
      <c r="O256" s="72">
        <f>I256+J256+K256+L256+M256+N258</f>
        <v>0</v>
      </c>
      <c r="P256" s="73"/>
    </row>
    <row r="257" spans="1:16" ht="15.75">
      <c r="A257" s="168"/>
      <c r="B257" s="168"/>
      <c r="C257" s="168"/>
      <c r="D257" s="168"/>
      <c r="E257" s="168"/>
      <c r="F257" s="168"/>
      <c r="G257" s="168"/>
      <c r="H257" s="18" t="s">
        <v>194</v>
      </c>
      <c r="I257" s="17">
        <v>0</v>
      </c>
      <c r="J257" s="17">
        <f>J253+J254+J255+J256</f>
        <v>0</v>
      </c>
      <c r="K257" s="17">
        <f>K253+K254+K255+K256</f>
        <v>0</v>
      </c>
      <c r="L257" s="17">
        <f>L253+L254+L255+L256</f>
        <v>0</v>
      </c>
      <c r="M257" s="17">
        <f>M253+M254+M255+M256</f>
        <v>0</v>
      </c>
      <c r="N257" s="16"/>
      <c r="O257" s="72">
        <f>O253+O254+O255+O256</f>
        <v>0</v>
      </c>
      <c r="P257" s="73">
        <f>P253+P254+P255+P256</f>
        <v>326638.16</v>
      </c>
    </row>
    <row r="258" spans="1:16" ht="13.5" customHeight="1">
      <c r="A258" s="168">
        <v>49</v>
      </c>
      <c r="B258" s="168" t="s">
        <v>140</v>
      </c>
      <c r="C258" s="168" t="s">
        <v>610</v>
      </c>
      <c r="D258" s="168" t="s">
        <v>195</v>
      </c>
      <c r="E258" s="168"/>
      <c r="F258" s="168" t="s">
        <v>189</v>
      </c>
      <c r="G258" s="168"/>
      <c r="H258" s="18" t="s">
        <v>190</v>
      </c>
      <c r="I258" s="16"/>
      <c r="J258" s="16"/>
      <c r="K258" s="16"/>
      <c r="L258" s="16"/>
      <c r="M258" s="16"/>
      <c r="N258" s="16"/>
      <c r="O258" s="72">
        <f>I258+J258+K258+L258+M258+N260</f>
        <v>0</v>
      </c>
      <c r="P258" s="73"/>
    </row>
    <row r="259" spans="1:16" ht="15.75">
      <c r="A259" s="168"/>
      <c r="B259" s="168"/>
      <c r="C259" s="168"/>
      <c r="D259" s="168"/>
      <c r="E259" s="168"/>
      <c r="F259" s="168"/>
      <c r="G259" s="168"/>
      <c r="H259" s="18" t="s">
        <v>191</v>
      </c>
      <c r="I259" s="16"/>
      <c r="J259" s="16"/>
      <c r="K259" s="16"/>
      <c r="L259" s="16"/>
      <c r="M259" s="16"/>
      <c r="N259" s="17">
        <f>N255+N256+N257+N258</f>
        <v>0</v>
      </c>
      <c r="O259" s="72">
        <f>I259+J259+K259+L259+M259+N261</f>
        <v>0</v>
      </c>
      <c r="P259" s="73"/>
    </row>
    <row r="260" spans="1:16" ht="15.75">
      <c r="A260" s="168"/>
      <c r="B260" s="168"/>
      <c r="C260" s="168"/>
      <c r="D260" s="168"/>
      <c r="E260" s="168"/>
      <c r="F260" s="168"/>
      <c r="G260" s="168"/>
      <c r="H260" s="18" t="s">
        <v>192</v>
      </c>
      <c r="I260" s="16"/>
      <c r="J260" s="16"/>
      <c r="K260" s="16"/>
      <c r="L260" s="16"/>
      <c r="M260" s="16"/>
      <c r="N260" s="16"/>
      <c r="O260" s="72">
        <f>I260+J260+K260+L260+M260+N262</f>
        <v>0</v>
      </c>
      <c r="P260" s="73">
        <v>12544.13</v>
      </c>
    </row>
    <row r="261" spans="1:16" ht="15.75">
      <c r="A261" s="168"/>
      <c r="B261" s="168"/>
      <c r="C261" s="168"/>
      <c r="D261" s="168"/>
      <c r="E261" s="168"/>
      <c r="F261" s="168"/>
      <c r="G261" s="168"/>
      <c r="H261" s="18" t="s">
        <v>193</v>
      </c>
      <c r="I261" s="16"/>
      <c r="J261" s="16"/>
      <c r="K261" s="16"/>
      <c r="L261" s="16"/>
      <c r="M261" s="16"/>
      <c r="N261" s="16"/>
      <c r="O261" s="72">
        <f>I261+J261+K261+L261+M261+N263</f>
        <v>0</v>
      </c>
      <c r="P261" s="73"/>
    </row>
    <row r="262" spans="1:16" ht="15.75">
      <c r="A262" s="168"/>
      <c r="B262" s="168"/>
      <c r="C262" s="168"/>
      <c r="D262" s="168"/>
      <c r="E262" s="168"/>
      <c r="F262" s="168"/>
      <c r="G262" s="168"/>
      <c r="H262" s="18" t="s">
        <v>194</v>
      </c>
      <c r="I262" s="17">
        <v>0</v>
      </c>
      <c r="J262" s="17">
        <v>0</v>
      </c>
      <c r="K262" s="17">
        <v>0</v>
      </c>
      <c r="L262" s="17">
        <v>0</v>
      </c>
      <c r="M262" s="17">
        <v>0</v>
      </c>
      <c r="N262" s="16"/>
      <c r="O262" s="72">
        <f>O258+O259+O260+O261</f>
        <v>0</v>
      </c>
      <c r="P262" s="73">
        <v>12544.13</v>
      </c>
    </row>
    <row r="263" spans="1:16" ht="13.5" customHeight="1">
      <c r="A263" s="168">
        <v>50</v>
      </c>
      <c r="B263" s="168" t="s">
        <v>140</v>
      </c>
      <c r="C263" s="168" t="s">
        <v>610</v>
      </c>
      <c r="D263" s="168" t="s">
        <v>141</v>
      </c>
      <c r="E263" s="168"/>
      <c r="F263" s="168" t="s">
        <v>189</v>
      </c>
      <c r="G263" s="168"/>
      <c r="H263" s="18" t="s">
        <v>190</v>
      </c>
      <c r="I263" s="16"/>
      <c r="J263" s="16"/>
      <c r="K263" s="16"/>
      <c r="L263" s="16"/>
      <c r="M263" s="16"/>
      <c r="N263" s="16"/>
      <c r="O263" s="72">
        <f>I263+J263+K263+L263+M263+N265</f>
        <v>0</v>
      </c>
      <c r="P263" s="73">
        <v>195982.9</v>
      </c>
    </row>
    <row r="264" spans="1:16" ht="15.75">
      <c r="A264" s="168"/>
      <c r="B264" s="168"/>
      <c r="C264" s="168"/>
      <c r="D264" s="168"/>
      <c r="E264" s="168"/>
      <c r="F264" s="168"/>
      <c r="G264" s="168"/>
      <c r="H264" s="18" t="s">
        <v>191</v>
      </c>
      <c r="I264" s="16"/>
      <c r="J264" s="16"/>
      <c r="K264" s="16"/>
      <c r="L264" s="16"/>
      <c r="M264" s="16"/>
      <c r="N264" s="17">
        <v>0</v>
      </c>
      <c r="O264" s="72">
        <f>I264+J264+K264+L264+M264+N266</f>
        <v>0</v>
      </c>
      <c r="P264" s="73">
        <v>65327.63</v>
      </c>
    </row>
    <row r="265" spans="1:16" ht="15.75">
      <c r="A265" s="168"/>
      <c r="B265" s="168"/>
      <c r="C265" s="168"/>
      <c r="D265" s="168"/>
      <c r="E265" s="168"/>
      <c r="F265" s="168"/>
      <c r="G265" s="168"/>
      <c r="H265" s="18" t="s">
        <v>192</v>
      </c>
      <c r="I265" s="16"/>
      <c r="J265" s="16"/>
      <c r="K265" s="16"/>
      <c r="L265" s="16"/>
      <c r="M265" s="16"/>
      <c r="N265" s="16"/>
      <c r="O265" s="72">
        <f>I265+J265+K265+L265+M265+N267</f>
        <v>0</v>
      </c>
      <c r="P265" s="73">
        <v>65327.63</v>
      </c>
    </row>
    <row r="266" spans="1:16" ht="15.75">
      <c r="A266" s="168"/>
      <c r="B266" s="168"/>
      <c r="C266" s="168"/>
      <c r="D266" s="168"/>
      <c r="E266" s="168"/>
      <c r="F266" s="168"/>
      <c r="G266" s="168"/>
      <c r="H266" s="18" t="s">
        <v>193</v>
      </c>
      <c r="I266" s="16"/>
      <c r="J266" s="16"/>
      <c r="K266" s="16"/>
      <c r="L266" s="16"/>
      <c r="M266" s="16"/>
      <c r="N266" s="16"/>
      <c r="O266" s="72">
        <f>I266+J266+K266+L266+M266+N268</f>
        <v>0</v>
      </c>
      <c r="P266" s="73"/>
    </row>
    <row r="267" spans="1:16" ht="15.75">
      <c r="A267" s="168"/>
      <c r="B267" s="168"/>
      <c r="C267" s="168"/>
      <c r="D267" s="168"/>
      <c r="E267" s="168"/>
      <c r="F267" s="168"/>
      <c r="G267" s="168"/>
      <c r="H267" s="18" t="s">
        <v>194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6"/>
      <c r="O267" s="72">
        <f>O263+O264+O265+O266</f>
        <v>0</v>
      </c>
      <c r="P267" s="73">
        <v>326638.17</v>
      </c>
    </row>
    <row r="268" spans="1:16" ht="13.5" customHeight="1">
      <c r="A268" s="168">
        <v>51</v>
      </c>
      <c r="B268" s="168" t="s">
        <v>140</v>
      </c>
      <c r="C268" s="168" t="s">
        <v>373</v>
      </c>
      <c r="D268" s="168" t="s">
        <v>195</v>
      </c>
      <c r="E268" s="168"/>
      <c r="F268" s="168" t="s">
        <v>189</v>
      </c>
      <c r="G268" s="168"/>
      <c r="H268" s="18" t="s">
        <v>190</v>
      </c>
      <c r="I268" s="16"/>
      <c r="J268" s="16"/>
      <c r="K268" s="16"/>
      <c r="L268" s="16"/>
      <c r="M268" s="16"/>
      <c r="N268" s="16"/>
      <c r="O268" s="72">
        <f>I268+J268+K268+L268+M268+N270</f>
        <v>0</v>
      </c>
      <c r="P268" s="73"/>
    </row>
    <row r="269" spans="1:16" ht="15.75">
      <c r="A269" s="168"/>
      <c r="B269" s="168"/>
      <c r="C269" s="168"/>
      <c r="D269" s="168"/>
      <c r="E269" s="168"/>
      <c r="F269" s="168"/>
      <c r="G269" s="168"/>
      <c r="H269" s="18" t="s">
        <v>191</v>
      </c>
      <c r="I269" s="16"/>
      <c r="J269" s="16"/>
      <c r="K269" s="16"/>
      <c r="L269" s="16"/>
      <c r="M269" s="16"/>
      <c r="N269" s="17">
        <v>0</v>
      </c>
      <c r="O269" s="72">
        <f>I269+J269+K269+L269+M269+N271</f>
        <v>0</v>
      </c>
      <c r="P269" s="73"/>
    </row>
    <row r="270" spans="1:16" ht="15.75">
      <c r="A270" s="168"/>
      <c r="B270" s="168"/>
      <c r="C270" s="168"/>
      <c r="D270" s="168"/>
      <c r="E270" s="168"/>
      <c r="F270" s="168"/>
      <c r="G270" s="168"/>
      <c r="H270" s="18" t="s">
        <v>192</v>
      </c>
      <c r="I270" s="16"/>
      <c r="J270" s="16"/>
      <c r="K270" s="16"/>
      <c r="L270" s="16"/>
      <c r="M270" s="16"/>
      <c r="N270" s="16"/>
      <c r="O270" s="72">
        <f>I270+J270+K270+L270+M270+N272</f>
        <v>0</v>
      </c>
      <c r="P270" s="73">
        <v>12544.13</v>
      </c>
    </row>
    <row r="271" spans="1:16" ht="15.75">
      <c r="A271" s="168"/>
      <c r="B271" s="168"/>
      <c r="C271" s="168"/>
      <c r="D271" s="168"/>
      <c r="E271" s="168"/>
      <c r="F271" s="168"/>
      <c r="G271" s="168"/>
      <c r="H271" s="18" t="s">
        <v>193</v>
      </c>
      <c r="I271" s="16"/>
      <c r="J271" s="16"/>
      <c r="K271" s="16"/>
      <c r="L271" s="16"/>
      <c r="M271" s="16"/>
      <c r="N271" s="16"/>
      <c r="O271" s="72">
        <f>I271+J271+K271+L271+M271+N273</f>
        <v>0</v>
      </c>
      <c r="P271" s="73"/>
    </row>
    <row r="272" spans="1:16" ht="15.75">
      <c r="A272" s="168"/>
      <c r="B272" s="168"/>
      <c r="C272" s="168"/>
      <c r="D272" s="168"/>
      <c r="E272" s="168"/>
      <c r="F272" s="168"/>
      <c r="G272" s="168"/>
      <c r="H272" s="18" t="s">
        <v>194</v>
      </c>
      <c r="I272" s="17">
        <v>0</v>
      </c>
      <c r="J272" s="17">
        <v>0</v>
      </c>
      <c r="K272" s="17">
        <v>0</v>
      </c>
      <c r="L272" s="17">
        <v>0</v>
      </c>
      <c r="M272" s="17">
        <v>0</v>
      </c>
      <c r="N272" s="16"/>
      <c r="O272" s="72">
        <f>O268+O269+O270+O271</f>
        <v>0</v>
      </c>
      <c r="P272" s="73">
        <v>12544.13</v>
      </c>
    </row>
    <row r="273" spans="1:16" ht="13.5" customHeight="1">
      <c r="A273" s="168">
        <v>52</v>
      </c>
      <c r="B273" s="168" t="s">
        <v>140</v>
      </c>
      <c r="C273" s="168" t="s">
        <v>372</v>
      </c>
      <c r="D273" s="168" t="s">
        <v>141</v>
      </c>
      <c r="E273" s="168"/>
      <c r="F273" s="168" t="s">
        <v>189</v>
      </c>
      <c r="G273" s="168"/>
      <c r="H273" s="18" t="s">
        <v>190</v>
      </c>
      <c r="I273" s="16"/>
      <c r="J273" s="16"/>
      <c r="K273" s="16"/>
      <c r="L273" s="16"/>
      <c r="M273" s="16"/>
      <c r="N273" s="16"/>
      <c r="O273" s="72">
        <f>I273+J273+K273+L273+M273+N275</f>
        <v>0</v>
      </c>
      <c r="P273" s="73">
        <v>195982.9</v>
      </c>
    </row>
    <row r="274" spans="1:16" ht="15.75">
      <c r="A274" s="168"/>
      <c r="B274" s="168"/>
      <c r="C274" s="168"/>
      <c r="D274" s="168"/>
      <c r="E274" s="168"/>
      <c r="F274" s="168"/>
      <c r="G274" s="168"/>
      <c r="H274" s="18" t="s">
        <v>191</v>
      </c>
      <c r="I274" s="16"/>
      <c r="J274" s="16"/>
      <c r="K274" s="16"/>
      <c r="L274" s="16"/>
      <c r="M274" s="16"/>
      <c r="N274" s="17">
        <v>0</v>
      </c>
      <c r="O274" s="72">
        <f>I274+J274+K274+L274+M274+N276</f>
        <v>0</v>
      </c>
      <c r="P274" s="73">
        <v>65327.63</v>
      </c>
    </row>
    <row r="275" spans="1:16" ht="15.75">
      <c r="A275" s="168"/>
      <c r="B275" s="168"/>
      <c r="C275" s="168"/>
      <c r="D275" s="168"/>
      <c r="E275" s="168"/>
      <c r="F275" s="168"/>
      <c r="G275" s="168"/>
      <c r="H275" s="18" t="s">
        <v>192</v>
      </c>
      <c r="I275" s="16"/>
      <c r="J275" s="16"/>
      <c r="K275" s="16"/>
      <c r="L275" s="16"/>
      <c r="M275" s="16"/>
      <c r="N275" s="16"/>
      <c r="O275" s="72">
        <f>I275+J275+K275+L275+M275+N277</f>
        <v>0</v>
      </c>
      <c r="P275" s="73">
        <v>65327.63</v>
      </c>
    </row>
    <row r="276" spans="1:16" ht="15.75">
      <c r="A276" s="168"/>
      <c r="B276" s="168"/>
      <c r="C276" s="168"/>
      <c r="D276" s="168"/>
      <c r="E276" s="168"/>
      <c r="F276" s="168"/>
      <c r="G276" s="168"/>
      <c r="H276" s="18" t="s">
        <v>193</v>
      </c>
      <c r="I276" s="16"/>
      <c r="J276" s="16"/>
      <c r="K276" s="16"/>
      <c r="L276" s="16"/>
      <c r="M276" s="16"/>
      <c r="N276" s="16"/>
      <c r="O276" s="72">
        <f>I276+J276+K276+L276+M276+N278</f>
        <v>0</v>
      </c>
      <c r="P276" s="73"/>
    </row>
    <row r="277" spans="1:16" ht="15.75">
      <c r="A277" s="168"/>
      <c r="B277" s="168"/>
      <c r="C277" s="168"/>
      <c r="D277" s="168"/>
      <c r="E277" s="168"/>
      <c r="F277" s="168"/>
      <c r="G277" s="168"/>
      <c r="H277" s="18" t="s">
        <v>194</v>
      </c>
      <c r="I277" s="17">
        <v>0</v>
      </c>
      <c r="J277" s="17">
        <v>0</v>
      </c>
      <c r="K277" s="17">
        <v>0</v>
      </c>
      <c r="L277" s="17">
        <v>0</v>
      </c>
      <c r="M277" s="17">
        <v>0</v>
      </c>
      <c r="N277" s="16"/>
      <c r="O277" s="72">
        <f>O273+O274+O275+O276</f>
        <v>0</v>
      </c>
      <c r="P277" s="73">
        <v>326638.17</v>
      </c>
    </row>
    <row r="278" spans="1:16" ht="13.5" customHeight="1">
      <c r="A278" s="168">
        <v>53</v>
      </c>
      <c r="B278" s="168" t="s">
        <v>140</v>
      </c>
      <c r="C278" s="168" t="s">
        <v>615</v>
      </c>
      <c r="D278" s="168" t="s">
        <v>141</v>
      </c>
      <c r="E278" s="168"/>
      <c r="F278" s="168" t="s">
        <v>189</v>
      </c>
      <c r="G278" s="168"/>
      <c r="H278" s="18" t="s">
        <v>190</v>
      </c>
      <c r="I278" s="16"/>
      <c r="J278" s="16"/>
      <c r="K278" s="16"/>
      <c r="L278" s="16"/>
      <c r="M278" s="16"/>
      <c r="N278" s="16"/>
      <c r="O278" s="72">
        <f>I278+J278+K278+L278+M278+N280</f>
        <v>0</v>
      </c>
      <c r="P278" s="73"/>
    </row>
    <row r="279" spans="1:16" ht="15.75">
      <c r="A279" s="168"/>
      <c r="B279" s="168"/>
      <c r="C279" s="168"/>
      <c r="D279" s="168"/>
      <c r="E279" s="168"/>
      <c r="F279" s="168"/>
      <c r="G279" s="168"/>
      <c r="H279" s="18" t="s">
        <v>191</v>
      </c>
      <c r="I279" s="16"/>
      <c r="J279" s="16"/>
      <c r="K279" s="16"/>
      <c r="L279" s="16"/>
      <c r="M279" s="16"/>
      <c r="N279" s="17">
        <v>0</v>
      </c>
      <c r="O279" s="72">
        <f>I279+J279+K279+L279+M279+N281</f>
        <v>0</v>
      </c>
      <c r="P279" s="73"/>
    </row>
    <row r="280" spans="1:16" ht="15.75">
      <c r="A280" s="168"/>
      <c r="B280" s="168"/>
      <c r="C280" s="168"/>
      <c r="D280" s="168"/>
      <c r="E280" s="168"/>
      <c r="F280" s="168"/>
      <c r="G280" s="168"/>
      <c r="H280" s="18" t="s">
        <v>192</v>
      </c>
      <c r="I280" s="16"/>
      <c r="J280" s="16"/>
      <c r="K280" s="16"/>
      <c r="L280" s="16"/>
      <c r="M280" s="16"/>
      <c r="N280" s="16"/>
      <c r="O280" s="72">
        <f>I280+J280+K280+L280+M280+N282</f>
        <v>0</v>
      </c>
      <c r="P280" s="73"/>
    </row>
    <row r="281" spans="1:16" ht="15.75">
      <c r="A281" s="168"/>
      <c r="B281" s="168"/>
      <c r="C281" s="168"/>
      <c r="D281" s="168"/>
      <c r="E281" s="168"/>
      <c r="F281" s="168"/>
      <c r="G281" s="168"/>
      <c r="H281" s="18" t="s">
        <v>193</v>
      </c>
      <c r="I281" s="16"/>
      <c r="J281" s="16"/>
      <c r="K281" s="16"/>
      <c r="L281" s="16"/>
      <c r="M281" s="16"/>
      <c r="N281" s="16"/>
      <c r="O281" s="72">
        <f>I281+J281+K281+L281+M281+N283</f>
        <v>0</v>
      </c>
      <c r="P281" s="73">
        <v>322061.76</v>
      </c>
    </row>
    <row r="282" spans="1:16" ht="15.75">
      <c r="A282" s="168"/>
      <c r="B282" s="168"/>
      <c r="C282" s="168"/>
      <c r="D282" s="168"/>
      <c r="E282" s="168"/>
      <c r="F282" s="168"/>
      <c r="G282" s="168"/>
      <c r="H282" s="18" t="s">
        <v>194</v>
      </c>
      <c r="I282" s="17">
        <v>0</v>
      </c>
      <c r="J282" s="17">
        <v>0</v>
      </c>
      <c r="K282" s="17">
        <v>0</v>
      </c>
      <c r="L282" s="17">
        <v>0</v>
      </c>
      <c r="M282" s="17">
        <v>0</v>
      </c>
      <c r="N282" s="16"/>
      <c r="O282" s="72">
        <f>O278+O279+O280+O281</f>
        <v>0</v>
      </c>
      <c r="P282" s="73">
        <v>322061.76</v>
      </c>
    </row>
    <row r="283" spans="1:16" ht="13.5" customHeight="1">
      <c r="A283" s="168">
        <v>54</v>
      </c>
      <c r="B283" s="168" t="s">
        <v>140</v>
      </c>
      <c r="C283" s="168" t="s">
        <v>371</v>
      </c>
      <c r="D283" s="168" t="s">
        <v>141</v>
      </c>
      <c r="E283" s="168"/>
      <c r="F283" s="168" t="s">
        <v>189</v>
      </c>
      <c r="G283" s="168"/>
      <c r="H283" s="18" t="s">
        <v>190</v>
      </c>
      <c r="I283" s="16"/>
      <c r="J283" s="16"/>
      <c r="K283" s="16"/>
      <c r="L283" s="16"/>
      <c r="M283" s="16"/>
      <c r="N283" s="16"/>
      <c r="O283" s="72">
        <f>I283+J283+K283+L283+M283+N285</f>
        <v>0</v>
      </c>
      <c r="P283" s="73"/>
    </row>
    <row r="284" spans="1:16" ht="15.75">
      <c r="A284" s="168"/>
      <c r="B284" s="168"/>
      <c r="C284" s="168"/>
      <c r="D284" s="168"/>
      <c r="E284" s="168"/>
      <c r="F284" s="168"/>
      <c r="G284" s="168"/>
      <c r="H284" s="18" t="s">
        <v>191</v>
      </c>
      <c r="I284" s="16"/>
      <c r="J284" s="16"/>
      <c r="K284" s="16"/>
      <c r="L284" s="16"/>
      <c r="M284" s="16"/>
      <c r="N284" s="17">
        <v>0</v>
      </c>
      <c r="O284" s="72">
        <f>I284+J284+K284+L284+M284+N286</f>
        <v>0</v>
      </c>
      <c r="P284" s="73"/>
    </row>
    <row r="285" spans="1:16" ht="15.75">
      <c r="A285" s="168"/>
      <c r="B285" s="168"/>
      <c r="C285" s="168"/>
      <c r="D285" s="168"/>
      <c r="E285" s="168"/>
      <c r="F285" s="168"/>
      <c r="G285" s="168"/>
      <c r="H285" s="18" t="s">
        <v>192</v>
      </c>
      <c r="I285" s="16"/>
      <c r="J285" s="16"/>
      <c r="K285" s="16"/>
      <c r="L285" s="16"/>
      <c r="M285" s="16"/>
      <c r="N285" s="16"/>
      <c r="O285" s="72">
        <f>I285+J285+K285+L285+M285+N287</f>
        <v>0</v>
      </c>
      <c r="P285" s="73"/>
    </row>
    <row r="286" spans="1:16" ht="15.75">
      <c r="A286" s="168"/>
      <c r="B286" s="168"/>
      <c r="C286" s="168"/>
      <c r="D286" s="168"/>
      <c r="E286" s="168"/>
      <c r="F286" s="168"/>
      <c r="G286" s="168"/>
      <c r="H286" s="18" t="s">
        <v>193</v>
      </c>
      <c r="I286" s="16"/>
      <c r="J286" s="16"/>
      <c r="K286" s="16"/>
      <c r="L286" s="16"/>
      <c r="M286" s="16"/>
      <c r="N286" s="16"/>
      <c r="O286" s="72">
        <f>I286+J286+K286+L286+M286+N288</f>
        <v>0</v>
      </c>
      <c r="P286" s="73">
        <v>383102.6</v>
      </c>
    </row>
    <row r="287" spans="1:16" ht="15.75">
      <c r="A287" s="168"/>
      <c r="B287" s="168"/>
      <c r="C287" s="168"/>
      <c r="D287" s="168"/>
      <c r="E287" s="168"/>
      <c r="F287" s="168"/>
      <c r="G287" s="168"/>
      <c r="H287" s="18" t="s">
        <v>194</v>
      </c>
      <c r="I287" s="17">
        <v>0</v>
      </c>
      <c r="J287" s="17">
        <v>0</v>
      </c>
      <c r="K287" s="17">
        <v>0</v>
      </c>
      <c r="L287" s="17">
        <v>0</v>
      </c>
      <c r="M287" s="17">
        <v>0</v>
      </c>
      <c r="N287" s="16"/>
      <c r="O287" s="72">
        <f>O283+O284+O285+O286</f>
        <v>0</v>
      </c>
      <c r="P287" s="73">
        <v>383102.6</v>
      </c>
    </row>
    <row r="288" spans="1:16" ht="13.5" customHeight="1">
      <c r="A288" s="168">
        <v>55</v>
      </c>
      <c r="B288" s="168" t="s">
        <v>140</v>
      </c>
      <c r="C288" s="168" t="s">
        <v>614</v>
      </c>
      <c r="D288" s="168" t="s">
        <v>195</v>
      </c>
      <c r="E288" s="168"/>
      <c r="F288" s="168" t="s">
        <v>356</v>
      </c>
      <c r="G288" s="168"/>
      <c r="H288" s="18" t="s">
        <v>190</v>
      </c>
      <c r="I288" s="16"/>
      <c r="J288" s="16"/>
      <c r="K288" s="17"/>
      <c r="L288" s="17"/>
      <c r="M288" s="16"/>
      <c r="N288" s="17"/>
      <c r="O288" s="72">
        <f>I288+J288+K288+L288+M288+N290</f>
        <v>0</v>
      </c>
      <c r="P288" s="73"/>
    </row>
    <row r="289" spans="1:16" ht="15.75">
      <c r="A289" s="168"/>
      <c r="B289" s="168"/>
      <c r="C289" s="168"/>
      <c r="D289" s="168"/>
      <c r="E289" s="168"/>
      <c r="F289" s="168"/>
      <c r="G289" s="168"/>
      <c r="H289" s="18" t="s">
        <v>191</v>
      </c>
      <c r="I289" s="16"/>
      <c r="J289" s="16"/>
      <c r="K289" s="17"/>
      <c r="L289" s="17"/>
      <c r="M289" s="16"/>
      <c r="N289" s="17"/>
      <c r="O289" s="72">
        <f>I289+J289+K289+L289+M289+N291</f>
        <v>0</v>
      </c>
      <c r="P289" s="73"/>
    </row>
    <row r="290" spans="1:16" ht="15.75">
      <c r="A290" s="168"/>
      <c r="B290" s="168"/>
      <c r="C290" s="168"/>
      <c r="D290" s="168"/>
      <c r="E290" s="168"/>
      <c r="F290" s="168"/>
      <c r="G290" s="168"/>
      <c r="H290" s="18" t="s">
        <v>192</v>
      </c>
      <c r="I290" s="16"/>
      <c r="J290" s="16"/>
      <c r="K290" s="17">
        <v>3344.3</v>
      </c>
      <c r="L290" s="17"/>
      <c r="M290" s="16"/>
      <c r="N290" s="16"/>
      <c r="O290" s="72">
        <f>I290+J290+K290+L290+M290+N292</f>
        <v>3344.3</v>
      </c>
      <c r="P290" s="73"/>
    </row>
    <row r="291" spans="1:16" ht="15.75">
      <c r="A291" s="168"/>
      <c r="B291" s="168"/>
      <c r="C291" s="168"/>
      <c r="D291" s="168"/>
      <c r="E291" s="168"/>
      <c r="F291" s="168"/>
      <c r="G291" s="168"/>
      <c r="H291" s="18" t="s">
        <v>193</v>
      </c>
      <c r="I291" s="16"/>
      <c r="J291" s="16"/>
      <c r="K291" s="17"/>
      <c r="L291" s="17"/>
      <c r="M291" s="16"/>
      <c r="N291" s="16"/>
      <c r="O291" s="72">
        <f>I291+J291+K291+L291+M291+N293</f>
        <v>0</v>
      </c>
      <c r="P291" s="73"/>
    </row>
    <row r="292" spans="1:16" ht="15.75">
      <c r="A292" s="168"/>
      <c r="B292" s="168"/>
      <c r="C292" s="168"/>
      <c r="D292" s="168"/>
      <c r="E292" s="168"/>
      <c r="F292" s="168"/>
      <c r="G292" s="168"/>
      <c r="H292" s="18" t="s">
        <v>194</v>
      </c>
      <c r="I292" s="17">
        <f>I288+I289+I290+I291</f>
        <v>0</v>
      </c>
      <c r="J292" s="17">
        <f>J288+J289+J290+J291</f>
        <v>0</v>
      </c>
      <c r="K292" s="17">
        <f>K288+K289+K290+K291</f>
        <v>3344.3</v>
      </c>
      <c r="L292" s="17">
        <f>L288+L289+L290+L291</f>
        <v>0</v>
      </c>
      <c r="M292" s="17">
        <f>M288+M289+M290+M291</f>
        <v>0</v>
      </c>
      <c r="N292" s="16"/>
      <c r="O292" s="72">
        <f>O288+O289+O290+O291</f>
        <v>3344.3</v>
      </c>
      <c r="P292" s="73"/>
    </row>
    <row r="293" spans="1:16" ht="13.5" customHeight="1">
      <c r="A293" s="168">
        <v>56</v>
      </c>
      <c r="B293" s="168" t="s">
        <v>140</v>
      </c>
      <c r="C293" s="168" t="s">
        <v>613</v>
      </c>
      <c r="D293" s="168" t="s">
        <v>141</v>
      </c>
      <c r="E293" s="168"/>
      <c r="F293" s="168" t="s">
        <v>356</v>
      </c>
      <c r="G293" s="168"/>
      <c r="H293" s="18" t="s">
        <v>190</v>
      </c>
      <c r="I293" s="16"/>
      <c r="J293" s="16"/>
      <c r="K293" s="16"/>
      <c r="L293" s="17"/>
      <c r="M293" s="16"/>
      <c r="N293" s="16"/>
      <c r="O293" s="72">
        <f>I293+J293+K293+L293+M293+N295</f>
        <v>0</v>
      </c>
      <c r="P293" s="73"/>
    </row>
    <row r="294" spans="1:16" ht="15.75">
      <c r="A294" s="168"/>
      <c r="B294" s="168"/>
      <c r="C294" s="168"/>
      <c r="D294" s="168"/>
      <c r="E294" s="168"/>
      <c r="F294" s="168"/>
      <c r="G294" s="168"/>
      <c r="H294" s="18" t="s">
        <v>191</v>
      </c>
      <c r="I294" s="16"/>
      <c r="J294" s="16"/>
      <c r="K294" s="16"/>
      <c r="L294" s="17">
        <v>232727.71</v>
      </c>
      <c r="M294" s="16"/>
      <c r="N294" s="17">
        <f>N290+N291+N292+N293</f>
        <v>0</v>
      </c>
      <c r="O294" s="72">
        <f>I294+J294+K294+L294+M294+N296</f>
        <v>232727.71</v>
      </c>
      <c r="P294" s="73"/>
    </row>
    <row r="295" spans="1:16" ht="15.75">
      <c r="A295" s="168"/>
      <c r="B295" s="168"/>
      <c r="C295" s="168"/>
      <c r="D295" s="168"/>
      <c r="E295" s="168"/>
      <c r="F295" s="168"/>
      <c r="G295" s="168"/>
      <c r="H295" s="18" t="s">
        <v>192</v>
      </c>
      <c r="I295" s="16"/>
      <c r="J295" s="16"/>
      <c r="K295" s="17">
        <v>779.8</v>
      </c>
      <c r="L295" s="17">
        <v>20616.04</v>
      </c>
      <c r="M295" s="16"/>
      <c r="N295" s="16"/>
      <c r="O295" s="72">
        <f>I295+J295+K295+L295+M295+N297</f>
        <v>21395.84</v>
      </c>
      <c r="P295" s="73"/>
    </row>
    <row r="296" spans="1:16" ht="15.75">
      <c r="A296" s="168"/>
      <c r="B296" s="168"/>
      <c r="C296" s="168"/>
      <c r="D296" s="168"/>
      <c r="E296" s="168"/>
      <c r="F296" s="168"/>
      <c r="G296" s="168"/>
      <c r="H296" s="18" t="s">
        <v>193</v>
      </c>
      <c r="I296" s="16"/>
      <c r="J296" s="16"/>
      <c r="K296" s="16"/>
      <c r="L296" s="16"/>
      <c r="M296" s="16"/>
      <c r="N296" s="16"/>
      <c r="O296" s="72">
        <f>I296+J296+K296+L296+M296+N298</f>
        <v>0</v>
      </c>
      <c r="P296" s="73"/>
    </row>
    <row r="297" spans="1:16" ht="15.75">
      <c r="A297" s="168"/>
      <c r="B297" s="168"/>
      <c r="C297" s="168"/>
      <c r="D297" s="168"/>
      <c r="E297" s="168"/>
      <c r="F297" s="168"/>
      <c r="G297" s="168"/>
      <c r="H297" s="18" t="s">
        <v>194</v>
      </c>
      <c r="I297" s="17">
        <f>I293+I294+I295+I296</f>
        <v>0</v>
      </c>
      <c r="J297" s="17">
        <f>J293+J294+J295+J296</f>
        <v>0</v>
      </c>
      <c r="K297" s="17">
        <f>K293+K294+K295+K296</f>
        <v>779.8</v>
      </c>
      <c r="L297" s="17">
        <f>L293+L294+L295+L296</f>
        <v>253343.75</v>
      </c>
      <c r="M297" s="17">
        <f>M293+M294+M295+M296</f>
        <v>0</v>
      </c>
      <c r="N297" s="16"/>
      <c r="O297" s="72">
        <f>O293+O294+O295+O296</f>
        <v>254123.55</v>
      </c>
      <c r="P297" s="73"/>
    </row>
    <row r="298" spans="1:16" ht="13.5" customHeight="1">
      <c r="A298" s="168">
        <v>57</v>
      </c>
      <c r="B298" s="168" t="s">
        <v>140</v>
      </c>
      <c r="C298" s="168" t="s">
        <v>370</v>
      </c>
      <c r="D298" s="168" t="s">
        <v>141</v>
      </c>
      <c r="E298" s="168"/>
      <c r="F298" s="168" t="s">
        <v>189</v>
      </c>
      <c r="G298" s="168"/>
      <c r="H298" s="18" t="s">
        <v>190</v>
      </c>
      <c r="I298" s="16"/>
      <c r="J298" s="16"/>
      <c r="K298" s="16"/>
      <c r="L298" s="16"/>
      <c r="M298" s="16"/>
      <c r="N298" s="16"/>
      <c r="O298" s="72">
        <f>I298+J298+K298+L298+M298+N300</f>
        <v>0</v>
      </c>
      <c r="P298" s="73"/>
    </row>
    <row r="299" spans="1:16" ht="15.75">
      <c r="A299" s="168"/>
      <c r="B299" s="168"/>
      <c r="C299" s="168"/>
      <c r="D299" s="168"/>
      <c r="E299" s="168"/>
      <c r="F299" s="168"/>
      <c r="G299" s="168"/>
      <c r="H299" s="18" t="s">
        <v>191</v>
      </c>
      <c r="I299" s="16"/>
      <c r="J299" s="16"/>
      <c r="K299" s="16"/>
      <c r="L299" s="16"/>
      <c r="M299" s="16"/>
      <c r="N299" s="17">
        <f>N295+N296+N297+N298</f>
        <v>0</v>
      </c>
      <c r="O299" s="72">
        <f>I299+J299+K299+L299+M299+N301</f>
        <v>0</v>
      </c>
      <c r="P299" s="73"/>
    </row>
    <row r="300" spans="1:16" ht="15.75">
      <c r="A300" s="168"/>
      <c r="B300" s="168"/>
      <c r="C300" s="168"/>
      <c r="D300" s="168"/>
      <c r="E300" s="168"/>
      <c r="F300" s="168"/>
      <c r="G300" s="168"/>
      <c r="H300" s="18" t="s">
        <v>192</v>
      </c>
      <c r="I300" s="16"/>
      <c r="J300" s="16"/>
      <c r="K300" s="16"/>
      <c r="L300" s="16"/>
      <c r="M300" s="16"/>
      <c r="N300" s="16"/>
      <c r="O300" s="72">
        <f>I300+J300+K300+L300+M300+N302</f>
        <v>0</v>
      </c>
      <c r="P300" s="73"/>
    </row>
    <row r="301" spans="1:16" ht="15.75">
      <c r="A301" s="168"/>
      <c r="B301" s="168"/>
      <c r="C301" s="168"/>
      <c r="D301" s="168"/>
      <c r="E301" s="168"/>
      <c r="F301" s="168"/>
      <c r="G301" s="168"/>
      <c r="H301" s="18" t="s">
        <v>193</v>
      </c>
      <c r="I301" s="16"/>
      <c r="J301" s="16"/>
      <c r="K301" s="16"/>
      <c r="L301" s="16"/>
      <c r="M301" s="16"/>
      <c r="N301" s="16"/>
      <c r="O301" s="72">
        <f>I301+J301+K301+L301+M301+N303</f>
        <v>0</v>
      </c>
      <c r="P301" s="73">
        <v>147601.49</v>
      </c>
    </row>
    <row r="302" spans="1:16" ht="15.75">
      <c r="A302" s="168"/>
      <c r="B302" s="168"/>
      <c r="C302" s="168"/>
      <c r="D302" s="168"/>
      <c r="E302" s="168"/>
      <c r="F302" s="168"/>
      <c r="G302" s="168"/>
      <c r="H302" s="18" t="s">
        <v>194</v>
      </c>
      <c r="I302" s="17">
        <v>0</v>
      </c>
      <c r="J302" s="17">
        <v>0</v>
      </c>
      <c r="K302" s="17">
        <v>0</v>
      </c>
      <c r="L302" s="17">
        <v>0</v>
      </c>
      <c r="M302" s="17">
        <v>0</v>
      </c>
      <c r="N302" s="16"/>
      <c r="O302" s="72">
        <f>O298+O299+O300+O301</f>
        <v>0</v>
      </c>
      <c r="P302" s="73">
        <v>147601.49</v>
      </c>
    </row>
    <row r="303" spans="1:16" ht="13.5" customHeight="1">
      <c r="A303" s="168">
        <v>58</v>
      </c>
      <c r="B303" s="168" t="s">
        <v>140</v>
      </c>
      <c r="C303" s="168" t="s">
        <v>475</v>
      </c>
      <c r="D303" s="168" t="s">
        <v>195</v>
      </c>
      <c r="E303" s="168"/>
      <c r="F303" s="168" t="s">
        <v>189</v>
      </c>
      <c r="G303" s="168"/>
      <c r="H303" s="18" t="s">
        <v>190</v>
      </c>
      <c r="I303" s="16"/>
      <c r="J303" s="16"/>
      <c r="K303" s="16"/>
      <c r="L303" s="16"/>
      <c r="M303" s="16"/>
      <c r="N303" s="16"/>
      <c r="O303" s="72">
        <f>I303+J303+K303+L303+M303+N305</f>
        <v>0</v>
      </c>
      <c r="P303" s="73"/>
    </row>
    <row r="304" spans="1:16" ht="15.75">
      <c r="A304" s="168"/>
      <c r="B304" s="168"/>
      <c r="C304" s="168"/>
      <c r="D304" s="168"/>
      <c r="E304" s="168"/>
      <c r="F304" s="168"/>
      <c r="G304" s="168"/>
      <c r="H304" s="18" t="s">
        <v>191</v>
      </c>
      <c r="I304" s="16"/>
      <c r="J304" s="16"/>
      <c r="K304" s="16"/>
      <c r="L304" s="16"/>
      <c r="M304" s="16"/>
      <c r="N304" s="17">
        <v>0</v>
      </c>
      <c r="O304" s="72">
        <f>I304+J304+K304+L304+M304+N306</f>
        <v>0</v>
      </c>
      <c r="P304" s="73"/>
    </row>
    <row r="305" spans="1:16" ht="15.75">
      <c r="A305" s="168"/>
      <c r="B305" s="168"/>
      <c r="C305" s="168"/>
      <c r="D305" s="168"/>
      <c r="E305" s="168"/>
      <c r="F305" s="168"/>
      <c r="G305" s="168"/>
      <c r="H305" s="18" t="s">
        <v>192</v>
      </c>
      <c r="I305" s="16"/>
      <c r="J305" s="16"/>
      <c r="K305" s="16"/>
      <c r="L305" s="16"/>
      <c r="M305" s="16"/>
      <c r="N305" s="16"/>
      <c r="O305" s="72">
        <f>I305+J305+K305+L305+M305+N307</f>
        <v>0</v>
      </c>
      <c r="P305" s="73">
        <v>5246.44</v>
      </c>
    </row>
    <row r="306" spans="1:16" ht="15.75">
      <c r="A306" s="168"/>
      <c r="B306" s="168"/>
      <c r="C306" s="168"/>
      <c r="D306" s="168"/>
      <c r="E306" s="168"/>
      <c r="F306" s="168"/>
      <c r="G306" s="168"/>
      <c r="H306" s="18" t="s">
        <v>193</v>
      </c>
      <c r="I306" s="16"/>
      <c r="J306" s="16"/>
      <c r="K306" s="16"/>
      <c r="L306" s="16"/>
      <c r="M306" s="16"/>
      <c r="N306" s="16"/>
      <c r="O306" s="72">
        <f>I306+J306+K306+L306+M306+N308</f>
        <v>0</v>
      </c>
      <c r="P306" s="73"/>
    </row>
    <row r="307" spans="1:16" ht="15.75">
      <c r="A307" s="168"/>
      <c r="B307" s="168"/>
      <c r="C307" s="168"/>
      <c r="D307" s="168"/>
      <c r="E307" s="168"/>
      <c r="F307" s="168"/>
      <c r="G307" s="168"/>
      <c r="H307" s="18" t="s">
        <v>194</v>
      </c>
      <c r="I307" s="17">
        <v>0</v>
      </c>
      <c r="J307" s="17">
        <v>0</v>
      </c>
      <c r="K307" s="17">
        <v>0</v>
      </c>
      <c r="L307" s="17">
        <v>0</v>
      </c>
      <c r="M307" s="17">
        <v>0</v>
      </c>
      <c r="N307" s="16"/>
      <c r="O307" s="72">
        <f>O303+O304+O305+O306</f>
        <v>0</v>
      </c>
      <c r="P307" s="73">
        <v>5246.44</v>
      </c>
    </row>
    <row r="308" spans="1:16" ht="13.5" customHeight="1">
      <c r="A308" s="168">
        <v>59</v>
      </c>
      <c r="B308" s="168" t="s">
        <v>140</v>
      </c>
      <c r="C308" s="168" t="s">
        <v>475</v>
      </c>
      <c r="D308" s="168" t="s">
        <v>141</v>
      </c>
      <c r="E308" s="168"/>
      <c r="F308" s="168" t="s">
        <v>189</v>
      </c>
      <c r="G308" s="168"/>
      <c r="H308" s="18" t="s">
        <v>190</v>
      </c>
      <c r="I308" s="16"/>
      <c r="J308" s="16"/>
      <c r="K308" s="16"/>
      <c r="L308" s="16"/>
      <c r="M308" s="16"/>
      <c r="N308" s="16"/>
      <c r="O308" s="72">
        <f>I308+J308+K308+L308+M308+N310</f>
        <v>0</v>
      </c>
      <c r="P308" s="73">
        <v>82455.26</v>
      </c>
    </row>
    <row r="309" spans="1:16" ht="15.75">
      <c r="A309" s="168"/>
      <c r="B309" s="168"/>
      <c r="C309" s="168"/>
      <c r="D309" s="168"/>
      <c r="E309" s="168"/>
      <c r="F309" s="168"/>
      <c r="G309" s="168"/>
      <c r="H309" s="18" t="s">
        <v>191</v>
      </c>
      <c r="I309" s="16"/>
      <c r="J309" s="16"/>
      <c r="K309" s="16"/>
      <c r="L309" s="16"/>
      <c r="M309" s="16"/>
      <c r="N309" s="17">
        <v>0</v>
      </c>
      <c r="O309" s="72">
        <f>I309+J309+K309+L309+M309+N311</f>
        <v>0</v>
      </c>
      <c r="P309" s="73">
        <v>27485.09</v>
      </c>
    </row>
    <row r="310" spans="1:16" ht="15.75">
      <c r="A310" s="168"/>
      <c r="B310" s="168"/>
      <c r="C310" s="168"/>
      <c r="D310" s="168"/>
      <c r="E310" s="168"/>
      <c r="F310" s="168"/>
      <c r="G310" s="168"/>
      <c r="H310" s="18" t="s">
        <v>192</v>
      </c>
      <c r="I310" s="16"/>
      <c r="J310" s="16"/>
      <c r="K310" s="16"/>
      <c r="L310" s="16"/>
      <c r="M310" s="16"/>
      <c r="N310" s="16"/>
      <c r="O310" s="72">
        <f>I310+J310+K310+L310+M310+N312</f>
        <v>0</v>
      </c>
      <c r="P310" s="73">
        <v>27485.09</v>
      </c>
    </row>
    <row r="311" spans="1:16" ht="15.75">
      <c r="A311" s="168"/>
      <c r="B311" s="168"/>
      <c r="C311" s="168"/>
      <c r="D311" s="168"/>
      <c r="E311" s="168"/>
      <c r="F311" s="168"/>
      <c r="G311" s="168"/>
      <c r="H311" s="18" t="s">
        <v>193</v>
      </c>
      <c r="I311" s="16"/>
      <c r="J311" s="16"/>
      <c r="K311" s="16"/>
      <c r="L311" s="16"/>
      <c r="M311" s="16"/>
      <c r="N311" s="16"/>
      <c r="O311" s="72">
        <f>I311+J311+K311+L311+M311+N313</f>
        <v>0</v>
      </c>
      <c r="P311" s="73"/>
    </row>
    <row r="312" spans="1:16" ht="15.75">
      <c r="A312" s="168"/>
      <c r="B312" s="168"/>
      <c r="C312" s="168"/>
      <c r="D312" s="168"/>
      <c r="E312" s="168"/>
      <c r="F312" s="168"/>
      <c r="G312" s="168"/>
      <c r="H312" s="18" t="s">
        <v>194</v>
      </c>
      <c r="I312" s="17">
        <f>I308+I309+I310+I311</f>
        <v>0</v>
      </c>
      <c r="J312" s="17">
        <f>J308+J309+J310+J311</f>
        <v>0</v>
      </c>
      <c r="K312" s="17">
        <f>K308+K309+K310+K311</f>
        <v>0</v>
      </c>
      <c r="L312" s="17">
        <f>L308+L309+L310+L311</f>
        <v>0</v>
      </c>
      <c r="M312" s="17">
        <f>M308+M309+M310+M311</f>
        <v>0</v>
      </c>
      <c r="N312" s="16"/>
      <c r="O312" s="72">
        <f>O308+O309+O310+O311</f>
        <v>0</v>
      </c>
      <c r="P312" s="73">
        <f>P308+P309+P310+P311</f>
        <v>137425.44</v>
      </c>
    </row>
    <row r="313" spans="1:16" ht="13.5" customHeight="1">
      <c r="A313" s="168">
        <v>60</v>
      </c>
      <c r="B313" s="168" t="s">
        <v>140</v>
      </c>
      <c r="C313" s="168" t="s">
        <v>612</v>
      </c>
      <c r="D313" s="168" t="s">
        <v>195</v>
      </c>
      <c r="E313" s="168"/>
      <c r="F313" s="168" t="s">
        <v>189</v>
      </c>
      <c r="G313" s="168"/>
      <c r="H313" s="18" t="s">
        <v>190</v>
      </c>
      <c r="I313" s="16"/>
      <c r="J313" s="16"/>
      <c r="K313" s="16"/>
      <c r="L313" s="16"/>
      <c r="M313" s="16"/>
      <c r="N313" s="16"/>
      <c r="O313" s="72">
        <f>I313+J313+K313+L313+M313+N315</f>
        <v>0</v>
      </c>
      <c r="P313" s="73"/>
    </row>
    <row r="314" spans="1:16" ht="15.75">
      <c r="A314" s="168"/>
      <c r="B314" s="168"/>
      <c r="C314" s="168"/>
      <c r="D314" s="168"/>
      <c r="E314" s="168"/>
      <c r="F314" s="168"/>
      <c r="G314" s="168"/>
      <c r="H314" s="18" t="s">
        <v>191</v>
      </c>
      <c r="I314" s="16"/>
      <c r="J314" s="16"/>
      <c r="K314" s="16"/>
      <c r="L314" s="16"/>
      <c r="M314" s="16"/>
      <c r="N314" s="17">
        <f>N310+N311+N312+N313</f>
        <v>0</v>
      </c>
      <c r="O314" s="72">
        <f>I314+J314+K314+L314+M314+N316</f>
        <v>0</v>
      </c>
      <c r="P314" s="73"/>
    </row>
    <row r="315" spans="1:16" ht="15.75">
      <c r="A315" s="168"/>
      <c r="B315" s="168"/>
      <c r="C315" s="168"/>
      <c r="D315" s="168"/>
      <c r="E315" s="168"/>
      <c r="F315" s="168"/>
      <c r="G315" s="168"/>
      <c r="H315" s="18" t="s">
        <v>192</v>
      </c>
      <c r="I315" s="16"/>
      <c r="J315" s="16"/>
      <c r="K315" s="16"/>
      <c r="L315" s="16"/>
      <c r="M315" s="16"/>
      <c r="N315" s="16"/>
      <c r="O315" s="72">
        <f>I315+J315+K315+L315+M315+N317</f>
        <v>0</v>
      </c>
      <c r="P315" s="73">
        <v>9503.49</v>
      </c>
    </row>
    <row r="316" spans="1:16" ht="15.75">
      <c r="A316" s="168"/>
      <c r="B316" s="168"/>
      <c r="C316" s="168"/>
      <c r="D316" s="168"/>
      <c r="E316" s="168"/>
      <c r="F316" s="168"/>
      <c r="G316" s="168"/>
      <c r="H316" s="18" t="s">
        <v>193</v>
      </c>
      <c r="I316" s="16"/>
      <c r="J316" s="16"/>
      <c r="K316" s="16"/>
      <c r="L316" s="16"/>
      <c r="M316" s="16"/>
      <c r="N316" s="16"/>
      <c r="O316" s="72">
        <f>I316+J316+K316+L316+M316+N318</f>
        <v>0</v>
      </c>
      <c r="P316" s="73"/>
    </row>
    <row r="317" spans="1:16" ht="15.75">
      <c r="A317" s="168"/>
      <c r="B317" s="168"/>
      <c r="C317" s="168"/>
      <c r="D317" s="168"/>
      <c r="E317" s="168"/>
      <c r="F317" s="168"/>
      <c r="G317" s="168"/>
      <c r="H317" s="18" t="s">
        <v>194</v>
      </c>
      <c r="I317" s="17">
        <v>0</v>
      </c>
      <c r="J317" s="17">
        <v>0</v>
      </c>
      <c r="K317" s="17">
        <v>0</v>
      </c>
      <c r="L317" s="17">
        <v>0</v>
      </c>
      <c r="M317" s="17">
        <v>0</v>
      </c>
      <c r="N317" s="16"/>
      <c r="O317" s="72">
        <f>O313+O314+O315+O316</f>
        <v>0</v>
      </c>
      <c r="P317" s="73">
        <v>9503.49</v>
      </c>
    </row>
    <row r="318" spans="1:16" ht="13.5" customHeight="1">
      <c r="A318" s="168">
        <v>61</v>
      </c>
      <c r="B318" s="168" t="s">
        <v>140</v>
      </c>
      <c r="C318" s="168" t="s">
        <v>611</v>
      </c>
      <c r="D318" s="168" t="s">
        <v>141</v>
      </c>
      <c r="E318" s="168"/>
      <c r="F318" s="168" t="s">
        <v>189</v>
      </c>
      <c r="G318" s="168"/>
      <c r="H318" s="18" t="s">
        <v>190</v>
      </c>
      <c r="I318" s="16"/>
      <c r="J318" s="16"/>
      <c r="K318" s="16"/>
      <c r="L318" s="16"/>
      <c r="M318" s="16"/>
      <c r="N318" s="16"/>
      <c r="O318" s="72">
        <f>I318+J318+K318+L318+M318+N320</f>
        <v>0</v>
      </c>
      <c r="P318" s="73">
        <v>180384.62</v>
      </c>
    </row>
    <row r="319" spans="1:16" ht="15.75">
      <c r="A319" s="168"/>
      <c r="B319" s="168"/>
      <c r="C319" s="168"/>
      <c r="D319" s="168"/>
      <c r="E319" s="168"/>
      <c r="F319" s="168"/>
      <c r="G319" s="168"/>
      <c r="H319" s="18" t="s">
        <v>191</v>
      </c>
      <c r="I319" s="16"/>
      <c r="J319" s="16"/>
      <c r="K319" s="16"/>
      <c r="L319" s="16"/>
      <c r="M319" s="16"/>
      <c r="N319" s="17">
        <v>0</v>
      </c>
      <c r="O319" s="72">
        <f>I319+J319+K319+L319+M319+N321</f>
        <v>0</v>
      </c>
      <c r="P319" s="73">
        <v>60128.21</v>
      </c>
    </row>
    <row r="320" spans="1:16" ht="15.75">
      <c r="A320" s="168"/>
      <c r="B320" s="168"/>
      <c r="C320" s="168"/>
      <c r="D320" s="168"/>
      <c r="E320" s="168"/>
      <c r="F320" s="168"/>
      <c r="G320" s="168"/>
      <c r="H320" s="18" t="s">
        <v>192</v>
      </c>
      <c r="I320" s="16"/>
      <c r="J320" s="16"/>
      <c r="K320" s="16"/>
      <c r="L320" s="16"/>
      <c r="M320" s="16"/>
      <c r="N320" s="16"/>
      <c r="O320" s="72">
        <f>I320+J320+K320+L320+M320+N322</f>
        <v>0</v>
      </c>
      <c r="P320" s="73">
        <v>60128.21</v>
      </c>
    </row>
    <row r="321" spans="1:16" ht="15.75">
      <c r="A321" s="168"/>
      <c r="B321" s="168"/>
      <c r="C321" s="168"/>
      <c r="D321" s="168"/>
      <c r="E321" s="168"/>
      <c r="F321" s="168"/>
      <c r="G321" s="168"/>
      <c r="H321" s="18" t="s">
        <v>193</v>
      </c>
      <c r="I321" s="16"/>
      <c r="J321" s="16"/>
      <c r="K321" s="16"/>
      <c r="L321" s="16"/>
      <c r="M321" s="16"/>
      <c r="N321" s="16"/>
      <c r="O321" s="72">
        <f>I321+J321+K321+L321+M321+N323</f>
        <v>0</v>
      </c>
      <c r="P321" s="73"/>
    </row>
    <row r="322" spans="1:16" ht="15.75">
      <c r="A322" s="168"/>
      <c r="B322" s="168"/>
      <c r="C322" s="168"/>
      <c r="D322" s="168"/>
      <c r="E322" s="168"/>
      <c r="F322" s="168"/>
      <c r="G322" s="168"/>
      <c r="H322" s="18" t="s">
        <v>194</v>
      </c>
      <c r="I322" s="17">
        <f>I318+I319+I320+I321</f>
        <v>0</v>
      </c>
      <c r="J322" s="17">
        <f>J318+J319+J320+J321</f>
        <v>0</v>
      </c>
      <c r="K322" s="17">
        <f>K318+K319+K320+K321</f>
        <v>0</v>
      </c>
      <c r="L322" s="17">
        <f>L318+L319+L320+L321</f>
        <v>0</v>
      </c>
      <c r="M322" s="17">
        <f>M318+M319+M320+M321</f>
        <v>0</v>
      </c>
      <c r="N322" s="16"/>
      <c r="O322" s="72">
        <f>O318+O319+O320+O321</f>
        <v>0</v>
      </c>
      <c r="P322" s="73">
        <v>0</v>
      </c>
    </row>
    <row r="323" spans="1:16" ht="13.5" customHeight="1">
      <c r="A323" s="168">
        <v>62</v>
      </c>
      <c r="B323" s="168" t="s">
        <v>140</v>
      </c>
      <c r="C323" s="168" t="s">
        <v>393</v>
      </c>
      <c r="D323" s="168" t="s">
        <v>141</v>
      </c>
      <c r="E323" s="168"/>
      <c r="F323" s="168" t="s">
        <v>189</v>
      </c>
      <c r="G323" s="168"/>
      <c r="H323" s="18" t="s">
        <v>190</v>
      </c>
      <c r="I323" s="16"/>
      <c r="J323" s="16"/>
      <c r="K323" s="16"/>
      <c r="L323" s="16"/>
      <c r="M323" s="16"/>
      <c r="N323" s="16"/>
      <c r="O323" s="72">
        <f>O319+O320+O321+O322</f>
        <v>0</v>
      </c>
      <c r="P323" s="73">
        <v>0</v>
      </c>
    </row>
    <row r="324" spans="1:16" ht="15.75">
      <c r="A324" s="168"/>
      <c r="B324" s="168"/>
      <c r="C324" s="168"/>
      <c r="D324" s="168"/>
      <c r="E324" s="168"/>
      <c r="F324" s="168"/>
      <c r="G324" s="168"/>
      <c r="H324" s="18" t="s">
        <v>191</v>
      </c>
      <c r="I324" s="16"/>
      <c r="J324" s="16"/>
      <c r="K324" s="16"/>
      <c r="L324" s="16"/>
      <c r="M324" s="16"/>
      <c r="N324" s="17">
        <f>N320+N321+N322+N323</f>
        <v>0</v>
      </c>
      <c r="O324" s="72">
        <f aca="true" t="shared" si="5" ref="O324:O331">I324+J324+K324+L324+M324+N326</f>
        <v>0</v>
      </c>
      <c r="P324" s="73">
        <v>0</v>
      </c>
    </row>
    <row r="325" spans="1:16" ht="15.75">
      <c r="A325" s="168"/>
      <c r="B325" s="168"/>
      <c r="C325" s="168"/>
      <c r="D325" s="168"/>
      <c r="E325" s="168"/>
      <c r="F325" s="168"/>
      <c r="G325" s="168"/>
      <c r="H325" s="18" t="s">
        <v>192</v>
      </c>
      <c r="I325" s="16"/>
      <c r="J325" s="16"/>
      <c r="K325" s="16"/>
      <c r="L325" s="16"/>
      <c r="M325" s="16"/>
      <c r="N325" s="16"/>
      <c r="O325" s="72">
        <f t="shared" si="5"/>
        <v>0</v>
      </c>
      <c r="P325" s="73">
        <v>0</v>
      </c>
    </row>
    <row r="326" spans="1:16" ht="15.75">
      <c r="A326" s="168"/>
      <c r="B326" s="168"/>
      <c r="C326" s="168"/>
      <c r="D326" s="168"/>
      <c r="E326" s="168"/>
      <c r="F326" s="168"/>
      <c r="G326" s="168"/>
      <c r="H326" s="18" t="s">
        <v>193</v>
      </c>
      <c r="I326" s="16"/>
      <c r="J326" s="16"/>
      <c r="K326" s="16"/>
      <c r="L326" s="16"/>
      <c r="M326" s="16"/>
      <c r="N326" s="16"/>
      <c r="O326" s="72">
        <f t="shared" si="5"/>
        <v>0</v>
      </c>
      <c r="P326" s="73"/>
    </row>
    <row r="327" spans="1:16" ht="15.75">
      <c r="A327" s="168"/>
      <c r="B327" s="168"/>
      <c r="C327" s="168"/>
      <c r="D327" s="168"/>
      <c r="E327" s="168"/>
      <c r="F327" s="168"/>
      <c r="G327" s="168"/>
      <c r="H327" s="18" t="s">
        <v>194</v>
      </c>
      <c r="I327" s="17">
        <f>I323+I324+I325+I326</f>
        <v>0</v>
      </c>
      <c r="J327" s="17">
        <f>J323+J324+J325+J326</f>
        <v>0</v>
      </c>
      <c r="K327" s="17">
        <f>K323+K324+K325+K326</f>
        <v>0</v>
      </c>
      <c r="L327" s="17">
        <f>L323+L324+L325+L326</f>
        <v>0</v>
      </c>
      <c r="M327" s="17">
        <f>M323+M324+M325+M326</f>
        <v>0</v>
      </c>
      <c r="N327" s="16"/>
      <c r="O327" s="72">
        <f t="shared" si="5"/>
        <v>0</v>
      </c>
      <c r="P327" s="73">
        <v>0</v>
      </c>
    </row>
    <row r="328" spans="1:16" ht="15.75">
      <c r="A328" s="168">
        <v>63</v>
      </c>
      <c r="B328" s="168" t="s">
        <v>140</v>
      </c>
      <c r="C328" s="194" t="s">
        <v>776</v>
      </c>
      <c r="D328" s="168" t="s">
        <v>195</v>
      </c>
      <c r="E328" s="168"/>
      <c r="F328" s="168" t="s">
        <v>189</v>
      </c>
      <c r="G328" s="168"/>
      <c r="H328" s="18" t="s">
        <v>190</v>
      </c>
      <c r="I328" s="16"/>
      <c r="J328" s="16"/>
      <c r="K328" s="16"/>
      <c r="L328" s="17"/>
      <c r="M328" s="16"/>
      <c r="N328" s="16"/>
      <c r="O328" s="72">
        <f t="shared" si="5"/>
        <v>0</v>
      </c>
      <c r="P328" s="73"/>
    </row>
    <row r="329" spans="1:16" ht="15.75">
      <c r="A329" s="168"/>
      <c r="B329" s="168"/>
      <c r="C329" s="194"/>
      <c r="D329" s="168"/>
      <c r="E329" s="168"/>
      <c r="F329" s="168"/>
      <c r="G329" s="168"/>
      <c r="H329" s="18" t="s">
        <v>191</v>
      </c>
      <c r="I329" s="16"/>
      <c r="J329" s="16"/>
      <c r="K329" s="16"/>
      <c r="L329" s="17"/>
      <c r="M329" s="16"/>
      <c r="N329" s="17">
        <f>N325+N326+N327+N328</f>
        <v>0</v>
      </c>
      <c r="O329" s="72">
        <f t="shared" si="5"/>
        <v>0</v>
      </c>
      <c r="P329" s="73"/>
    </row>
    <row r="330" spans="1:16" ht="15.75">
      <c r="A330" s="168"/>
      <c r="B330" s="168"/>
      <c r="C330" s="194"/>
      <c r="D330" s="168"/>
      <c r="E330" s="168"/>
      <c r="F330" s="168"/>
      <c r="G330" s="168"/>
      <c r="H330" s="18" t="s">
        <v>192</v>
      </c>
      <c r="I330" s="16"/>
      <c r="J330" s="16"/>
      <c r="K330" s="16"/>
      <c r="L330" s="17">
        <v>3615</v>
      </c>
      <c r="M330" s="16"/>
      <c r="N330" s="16"/>
      <c r="O330" s="72">
        <f t="shared" si="5"/>
        <v>3615</v>
      </c>
      <c r="P330" s="73"/>
    </row>
    <row r="331" spans="1:16" ht="15.75">
      <c r="A331" s="168"/>
      <c r="B331" s="168"/>
      <c r="C331" s="194"/>
      <c r="D331" s="168"/>
      <c r="E331" s="168"/>
      <c r="F331" s="168"/>
      <c r="G331" s="168"/>
      <c r="H331" s="18" t="s">
        <v>193</v>
      </c>
      <c r="I331" s="16"/>
      <c r="J331" s="16"/>
      <c r="K331" s="16"/>
      <c r="L331" s="17"/>
      <c r="M331" s="16"/>
      <c r="N331" s="16"/>
      <c r="O331" s="72">
        <f t="shared" si="5"/>
        <v>0</v>
      </c>
      <c r="P331" s="73"/>
    </row>
    <row r="332" spans="1:16" ht="15.75">
      <c r="A332" s="168"/>
      <c r="B332" s="168"/>
      <c r="C332" s="194"/>
      <c r="D332" s="168"/>
      <c r="E332" s="168"/>
      <c r="F332" s="168"/>
      <c r="G332" s="168"/>
      <c r="H332" s="18" t="s">
        <v>194</v>
      </c>
      <c r="I332" s="17">
        <f>I328+I329+I330+I331</f>
        <v>0</v>
      </c>
      <c r="J332" s="17">
        <f>J328+J329+J330+J331</f>
        <v>0</v>
      </c>
      <c r="K332" s="17">
        <f>K328+K329+K330+K331</f>
        <v>0</v>
      </c>
      <c r="L332" s="17">
        <f>L328+L329+L330+L331</f>
        <v>3615</v>
      </c>
      <c r="M332" s="17">
        <f>M328+M329+M330+M331</f>
        <v>0</v>
      </c>
      <c r="N332" s="16"/>
      <c r="O332" s="72">
        <f>O328+O329+O330+O331</f>
        <v>3615</v>
      </c>
      <c r="P332" s="73"/>
    </row>
    <row r="333" spans="1:16" ht="13.5" customHeight="1">
      <c r="A333" s="168">
        <v>64</v>
      </c>
      <c r="B333" s="168" t="s">
        <v>140</v>
      </c>
      <c r="C333" s="194" t="s">
        <v>776</v>
      </c>
      <c r="D333" s="168" t="s">
        <v>141</v>
      </c>
      <c r="E333" s="168"/>
      <c r="F333" s="168" t="s">
        <v>189</v>
      </c>
      <c r="G333" s="168"/>
      <c r="H333" s="18" t="s">
        <v>190</v>
      </c>
      <c r="I333" s="16"/>
      <c r="J333" s="16"/>
      <c r="K333" s="17"/>
      <c r="L333" s="17"/>
      <c r="M333" s="17"/>
      <c r="N333" s="16"/>
      <c r="O333" s="72">
        <f>I333+J333+K333+L333+M333+N335</f>
        <v>0</v>
      </c>
      <c r="P333" s="73"/>
    </row>
    <row r="334" spans="1:18" ht="15.75">
      <c r="A334" s="168"/>
      <c r="B334" s="168"/>
      <c r="C334" s="194"/>
      <c r="D334" s="168"/>
      <c r="E334" s="168"/>
      <c r="F334" s="168"/>
      <c r="G334" s="168"/>
      <c r="H334" s="18" t="s">
        <v>191</v>
      </c>
      <c r="I334" s="16"/>
      <c r="J334" s="16"/>
      <c r="K334" s="17"/>
      <c r="L334" s="17"/>
      <c r="M334" s="17">
        <v>238179.93</v>
      </c>
      <c r="N334" s="17">
        <f>N330+N331+N332+N333</f>
        <v>0</v>
      </c>
      <c r="O334" s="72">
        <f>I334+J334+K334+L334+M334+N336</f>
        <v>238179.93</v>
      </c>
      <c r="P334" s="73"/>
      <c r="R334" s="32"/>
    </row>
    <row r="335" spans="1:16" ht="15.75">
      <c r="A335" s="168"/>
      <c r="B335" s="168"/>
      <c r="C335" s="194"/>
      <c r="D335" s="168"/>
      <c r="E335" s="168"/>
      <c r="F335" s="168"/>
      <c r="G335" s="168"/>
      <c r="H335" s="18" t="s">
        <v>192</v>
      </c>
      <c r="I335" s="16"/>
      <c r="J335" s="16"/>
      <c r="K335" s="17">
        <v>0</v>
      </c>
      <c r="L335" s="17">
        <v>5526.95</v>
      </c>
      <c r="M335" s="17">
        <v>55640.43</v>
      </c>
      <c r="N335" s="16"/>
      <c r="O335" s="72">
        <f>I335+J335+K335+L335+M335+N337</f>
        <v>61167.38</v>
      </c>
      <c r="P335" s="73"/>
    </row>
    <row r="336" spans="1:16" ht="15.75">
      <c r="A336" s="168"/>
      <c r="B336" s="168"/>
      <c r="C336" s="194"/>
      <c r="D336" s="168"/>
      <c r="E336" s="168"/>
      <c r="F336" s="168"/>
      <c r="G336" s="168"/>
      <c r="H336" s="18" t="s">
        <v>193</v>
      </c>
      <c r="I336" s="16"/>
      <c r="J336" s="16"/>
      <c r="K336" s="17"/>
      <c r="L336" s="17"/>
      <c r="M336" s="17"/>
      <c r="N336" s="16"/>
      <c r="O336" s="72">
        <f>I336+J336+K336+L336+M336+N338</f>
        <v>0</v>
      </c>
      <c r="P336" s="73"/>
    </row>
    <row r="337" spans="1:16" ht="15.75">
      <c r="A337" s="168"/>
      <c r="B337" s="168"/>
      <c r="C337" s="194"/>
      <c r="D337" s="168"/>
      <c r="E337" s="168"/>
      <c r="F337" s="168"/>
      <c r="G337" s="168"/>
      <c r="H337" s="18" t="s">
        <v>194</v>
      </c>
      <c r="I337" s="17">
        <f>I333+I334+I335+I336</f>
        <v>0</v>
      </c>
      <c r="J337" s="17">
        <f>J333+J334+J335+J336</f>
        <v>0</v>
      </c>
      <c r="K337" s="17">
        <f>K333+K334+K335+K336</f>
        <v>0</v>
      </c>
      <c r="L337" s="17">
        <f>L333+L334+L335+L336</f>
        <v>5526.95</v>
      </c>
      <c r="M337" s="17">
        <f>M333+M334+M335+M336</f>
        <v>293820.36</v>
      </c>
      <c r="N337" s="16"/>
      <c r="O337" s="72">
        <f>O333+O334+O335+O336</f>
        <v>299347.31</v>
      </c>
      <c r="P337" s="73"/>
    </row>
    <row r="338" spans="1:16" ht="13.5" customHeight="1">
      <c r="A338" s="168">
        <v>65</v>
      </c>
      <c r="B338" s="168" t="s">
        <v>140</v>
      </c>
      <c r="C338" s="194" t="s">
        <v>777</v>
      </c>
      <c r="D338" s="168" t="s">
        <v>195</v>
      </c>
      <c r="E338" s="168"/>
      <c r="F338" s="168" t="s">
        <v>189</v>
      </c>
      <c r="G338" s="168"/>
      <c r="H338" s="18" t="s">
        <v>190</v>
      </c>
      <c r="I338" s="16"/>
      <c r="J338" s="16"/>
      <c r="K338" s="16"/>
      <c r="L338" s="16"/>
      <c r="M338" s="16"/>
      <c r="N338" s="16"/>
      <c r="O338" s="72">
        <f>I338+J338+K338+L338+M338+N340</f>
        <v>0</v>
      </c>
      <c r="P338" s="73"/>
    </row>
    <row r="339" spans="1:16" ht="15.75">
      <c r="A339" s="168"/>
      <c r="B339" s="168"/>
      <c r="C339" s="194"/>
      <c r="D339" s="168"/>
      <c r="E339" s="168"/>
      <c r="F339" s="168"/>
      <c r="G339" s="168"/>
      <c r="H339" s="18" t="s">
        <v>191</v>
      </c>
      <c r="I339" s="16"/>
      <c r="J339" s="16"/>
      <c r="K339" s="16"/>
      <c r="L339" s="16"/>
      <c r="M339" s="16"/>
      <c r="N339" s="17">
        <f>N335+N336+N337+N338</f>
        <v>0</v>
      </c>
      <c r="O339" s="72">
        <f>I339+J339+K339+L339+M339+N341</f>
        <v>0</v>
      </c>
      <c r="P339" s="73"/>
    </row>
    <row r="340" spans="1:16" ht="15.75">
      <c r="A340" s="168"/>
      <c r="B340" s="168"/>
      <c r="C340" s="194"/>
      <c r="D340" s="168"/>
      <c r="E340" s="168"/>
      <c r="F340" s="168"/>
      <c r="G340" s="168"/>
      <c r="H340" s="18" t="s">
        <v>192</v>
      </c>
      <c r="I340" s="16"/>
      <c r="J340" s="16"/>
      <c r="K340" s="16"/>
      <c r="L340" s="16"/>
      <c r="M340" s="16"/>
      <c r="N340" s="17">
        <v>0</v>
      </c>
      <c r="O340" s="72">
        <f>I340+J340+K340+L340+M340+N342</f>
        <v>11360.46</v>
      </c>
      <c r="P340" s="73"/>
    </row>
    <row r="341" spans="1:16" ht="15.75">
      <c r="A341" s="168"/>
      <c r="B341" s="168"/>
      <c r="C341" s="194"/>
      <c r="D341" s="168"/>
      <c r="E341" s="168"/>
      <c r="F341" s="168"/>
      <c r="G341" s="168"/>
      <c r="H341" s="18" t="s">
        <v>193</v>
      </c>
      <c r="I341" s="16"/>
      <c r="J341" s="16"/>
      <c r="K341" s="16"/>
      <c r="L341" s="16"/>
      <c r="M341" s="16"/>
      <c r="N341" s="17">
        <v>0</v>
      </c>
      <c r="O341" s="72">
        <f>I341+J341+K341+L341+M341+N343</f>
        <v>0</v>
      </c>
      <c r="P341" s="73"/>
    </row>
    <row r="342" spans="1:16" ht="15.75">
      <c r="A342" s="168"/>
      <c r="B342" s="168"/>
      <c r="C342" s="194"/>
      <c r="D342" s="168"/>
      <c r="E342" s="168"/>
      <c r="F342" s="168"/>
      <c r="G342" s="168"/>
      <c r="H342" s="18" t="s">
        <v>194</v>
      </c>
      <c r="I342" s="17">
        <v>0</v>
      </c>
      <c r="J342" s="17">
        <v>0</v>
      </c>
      <c r="K342" s="17">
        <v>0</v>
      </c>
      <c r="L342" s="17">
        <v>0</v>
      </c>
      <c r="M342" s="17">
        <v>0</v>
      </c>
      <c r="N342" s="17">
        <v>11360.46</v>
      </c>
      <c r="O342" s="72">
        <f>O338+O339+O340+O341</f>
        <v>11360.46</v>
      </c>
      <c r="P342" s="73">
        <f>P338+P339+P340+P341</f>
        <v>0</v>
      </c>
    </row>
    <row r="343" spans="1:16" ht="13.5" customHeight="1">
      <c r="A343" s="168">
        <v>66</v>
      </c>
      <c r="B343" s="168" t="s">
        <v>140</v>
      </c>
      <c r="C343" s="194" t="s">
        <v>777</v>
      </c>
      <c r="D343" s="168" t="s">
        <v>141</v>
      </c>
      <c r="E343" s="168"/>
      <c r="F343" s="168" t="s">
        <v>189</v>
      </c>
      <c r="G343" s="168"/>
      <c r="H343" s="18" t="s">
        <v>190</v>
      </c>
      <c r="I343" s="16"/>
      <c r="J343" s="16"/>
      <c r="K343" s="16"/>
      <c r="L343" s="16"/>
      <c r="M343" s="16"/>
      <c r="N343" s="17">
        <v>0</v>
      </c>
      <c r="O343" s="72">
        <f>I343+J343+K343+L343+M343+N345</f>
        <v>181334.3</v>
      </c>
      <c r="P343" s="73"/>
    </row>
    <row r="344" spans="1:16" ht="15.75">
      <c r="A344" s="168"/>
      <c r="B344" s="168"/>
      <c r="C344" s="194"/>
      <c r="D344" s="168"/>
      <c r="E344" s="168"/>
      <c r="F344" s="168"/>
      <c r="G344" s="168"/>
      <c r="H344" s="18" t="s">
        <v>191</v>
      </c>
      <c r="I344" s="16"/>
      <c r="J344" s="16"/>
      <c r="K344" s="16"/>
      <c r="L344" s="16"/>
      <c r="M344" s="16"/>
      <c r="N344" s="17">
        <v>11360.46</v>
      </c>
      <c r="O344" s="72">
        <f>I344+J344+K344+L344+M344+N346</f>
        <v>60444.77</v>
      </c>
      <c r="P344" s="73"/>
    </row>
    <row r="345" spans="1:16" ht="15.75">
      <c r="A345" s="168"/>
      <c r="B345" s="168"/>
      <c r="C345" s="194"/>
      <c r="D345" s="168"/>
      <c r="E345" s="168"/>
      <c r="F345" s="168"/>
      <c r="G345" s="168"/>
      <c r="H345" s="18" t="s">
        <v>192</v>
      </c>
      <c r="I345" s="16"/>
      <c r="J345" s="16"/>
      <c r="K345" s="16"/>
      <c r="L345" s="16"/>
      <c r="M345" s="16"/>
      <c r="N345" s="17">
        <v>181334.3</v>
      </c>
      <c r="O345" s="72">
        <f>I345+J345+K345+L345+M345+N347</f>
        <v>60444.77</v>
      </c>
      <c r="P345" s="73"/>
    </row>
    <row r="346" spans="1:16" ht="15.75">
      <c r="A346" s="168"/>
      <c r="B346" s="168"/>
      <c r="C346" s="194"/>
      <c r="D346" s="168"/>
      <c r="E346" s="168"/>
      <c r="F346" s="168"/>
      <c r="G346" s="168"/>
      <c r="H346" s="18" t="s">
        <v>193</v>
      </c>
      <c r="I346" s="16"/>
      <c r="J346" s="16"/>
      <c r="K346" s="16"/>
      <c r="L346" s="16"/>
      <c r="M346" s="16"/>
      <c r="N346" s="17">
        <v>60444.77</v>
      </c>
      <c r="O346" s="72">
        <f>I346+J346+K346+L346+M346+N348</f>
        <v>0</v>
      </c>
      <c r="P346" s="73"/>
    </row>
    <row r="347" spans="1:16" ht="15.75">
      <c r="A347" s="168"/>
      <c r="B347" s="168"/>
      <c r="C347" s="194"/>
      <c r="D347" s="168"/>
      <c r="E347" s="168"/>
      <c r="F347" s="168"/>
      <c r="G347" s="168"/>
      <c r="H347" s="18" t="s">
        <v>194</v>
      </c>
      <c r="I347" s="17">
        <f>I343+I344+I345+I346</f>
        <v>0</v>
      </c>
      <c r="J347" s="17">
        <f>J343+J344+J345+J346</f>
        <v>0</v>
      </c>
      <c r="K347" s="17">
        <f>K343+K344+K345+K346</f>
        <v>0</v>
      </c>
      <c r="L347" s="17">
        <f>L343+L344+L345+L346</f>
        <v>0</v>
      </c>
      <c r="M347" s="17">
        <f>M343+M344+M345+M346</f>
        <v>0</v>
      </c>
      <c r="N347" s="17">
        <v>60444.77</v>
      </c>
      <c r="O347" s="72">
        <f>O343+O344+O345+O346</f>
        <v>302223.83999999997</v>
      </c>
      <c r="P347" s="73">
        <f>P343+P344+P345+P346</f>
        <v>0</v>
      </c>
    </row>
    <row r="348" spans="1:16" ht="13.5" customHeight="1">
      <c r="A348" s="168">
        <v>67</v>
      </c>
      <c r="B348" s="172" t="s">
        <v>140</v>
      </c>
      <c r="C348" s="169" t="s">
        <v>778</v>
      </c>
      <c r="D348" s="173" t="s">
        <v>195</v>
      </c>
      <c r="E348" s="168"/>
      <c r="F348" s="168" t="s">
        <v>189</v>
      </c>
      <c r="G348" s="168"/>
      <c r="H348" s="18" t="s">
        <v>190</v>
      </c>
      <c r="I348" s="16"/>
      <c r="J348" s="16"/>
      <c r="K348" s="16"/>
      <c r="L348" s="16"/>
      <c r="M348" s="16"/>
      <c r="N348" s="17">
        <v>0</v>
      </c>
      <c r="O348" s="72">
        <f>I348+J348+K348+L348+M348+N350</f>
        <v>0</v>
      </c>
      <c r="P348" s="73"/>
    </row>
    <row r="349" spans="1:16" ht="15.75" customHeight="1">
      <c r="A349" s="168"/>
      <c r="B349" s="172"/>
      <c r="C349" s="170"/>
      <c r="D349" s="173"/>
      <c r="E349" s="168"/>
      <c r="F349" s="168"/>
      <c r="G349" s="168"/>
      <c r="H349" s="18" t="s">
        <v>191</v>
      </c>
      <c r="I349" s="16"/>
      <c r="J349" s="16"/>
      <c r="K349" s="16"/>
      <c r="L349" s="16"/>
      <c r="M349" s="16"/>
      <c r="N349" s="17">
        <f>N345+N346+N347+N348</f>
        <v>302223.83999999997</v>
      </c>
      <c r="O349" s="72">
        <f>I349+J349+K349+L349+M349+N351</f>
        <v>0</v>
      </c>
      <c r="P349" s="73"/>
    </row>
    <row r="350" spans="1:16" ht="15.75">
      <c r="A350" s="168"/>
      <c r="B350" s="172"/>
      <c r="C350" s="170"/>
      <c r="D350" s="173"/>
      <c r="E350" s="168"/>
      <c r="F350" s="168"/>
      <c r="G350" s="168"/>
      <c r="H350" s="18" t="s">
        <v>192</v>
      </c>
      <c r="I350" s="16"/>
      <c r="J350" s="16"/>
      <c r="K350" s="16"/>
      <c r="L350" s="16"/>
      <c r="M350" s="16"/>
      <c r="N350" s="16"/>
      <c r="O350" s="72">
        <f>I350+J350+K350+L350+M350+N352</f>
        <v>0</v>
      </c>
      <c r="P350" s="73">
        <v>5606.32</v>
      </c>
    </row>
    <row r="351" spans="1:16" ht="15.75">
      <c r="A351" s="168"/>
      <c r="B351" s="172"/>
      <c r="C351" s="170"/>
      <c r="D351" s="173"/>
      <c r="E351" s="168"/>
      <c r="F351" s="168"/>
      <c r="G351" s="168"/>
      <c r="H351" s="18" t="s">
        <v>193</v>
      </c>
      <c r="I351" s="16"/>
      <c r="J351" s="16"/>
      <c r="K351" s="16"/>
      <c r="L351" s="16"/>
      <c r="M351" s="16"/>
      <c r="N351" s="16"/>
      <c r="O351" s="72">
        <f>I351+J351+K351+L351+M351+N353</f>
        <v>0</v>
      </c>
      <c r="P351" s="73"/>
    </row>
    <row r="352" spans="1:16" ht="15.75">
      <c r="A352" s="168"/>
      <c r="B352" s="172"/>
      <c r="C352" s="171"/>
      <c r="D352" s="173"/>
      <c r="E352" s="168"/>
      <c r="F352" s="168"/>
      <c r="G352" s="168"/>
      <c r="H352" s="18" t="s">
        <v>194</v>
      </c>
      <c r="I352" s="17">
        <v>0</v>
      </c>
      <c r="J352" s="17">
        <v>0</v>
      </c>
      <c r="K352" s="17">
        <v>0</v>
      </c>
      <c r="L352" s="17">
        <v>0</v>
      </c>
      <c r="M352" s="17">
        <v>0</v>
      </c>
      <c r="N352" s="16"/>
      <c r="O352" s="72">
        <f>O348+O349+O350+O351</f>
        <v>0</v>
      </c>
      <c r="P352" s="73">
        <v>5606.32</v>
      </c>
    </row>
    <row r="353" spans="1:16" ht="13.5" customHeight="1">
      <c r="A353" s="168">
        <v>68</v>
      </c>
      <c r="B353" s="172" t="s">
        <v>140</v>
      </c>
      <c r="C353" s="169" t="s">
        <v>778</v>
      </c>
      <c r="D353" s="173" t="s">
        <v>141</v>
      </c>
      <c r="E353" s="168"/>
      <c r="F353" s="168" t="s">
        <v>189</v>
      </c>
      <c r="G353" s="168"/>
      <c r="H353" s="18" t="s">
        <v>190</v>
      </c>
      <c r="I353" s="16"/>
      <c r="J353" s="16"/>
      <c r="K353" s="16"/>
      <c r="L353" s="16"/>
      <c r="M353" s="16"/>
      <c r="N353" s="16"/>
      <c r="O353" s="72">
        <f>I353+J353+K353+L353+M353+N355</f>
        <v>0</v>
      </c>
      <c r="P353" s="73">
        <v>89819.32</v>
      </c>
    </row>
    <row r="354" spans="1:16" ht="24" customHeight="1">
      <c r="A354" s="168"/>
      <c r="B354" s="172"/>
      <c r="C354" s="170"/>
      <c r="D354" s="173"/>
      <c r="E354" s="168"/>
      <c r="F354" s="168"/>
      <c r="G354" s="168"/>
      <c r="H354" s="18" t="s">
        <v>191</v>
      </c>
      <c r="I354" s="16"/>
      <c r="J354" s="16"/>
      <c r="K354" s="16"/>
      <c r="L354" s="16"/>
      <c r="M354" s="16"/>
      <c r="N354" s="17">
        <v>0</v>
      </c>
      <c r="O354" s="72">
        <f>I354+J354+K354+L354+M354+N356</f>
        <v>0</v>
      </c>
      <c r="P354" s="73">
        <v>29939.77</v>
      </c>
    </row>
    <row r="355" spans="1:16" ht="15.75">
      <c r="A355" s="168"/>
      <c r="B355" s="172"/>
      <c r="C355" s="170"/>
      <c r="D355" s="173"/>
      <c r="E355" s="168"/>
      <c r="F355" s="168"/>
      <c r="G355" s="168"/>
      <c r="H355" s="18" t="s">
        <v>192</v>
      </c>
      <c r="I355" s="16"/>
      <c r="J355" s="16"/>
      <c r="K355" s="16"/>
      <c r="L355" s="16"/>
      <c r="M355" s="16"/>
      <c r="N355" s="16"/>
      <c r="O355" s="72">
        <f>I355+J355+K355+L355+M355+N357</f>
        <v>0</v>
      </c>
      <c r="P355" s="73">
        <v>29939.77</v>
      </c>
    </row>
    <row r="356" spans="1:16" ht="15.75">
      <c r="A356" s="168"/>
      <c r="B356" s="172"/>
      <c r="C356" s="170"/>
      <c r="D356" s="173"/>
      <c r="E356" s="168"/>
      <c r="F356" s="168"/>
      <c r="G356" s="168"/>
      <c r="H356" s="18" t="s">
        <v>193</v>
      </c>
      <c r="I356" s="16"/>
      <c r="J356" s="16"/>
      <c r="K356" s="16"/>
      <c r="L356" s="16"/>
      <c r="M356" s="16"/>
      <c r="N356" s="16"/>
      <c r="O356" s="72">
        <f>I356+J356+K356+L356+M356+N358</f>
        <v>0</v>
      </c>
      <c r="P356" s="73"/>
    </row>
    <row r="357" spans="1:16" ht="15.75">
      <c r="A357" s="168"/>
      <c r="B357" s="172"/>
      <c r="C357" s="171"/>
      <c r="D357" s="173"/>
      <c r="E357" s="168"/>
      <c r="F357" s="168"/>
      <c r="G357" s="168"/>
      <c r="H357" s="18" t="s">
        <v>194</v>
      </c>
      <c r="I357" s="17">
        <v>0</v>
      </c>
      <c r="J357" s="17">
        <v>0</v>
      </c>
      <c r="K357" s="17">
        <v>0</v>
      </c>
      <c r="L357" s="17">
        <v>0</v>
      </c>
      <c r="M357" s="17">
        <v>0</v>
      </c>
      <c r="N357" s="16"/>
      <c r="O357" s="72">
        <f>O353+O354+O355+O356</f>
        <v>0</v>
      </c>
      <c r="P357" s="73">
        <f>P353+P354+P355+P356</f>
        <v>149698.86000000002</v>
      </c>
    </row>
    <row r="358" spans="1:16" ht="13.5" customHeight="1">
      <c r="A358" s="168">
        <v>69</v>
      </c>
      <c r="B358" s="172" t="s">
        <v>140</v>
      </c>
      <c r="C358" s="169" t="s">
        <v>635</v>
      </c>
      <c r="D358" s="173" t="s">
        <v>141</v>
      </c>
      <c r="E358" s="168"/>
      <c r="F358" s="168" t="s">
        <v>189</v>
      </c>
      <c r="G358" s="168"/>
      <c r="H358" s="18" t="s">
        <v>190</v>
      </c>
      <c r="I358" s="16"/>
      <c r="J358" s="16"/>
      <c r="K358" s="16"/>
      <c r="L358" s="16"/>
      <c r="M358" s="16"/>
      <c r="N358" s="16"/>
      <c r="O358" s="72">
        <f>I358+J358+K358+L358+M358+N360</f>
        <v>0</v>
      </c>
      <c r="P358" s="73">
        <v>0</v>
      </c>
    </row>
    <row r="359" spans="1:16" ht="17.25" customHeight="1">
      <c r="A359" s="168"/>
      <c r="B359" s="172"/>
      <c r="C359" s="170"/>
      <c r="D359" s="173"/>
      <c r="E359" s="168"/>
      <c r="F359" s="168"/>
      <c r="G359" s="168"/>
      <c r="H359" s="18" t="s">
        <v>191</v>
      </c>
      <c r="I359" s="16"/>
      <c r="J359" s="16"/>
      <c r="K359" s="16"/>
      <c r="L359" s="16"/>
      <c r="M359" s="16"/>
      <c r="N359" s="17">
        <v>0</v>
      </c>
      <c r="O359" s="72">
        <f>I359+J359+K359+L359+M359+N361</f>
        <v>0</v>
      </c>
      <c r="P359" s="73">
        <v>0</v>
      </c>
    </row>
    <row r="360" spans="1:16" ht="15.75">
      <c r="A360" s="168"/>
      <c r="B360" s="172"/>
      <c r="C360" s="170"/>
      <c r="D360" s="173"/>
      <c r="E360" s="168"/>
      <c r="F360" s="168"/>
      <c r="G360" s="168"/>
      <c r="H360" s="18" t="s">
        <v>192</v>
      </c>
      <c r="I360" s="16"/>
      <c r="J360" s="16"/>
      <c r="K360" s="16"/>
      <c r="L360" s="16"/>
      <c r="M360" s="16"/>
      <c r="N360" s="16"/>
      <c r="O360" s="72">
        <f>I360+J360+K360+L360+M360+N362</f>
        <v>0</v>
      </c>
      <c r="P360" s="73">
        <v>52000</v>
      </c>
    </row>
    <row r="361" spans="1:16" ht="15.75">
      <c r="A361" s="168"/>
      <c r="B361" s="172"/>
      <c r="C361" s="170"/>
      <c r="D361" s="173"/>
      <c r="E361" s="168"/>
      <c r="F361" s="168"/>
      <c r="G361" s="168"/>
      <c r="H361" s="18" t="s">
        <v>193</v>
      </c>
      <c r="I361" s="16"/>
      <c r="J361" s="16"/>
      <c r="K361" s="16"/>
      <c r="L361" s="16"/>
      <c r="M361" s="16"/>
      <c r="N361" s="16"/>
      <c r="O361" s="72">
        <f>I361+J361+K361+L361+M361+N363</f>
        <v>0</v>
      </c>
      <c r="P361" s="73">
        <v>0</v>
      </c>
    </row>
    <row r="362" spans="1:16" ht="15.75">
      <c r="A362" s="168"/>
      <c r="B362" s="172"/>
      <c r="C362" s="171"/>
      <c r="D362" s="173"/>
      <c r="E362" s="168"/>
      <c r="F362" s="168"/>
      <c r="G362" s="168"/>
      <c r="H362" s="18" t="s">
        <v>194</v>
      </c>
      <c r="I362" s="17">
        <v>0</v>
      </c>
      <c r="J362" s="17">
        <v>0</v>
      </c>
      <c r="K362" s="17">
        <v>0</v>
      </c>
      <c r="L362" s="17">
        <v>0</v>
      </c>
      <c r="M362" s="17">
        <v>0</v>
      </c>
      <c r="N362" s="16"/>
      <c r="O362" s="72">
        <f>O358+O359+O360+O361</f>
        <v>0</v>
      </c>
      <c r="P362" s="73">
        <f>P358+P359+P360+P361</f>
        <v>52000</v>
      </c>
    </row>
    <row r="363" spans="1:16" ht="15" customHeight="1">
      <c r="A363" s="168">
        <v>70</v>
      </c>
      <c r="B363" s="168" t="s">
        <v>140</v>
      </c>
      <c r="C363" s="171" t="s">
        <v>17</v>
      </c>
      <c r="D363" s="168" t="s">
        <v>195</v>
      </c>
      <c r="E363" s="168"/>
      <c r="F363" s="168" t="s">
        <v>189</v>
      </c>
      <c r="G363" s="168"/>
      <c r="H363" s="18" t="s">
        <v>190</v>
      </c>
      <c r="I363" s="16"/>
      <c r="J363" s="16"/>
      <c r="K363" s="16"/>
      <c r="L363" s="16"/>
      <c r="M363" s="16"/>
      <c r="N363" s="16"/>
      <c r="O363" s="72">
        <f>I363+J363+K363+L363+M363+N365</f>
        <v>0</v>
      </c>
      <c r="P363" s="73"/>
    </row>
    <row r="364" spans="1:16" ht="15.75">
      <c r="A364" s="168"/>
      <c r="B364" s="168"/>
      <c r="C364" s="168"/>
      <c r="D364" s="168"/>
      <c r="E364" s="168"/>
      <c r="F364" s="168"/>
      <c r="G364" s="168"/>
      <c r="H364" s="18" t="s">
        <v>191</v>
      </c>
      <c r="I364" s="16"/>
      <c r="J364" s="16"/>
      <c r="K364" s="16"/>
      <c r="L364" s="16"/>
      <c r="M364" s="16"/>
      <c r="N364" s="17">
        <v>0</v>
      </c>
      <c r="O364" s="72">
        <f>I364+J364+K364+L364+M364+N366</f>
        <v>0</v>
      </c>
      <c r="P364" s="73"/>
    </row>
    <row r="365" spans="1:16" ht="15.75">
      <c r="A365" s="168"/>
      <c r="B365" s="168"/>
      <c r="C365" s="168"/>
      <c r="D365" s="168"/>
      <c r="E365" s="168"/>
      <c r="F365" s="168"/>
      <c r="G365" s="168"/>
      <c r="H365" s="18" t="s">
        <v>192</v>
      </c>
      <c r="I365" s="16"/>
      <c r="J365" s="16"/>
      <c r="K365" s="16"/>
      <c r="L365" s="16"/>
      <c r="M365" s="16"/>
      <c r="N365" s="16"/>
      <c r="O365" s="72">
        <f>I365+J365+K365+L365+M365+N367</f>
        <v>0</v>
      </c>
      <c r="P365" s="73">
        <v>7780.16</v>
      </c>
    </row>
    <row r="366" spans="1:16" ht="15.75">
      <c r="A366" s="168"/>
      <c r="B366" s="168"/>
      <c r="C366" s="168"/>
      <c r="D366" s="168"/>
      <c r="E366" s="168"/>
      <c r="F366" s="168"/>
      <c r="G366" s="168"/>
      <c r="H366" s="18" t="s">
        <v>193</v>
      </c>
      <c r="I366" s="16"/>
      <c r="J366" s="16"/>
      <c r="K366" s="16"/>
      <c r="L366" s="16"/>
      <c r="M366" s="16"/>
      <c r="N366" s="16"/>
      <c r="O366" s="72">
        <f>I366+J366+K366+L366+M366+N368</f>
        <v>0</v>
      </c>
      <c r="P366" s="73"/>
    </row>
    <row r="367" spans="1:16" ht="15.75">
      <c r="A367" s="168"/>
      <c r="B367" s="168"/>
      <c r="C367" s="168"/>
      <c r="D367" s="168"/>
      <c r="E367" s="168"/>
      <c r="F367" s="168"/>
      <c r="G367" s="168"/>
      <c r="H367" s="18" t="s">
        <v>194</v>
      </c>
      <c r="I367" s="17">
        <v>0</v>
      </c>
      <c r="J367" s="17">
        <v>0</v>
      </c>
      <c r="K367" s="17">
        <v>0</v>
      </c>
      <c r="L367" s="17">
        <v>0</v>
      </c>
      <c r="M367" s="17">
        <v>0</v>
      </c>
      <c r="N367" s="16"/>
      <c r="O367" s="72">
        <f>O363+O364+O365+O366</f>
        <v>0</v>
      </c>
      <c r="P367" s="73">
        <v>7780.16</v>
      </c>
    </row>
    <row r="368" spans="1:16" ht="13.5" customHeight="1">
      <c r="A368" s="168">
        <v>71</v>
      </c>
      <c r="B368" s="168" t="s">
        <v>140</v>
      </c>
      <c r="C368" s="171" t="s">
        <v>17</v>
      </c>
      <c r="D368" s="168" t="s">
        <v>141</v>
      </c>
      <c r="E368" s="168"/>
      <c r="F368" s="168" t="s">
        <v>189</v>
      </c>
      <c r="G368" s="168"/>
      <c r="H368" s="18" t="s">
        <v>190</v>
      </c>
      <c r="I368" s="16"/>
      <c r="J368" s="16"/>
      <c r="K368" s="16"/>
      <c r="L368" s="16"/>
      <c r="M368" s="16"/>
      <c r="N368" s="16"/>
      <c r="O368" s="72">
        <f>I368+J368+K368+L368+M368+N370</f>
        <v>0</v>
      </c>
      <c r="P368" s="73">
        <v>118093.21</v>
      </c>
    </row>
    <row r="369" spans="1:16" ht="15.75">
      <c r="A369" s="168"/>
      <c r="B369" s="168"/>
      <c r="C369" s="168"/>
      <c r="D369" s="168"/>
      <c r="E369" s="168"/>
      <c r="F369" s="168"/>
      <c r="G369" s="168"/>
      <c r="H369" s="18" t="s">
        <v>191</v>
      </c>
      <c r="I369" s="16"/>
      <c r="J369" s="16"/>
      <c r="K369" s="16"/>
      <c r="L369" s="16"/>
      <c r="M369" s="16"/>
      <c r="N369" s="17">
        <v>0</v>
      </c>
      <c r="O369" s="72">
        <f>I369+J369+K369+L369+M369+N371</f>
        <v>0</v>
      </c>
      <c r="P369" s="73">
        <v>39364.4</v>
      </c>
    </row>
    <row r="370" spans="1:16" ht="15.75">
      <c r="A370" s="168"/>
      <c r="B370" s="168"/>
      <c r="C370" s="168"/>
      <c r="D370" s="168"/>
      <c r="E370" s="168"/>
      <c r="F370" s="168"/>
      <c r="G370" s="168"/>
      <c r="H370" s="18" t="s">
        <v>192</v>
      </c>
      <c r="I370" s="16"/>
      <c r="J370" s="16"/>
      <c r="K370" s="16"/>
      <c r="L370" s="16"/>
      <c r="M370" s="16"/>
      <c r="N370" s="16"/>
      <c r="O370" s="72">
        <f>I370+J370+K370+L370+M370+N372</f>
        <v>0</v>
      </c>
      <c r="P370" s="73">
        <v>39364.4</v>
      </c>
    </row>
    <row r="371" spans="1:16" ht="15.75">
      <c r="A371" s="168"/>
      <c r="B371" s="168"/>
      <c r="C371" s="168"/>
      <c r="D371" s="168"/>
      <c r="E371" s="168"/>
      <c r="F371" s="168"/>
      <c r="G371" s="168"/>
      <c r="H371" s="18" t="s">
        <v>193</v>
      </c>
      <c r="I371" s="16"/>
      <c r="J371" s="16"/>
      <c r="K371" s="16"/>
      <c r="L371" s="16"/>
      <c r="M371" s="16"/>
      <c r="N371" s="16"/>
      <c r="O371" s="72">
        <f>I371+J371+K371+L371+M371+N373</f>
        <v>0</v>
      </c>
      <c r="P371" s="73"/>
    </row>
    <row r="372" spans="1:16" ht="15.75">
      <c r="A372" s="168"/>
      <c r="B372" s="168"/>
      <c r="C372" s="168"/>
      <c r="D372" s="168"/>
      <c r="E372" s="168"/>
      <c r="F372" s="168"/>
      <c r="G372" s="168"/>
      <c r="H372" s="18" t="s">
        <v>194</v>
      </c>
      <c r="I372" s="17">
        <f>I368+I369+I370+I371</f>
        <v>0</v>
      </c>
      <c r="J372" s="17">
        <f>J368+J369+J370+J371</f>
        <v>0</v>
      </c>
      <c r="K372" s="17">
        <f>K368+K369+K370+K371</f>
        <v>0</v>
      </c>
      <c r="L372" s="17">
        <f>L368+L369+L370+L371</f>
        <v>0</v>
      </c>
      <c r="M372" s="17">
        <f>M368+M369+M370+M371</f>
        <v>0</v>
      </c>
      <c r="N372" s="16"/>
      <c r="O372" s="72">
        <f>O368+O369+O370+O371</f>
        <v>0</v>
      </c>
      <c r="P372" s="73">
        <f>P368+P369+P370+P371</f>
        <v>196822.01</v>
      </c>
    </row>
    <row r="373" spans="1:16" ht="13.5" customHeight="1">
      <c r="A373" s="168">
        <v>72</v>
      </c>
      <c r="B373" s="168" t="s">
        <v>140</v>
      </c>
      <c r="C373" s="168" t="s">
        <v>636</v>
      </c>
      <c r="D373" s="168" t="s">
        <v>141</v>
      </c>
      <c r="E373" s="168"/>
      <c r="F373" s="168" t="s">
        <v>189</v>
      </c>
      <c r="G373" s="168"/>
      <c r="H373" s="18" t="s">
        <v>190</v>
      </c>
      <c r="I373" s="16"/>
      <c r="J373" s="16"/>
      <c r="K373" s="16"/>
      <c r="L373" s="16"/>
      <c r="M373" s="16"/>
      <c r="N373" s="16"/>
      <c r="O373" s="72">
        <f>I373+J373+K373+L373+M373+N375</f>
        <v>0</v>
      </c>
      <c r="P373" s="73"/>
    </row>
    <row r="374" spans="1:16" ht="15.75">
      <c r="A374" s="168"/>
      <c r="B374" s="168"/>
      <c r="C374" s="168"/>
      <c r="D374" s="168"/>
      <c r="E374" s="168"/>
      <c r="F374" s="168"/>
      <c r="G374" s="168"/>
      <c r="H374" s="18" t="s">
        <v>191</v>
      </c>
      <c r="I374" s="16"/>
      <c r="J374" s="16"/>
      <c r="K374" s="16"/>
      <c r="L374" s="16"/>
      <c r="M374" s="16"/>
      <c r="N374" s="17">
        <f>N370+N371+N372+N373</f>
        <v>0</v>
      </c>
      <c r="O374" s="72">
        <f>I374+J374+K374+L374+M374+N376</f>
        <v>0</v>
      </c>
      <c r="P374" s="73"/>
    </row>
    <row r="375" spans="1:16" ht="15.75">
      <c r="A375" s="168"/>
      <c r="B375" s="168"/>
      <c r="C375" s="168"/>
      <c r="D375" s="168"/>
      <c r="E375" s="168"/>
      <c r="F375" s="168"/>
      <c r="G375" s="168"/>
      <c r="H375" s="18" t="s">
        <v>192</v>
      </c>
      <c r="I375" s="16"/>
      <c r="J375" s="16"/>
      <c r="K375" s="16"/>
      <c r="L375" s="16"/>
      <c r="M375" s="16"/>
      <c r="N375" s="16"/>
      <c r="O375" s="72">
        <f>I375+J375+K375+L375+M375+N377</f>
        <v>0</v>
      </c>
      <c r="P375" s="73"/>
    </row>
    <row r="376" spans="1:16" ht="15.75">
      <c r="A376" s="168"/>
      <c r="B376" s="168"/>
      <c r="C376" s="168"/>
      <c r="D376" s="168"/>
      <c r="E376" s="168"/>
      <c r="F376" s="168"/>
      <c r="G376" s="168"/>
      <c r="H376" s="18" t="s">
        <v>193</v>
      </c>
      <c r="I376" s="16"/>
      <c r="J376" s="16"/>
      <c r="K376" s="16"/>
      <c r="L376" s="16"/>
      <c r="M376" s="16"/>
      <c r="N376" s="16"/>
      <c r="O376" s="72">
        <f>I376+J376+K376+L376+M376+N378</f>
        <v>0</v>
      </c>
      <c r="P376" s="73">
        <v>86729.38</v>
      </c>
    </row>
    <row r="377" spans="1:16" ht="15.75">
      <c r="A377" s="168"/>
      <c r="B377" s="168"/>
      <c r="C377" s="168"/>
      <c r="D377" s="168"/>
      <c r="E377" s="168"/>
      <c r="F377" s="168"/>
      <c r="G377" s="168"/>
      <c r="H377" s="18" t="s">
        <v>194</v>
      </c>
      <c r="I377" s="17">
        <v>0</v>
      </c>
      <c r="J377" s="17">
        <f>J373+J374+J375+J376</f>
        <v>0</v>
      </c>
      <c r="K377" s="17">
        <f>K373+K374+K375+K376</f>
        <v>0</v>
      </c>
      <c r="L377" s="17">
        <f>L373+L374+L375+L376</f>
        <v>0</v>
      </c>
      <c r="M377" s="17">
        <f>M373+M374+M375+M376</f>
        <v>0</v>
      </c>
      <c r="N377" s="16"/>
      <c r="O377" s="72">
        <f>O373+O374+O375+O376</f>
        <v>0</v>
      </c>
      <c r="P377" s="73">
        <f>P373+P374+P375+P376</f>
        <v>86729.38</v>
      </c>
    </row>
    <row r="378" spans="1:16" ht="13.5" customHeight="1">
      <c r="A378" s="168">
        <v>73</v>
      </c>
      <c r="B378" s="168" t="s">
        <v>140</v>
      </c>
      <c r="C378" s="169" t="s">
        <v>368</v>
      </c>
      <c r="D378" s="168" t="s">
        <v>195</v>
      </c>
      <c r="E378" s="168"/>
      <c r="F378" s="168" t="s">
        <v>354</v>
      </c>
      <c r="G378" s="168"/>
      <c r="H378" s="18" t="s">
        <v>190</v>
      </c>
      <c r="I378" s="17"/>
      <c r="J378" s="17"/>
      <c r="K378" s="17"/>
      <c r="L378" s="17"/>
      <c r="M378" s="17"/>
      <c r="N378" s="16"/>
      <c r="O378" s="72">
        <f>I378+J378+K378+L378+M378+N380</f>
        <v>0</v>
      </c>
      <c r="P378" s="73"/>
    </row>
    <row r="379" spans="1:16" ht="15.75">
      <c r="A379" s="168"/>
      <c r="B379" s="168"/>
      <c r="C379" s="170"/>
      <c r="D379" s="168"/>
      <c r="E379" s="168"/>
      <c r="F379" s="168"/>
      <c r="G379" s="168"/>
      <c r="H379" s="18" t="s">
        <v>191</v>
      </c>
      <c r="I379" s="17"/>
      <c r="J379" s="17"/>
      <c r="K379" s="17"/>
      <c r="L379" s="17"/>
      <c r="M379" s="17"/>
      <c r="N379" s="17">
        <f>N375+N376+N377+N378</f>
        <v>0</v>
      </c>
      <c r="O379" s="72">
        <f>I379+J379+K379+L379+M379+N381</f>
        <v>0</v>
      </c>
      <c r="P379" s="73"/>
    </row>
    <row r="380" spans="1:16" ht="15.75">
      <c r="A380" s="168"/>
      <c r="B380" s="168"/>
      <c r="C380" s="170"/>
      <c r="D380" s="168"/>
      <c r="E380" s="168"/>
      <c r="F380" s="168"/>
      <c r="G380" s="168"/>
      <c r="H380" s="18" t="s">
        <v>192</v>
      </c>
      <c r="I380" s="17"/>
      <c r="J380" s="17">
        <v>2285.68</v>
      </c>
      <c r="K380" s="17">
        <v>1885</v>
      </c>
      <c r="L380" s="17"/>
      <c r="M380" s="17"/>
      <c r="N380" s="17"/>
      <c r="O380" s="72">
        <f>I380+J380+K380+L380+M380+N382</f>
        <v>4170.68</v>
      </c>
      <c r="P380" s="73"/>
    </row>
    <row r="381" spans="1:16" ht="15.75">
      <c r="A381" s="168"/>
      <c r="B381" s="168"/>
      <c r="C381" s="170"/>
      <c r="D381" s="168"/>
      <c r="E381" s="168"/>
      <c r="F381" s="168"/>
      <c r="G381" s="168"/>
      <c r="H381" s="18" t="s">
        <v>193</v>
      </c>
      <c r="I381" s="17"/>
      <c r="J381" s="17"/>
      <c r="K381" s="17"/>
      <c r="L381" s="17"/>
      <c r="M381" s="17"/>
      <c r="N381" s="17"/>
      <c r="O381" s="72">
        <f>I381+J381+K381+L381+M381+N383</f>
        <v>0</v>
      </c>
      <c r="P381" s="73"/>
    </row>
    <row r="382" spans="1:16" ht="15.75">
      <c r="A382" s="168"/>
      <c r="B382" s="168"/>
      <c r="C382" s="171"/>
      <c r="D382" s="168"/>
      <c r="E382" s="168"/>
      <c r="F382" s="168"/>
      <c r="G382" s="168"/>
      <c r="H382" s="18" t="s">
        <v>194</v>
      </c>
      <c r="I382" s="17">
        <f>I378+I379+I380+I381</f>
        <v>0</v>
      </c>
      <c r="J382" s="17">
        <f>J378+J379+J380+J381</f>
        <v>2285.68</v>
      </c>
      <c r="K382" s="17">
        <f>K378+K379+K380+K381</f>
        <v>1885</v>
      </c>
      <c r="L382" s="17">
        <f>L378+L379+L380+L381</f>
        <v>0</v>
      </c>
      <c r="M382" s="17">
        <f>M378+M379+M380+M381</f>
        <v>0</v>
      </c>
      <c r="N382" s="17"/>
      <c r="O382" s="72">
        <f>O378+O379+O380+O381</f>
        <v>4170.68</v>
      </c>
      <c r="P382" s="73">
        <v>0</v>
      </c>
    </row>
    <row r="383" spans="1:16" ht="15" customHeight="1">
      <c r="A383" s="168">
        <v>74</v>
      </c>
      <c r="B383" s="168" t="s">
        <v>140</v>
      </c>
      <c r="C383" s="169" t="s">
        <v>368</v>
      </c>
      <c r="D383" s="168" t="s">
        <v>141</v>
      </c>
      <c r="E383" s="168"/>
      <c r="F383" s="168" t="s">
        <v>354</v>
      </c>
      <c r="G383" s="168"/>
      <c r="H383" s="18" t="s">
        <v>190</v>
      </c>
      <c r="I383" s="17"/>
      <c r="J383" s="17"/>
      <c r="K383" s="17"/>
      <c r="L383" s="17"/>
      <c r="M383" s="17"/>
      <c r="N383" s="17"/>
      <c r="O383" s="72">
        <f>I383+J383+K383+L383+M383+N385</f>
        <v>0</v>
      </c>
      <c r="P383" s="73"/>
    </row>
    <row r="384" spans="1:16" ht="15.75">
      <c r="A384" s="168"/>
      <c r="B384" s="168"/>
      <c r="C384" s="170"/>
      <c r="D384" s="168"/>
      <c r="E384" s="168"/>
      <c r="F384" s="168"/>
      <c r="G384" s="168"/>
      <c r="H384" s="18" t="s">
        <v>191</v>
      </c>
      <c r="I384" s="17"/>
      <c r="J384" s="17"/>
      <c r="K384" s="17">
        <v>74443.79</v>
      </c>
      <c r="L384" s="17"/>
      <c r="M384" s="17"/>
      <c r="N384" s="17">
        <f>N380+N381+N382+N383</f>
        <v>0</v>
      </c>
      <c r="O384" s="72">
        <f>I384+J384+K384+L384+M384+N386</f>
        <v>74443.79</v>
      </c>
      <c r="P384" s="73"/>
    </row>
    <row r="385" spans="1:16" ht="15.75">
      <c r="A385" s="168"/>
      <c r="B385" s="168"/>
      <c r="C385" s="170"/>
      <c r="D385" s="168"/>
      <c r="E385" s="168"/>
      <c r="F385" s="168"/>
      <c r="G385" s="168"/>
      <c r="H385" s="18" t="s">
        <v>192</v>
      </c>
      <c r="I385" s="17"/>
      <c r="J385" s="17"/>
      <c r="K385" s="17">
        <v>39022.14</v>
      </c>
      <c r="L385" s="17"/>
      <c r="M385" s="17"/>
      <c r="N385" s="17"/>
      <c r="O385" s="72">
        <f>I385+J385+K385+L385+M385+N387</f>
        <v>39022.14</v>
      </c>
      <c r="P385" s="73"/>
    </row>
    <row r="386" spans="1:16" ht="15.75">
      <c r="A386" s="168"/>
      <c r="B386" s="168"/>
      <c r="C386" s="170"/>
      <c r="D386" s="168"/>
      <c r="E386" s="168"/>
      <c r="F386" s="168"/>
      <c r="G386" s="168"/>
      <c r="H386" s="18" t="s">
        <v>193</v>
      </c>
      <c r="I386" s="17"/>
      <c r="J386" s="17"/>
      <c r="K386" s="17"/>
      <c r="L386" s="17"/>
      <c r="M386" s="17"/>
      <c r="N386" s="17"/>
      <c r="O386" s="72">
        <f>I386+J386+K386+L386+M386+N388</f>
        <v>0</v>
      </c>
      <c r="P386" s="73"/>
    </row>
    <row r="387" spans="1:16" ht="15.75">
      <c r="A387" s="168"/>
      <c r="B387" s="168"/>
      <c r="C387" s="171"/>
      <c r="D387" s="168"/>
      <c r="E387" s="168"/>
      <c r="F387" s="168"/>
      <c r="G387" s="168"/>
      <c r="H387" s="18" t="s">
        <v>194</v>
      </c>
      <c r="I387" s="17">
        <f>I383+I384+I385+I386</f>
        <v>0</v>
      </c>
      <c r="J387" s="17">
        <f>J383+J384+J385+J386</f>
        <v>0</v>
      </c>
      <c r="K387" s="17">
        <f>K383+K384+K385+K386</f>
        <v>113465.93</v>
      </c>
      <c r="L387" s="17">
        <f>L383+L384+L385+L386</f>
        <v>0</v>
      </c>
      <c r="M387" s="17">
        <f>M383+M384+M385+M386</f>
        <v>0</v>
      </c>
      <c r="N387" s="17"/>
      <c r="O387" s="72">
        <f>O383+O384+O385+O386</f>
        <v>113465.93</v>
      </c>
      <c r="P387" s="73"/>
    </row>
    <row r="388" spans="1:16" ht="15.75">
      <c r="A388" s="168">
        <v>75</v>
      </c>
      <c r="B388" s="168" t="s">
        <v>140</v>
      </c>
      <c r="C388" s="169" t="s">
        <v>637</v>
      </c>
      <c r="D388" s="168" t="s">
        <v>195</v>
      </c>
      <c r="E388" s="168"/>
      <c r="F388" s="168" t="s">
        <v>356</v>
      </c>
      <c r="G388" s="168"/>
      <c r="H388" s="18" t="s">
        <v>190</v>
      </c>
      <c r="I388" s="17"/>
      <c r="J388" s="17"/>
      <c r="K388" s="17"/>
      <c r="L388" s="17"/>
      <c r="M388" s="17"/>
      <c r="N388" s="17"/>
      <c r="O388" s="72">
        <f>I388+J388+K388+L388+M388+N390</f>
        <v>0</v>
      </c>
      <c r="P388" s="73"/>
    </row>
    <row r="389" spans="1:16" ht="15.75">
      <c r="A389" s="168"/>
      <c r="B389" s="168"/>
      <c r="C389" s="170"/>
      <c r="D389" s="168"/>
      <c r="E389" s="168"/>
      <c r="F389" s="168"/>
      <c r="G389" s="168"/>
      <c r="H389" s="18" t="s">
        <v>191</v>
      </c>
      <c r="I389" s="17"/>
      <c r="J389" s="17"/>
      <c r="K389" s="17"/>
      <c r="L389" s="17"/>
      <c r="M389" s="17"/>
      <c r="N389" s="17">
        <f>N385+N386+N387+N388</f>
        <v>0</v>
      </c>
      <c r="O389" s="72">
        <f>I389+J389+K389+L389+M389+N391</f>
        <v>0</v>
      </c>
      <c r="P389" s="73"/>
    </row>
    <row r="390" spans="1:16" ht="15.75">
      <c r="A390" s="168"/>
      <c r="B390" s="168"/>
      <c r="C390" s="170"/>
      <c r="D390" s="168"/>
      <c r="E390" s="168"/>
      <c r="F390" s="168"/>
      <c r="G390" s="168"/>
      <c r="H390" s="18" t="s">
        <v>192</v>
      </c>
      <c r="I390" s="17"/>
      <c r="J390" s="17">
        <v>5728.18</v>
      </c>
      <c r="K390" s="17">
        <v>35</v>
      </c>
      <c r="L390" s="17"/>
      <c r="M390" s="17"/>
      <c r="N390" s="17"/>
      <c r="O390" s="72">
        <f>I390+J390+K390+L390+M390+N392</f>
        <v>5763.18</v>
      </c>
      <c r="P390" s="73"/>
    </row>
    <row r="391" spans="1:16" ht="15.75">
      <c r="A391" s="168"/>
      <c r="B391" s="168"/>
      <c r="C391" s="170"/>
      <c r="D391" s="168"/>
      <c r="E391" s="168"/>
      <c r="F391" s="168"/>
      <c r="G391" s="168"/>
      <c r="H391" s="18" t="s">
        <v>193</v>
      </c>
      <c r="I391" s="17"/>
      <c r="J391" s="17"/>
      <c r="K391" s="17"/>
      <c r="L391" s="17"/>
      <c r="M391" s="17"/>
      <c r="N391" s="17"/>
      <c r="O391" s="72">
        <f>I391+J391+K391+L391+M391+N393</f>
        <v>0</v>
      </c>
      <c r="P391" s="73"/>
    </row>
    <row r="392" spans="1:16" ht="15.75">
      <c r="A392" s="168"/>
      <c r="B392" s="168"/>
      <c r="C392" s="171"/>
      <c r="D392" s="168"/>
      <c r="E392" s="168"/>
      <c r="F392" s="168"/>
      <c r="G392" s="168"/>
      <c r="H392" s="18" t="s">
        <v>194</v>
      </c>
      <c r="I392" s="17">
        <f>I388+I389+I390+I391</f>
        <v>0</v>
      </c>
      <c r="J392" s="17">
        <f>J388+J389+J390+J391</f>
        <v>5728.18</v>
      </c>
      <c r="K392" s="17">
        <f>K388+K389+K390+K391</f>
        <v>35</v>
      </c>
      <c r="L392" s="17">
        <f>L388+L389+L390+L391</f>
        <v>0</v>
      </c>
      <c r="M392" s="17">
        <f>M388+M389+M390+M391</f>
        <v>0</v>
      </c>
      <c r="N392" s="17"/>
      <c r="O392" s="72">
        <f>O388+O389+O390+O391</f>
        <v>5763.18</v>
      </c>
      <c r="P392" s="73">
        <v>0</v>
      </c>
    </row>
    <row r="393" spans="1:16" ht="15" customHeight="1">
      <c r="A393" s="168">
        <v>76</v>
      </c>
      <c r="B393" s="168" t="s">
        <v>140</v>
      </c>
      <c r="C393" s="169" t="s">
        <v>637</v>
      </c>
      <c r="D393" s="168" t="s">
        <v>141</v>
      </c>
      <c r="E393" s="168"/>
      <c r="F393" s="168" t="s">
        <v>356</v>
      </c>
      <c r="G393" s="168"/>
      <c r="H393" s="18" t="s">
        <v>190</v>
      </c>
      <c r="I393" s="17"/>
      <c r="J393" s="17">
        <v>39250.56</v>
      </c>
      <c r="K393" s="17"/>
      <c r="L393" s="17"/>
      <c r="M393" s="17"/>
      <c r="N393" s="17"/>
      <c r="O393" s="72">
        <f>I393+J393+K393+L393+M393+N395</f>
        <v>39250.56</v>
      </c>
      <c r="P393" s="73"/>
    </row>
    <row r="394" spans="1:16" ht="15.75">
      <c r="A394" s="168"/>
      <c r="B394" s="168"/>
      <c r="C394" s="170"/>
      <c r="D394" s="168"/>
      <c r="E394" s="168"/>
      <c r="F394" s="168"/>
      <c r="G394" s="168"/>
      <c r="H394" s="18" t="s">
        <v>191</v>
      </c>
      <c r="I394" s="17"/>
      <c r="J394" s="17">
        <v>11724.3</v>
      </c>
      <c r="K394" s="17">
        <v>104499.47</v>
      </c>
      <c r="L394" s="17"/>
      <c r="M394" s="17"/>
      <c r="N394" s="17">
        <f>N390+N391+N392+N393</f>
        <v>0</v>
      </c>
      <c r="O394" s="72">
        <f>I394+J394+K394+L394+M394+N396</f>
        <v>116223.77</v>
      </c>
      <c r="P394" s="73"/>
    </row>
    <row r="395" spans="1:16" ht="15.75">
      <c r="A395" s="168"/>
      <c r="B395" s="168"/>
      <c r="C395" s="170"/>
      <c r="D395" s="168"/>
      <c r="E395" s="168"/>
      <c r="F395" s="168"/>
      <c r="G395" s="168"/>
      <c r="H395" s="18" t="s">
        <v>192</v>
      </c>
      <c r="I395" s="17"/>
      <c r="J395" s="17">
        <v>15414.85</v>
      </c>
      <c r="K395" s="17">
        <v>54788.25</v>
      </c>
      <c r="L395" s="17"/>
      <c r="M395" s="17"/>
      <c r="N395" s="17"/>
      <c r="O395" s="72">
        <f>I395+J395+K395+L395+M395+N397</f>
        <v>70203.1</v>
      </c>
      <c r="P395" s="73"/>
    </row>
    <row r="396" spans="1:16" ht="15.75">
      <c r="A396" s="168"/>
      <c r="B396" s="168"/>
      <c r="C396" s="170"/>
      <c r="D396" s="168"/>
      <c r="E396" s="168"/>
      <c r="F396" s="168"/>
      <c r="G396" s="168"/>
      <c r="H396" s="18" t="s">
        <v>193</v>
      </c>
      <c r="I396" s="17"/>
      <c r="J396" s="17"/>
      <c r="K396" s="17"/>
      <c r="L396" s="17"/>
      <c r="M396" s="17"/>
      <c r="N396" s="17"/>
      <c r="O396" s="72">
        <f>I396+J396+K396+L396+M396+N398</f>
        <v>0</v>
      </c>
      <c r="P396" s="73"/>
    </row>
    <row r="397" spans="1:16" ht="15.75">
      <c r="A397" s="168"/>
      <c r="B397" s="168"/>
      <c r="C397" s="171"/>
      <c r="D397" s="168"/>
      <c r="E397" s="168"/>
      <c r="F397" s="168"/>
      <c r="G397" s="168"/>
      <c r="H397" s="18" t="s">
        <v>194</v>
      </c>
      <c r="I397" s="17">
        <f>I393+I394+I395+I396</f>
        <v>0</v>
      </c>
      <c r="J397" s="17">
        <f>J393+J394+J395+J396</f>
        <v>66389.71</v>
      </c>
      <c r="K397" s="17">
        <f>K393+K394+K395+K396</f>
        <v>159287.72</v>
      </c>
      <c r="L397" s="17">
        <f>L393+L394+L395+L396</f>
        <v>0</v>
      </c>
      <c r="M397" s="17">
        <f>M393+M394+M395+M396</f>
        <v>0</v>
      </c>
      <c r="N397" s="17"/>
      <c r="O397" s="72">
        <f>O393+O394+O395+O396</f>
        <v>225677.43000000002</v>
      </c>
      <c r="P397" s="73"/>
    </row>
    <row r="398" spans="1:16" ht="15.75">
      <c r="A398" s="168">
        <v>77</v>
      </c>
      <c r="B398" s="168" t="s">
        <v>140</v>
      </c>
      <c r="C398" s="169" t="s">
        <v>638</v>
      </c>
      <c r="D398" s="168" t="s">
        <v>141</v>
      </c>
      <c r="E398" s="168"/>
      <c r="F398" s="168" t="s">
        <v>354</v>
      </c>
      <c r="G398" s="168"/>
      <c r="H398" s="18" t="s">
        <v>190</v>
      </c>
      <c r="I398" s="17"/>
      <c r="J398" s="17"/>
      <c r="K398" s="17"/>
      <c r="L398" s="17"/>
      <c r="M398" s="17"/>
      <c r="N398" s="17"/>
      <c r="O398" s="72">
        <f>I398+J398+K398+L398+M398+N400</f>
        <v>0</v>
      </c>
      <c r="P398" s="73"/>
    </row>
    <row r="399" spans="1:16" ht="15.75">
      <c r="A399" s="168"/>
      <c r="B399" s="168"/>
      <c r="C399" s="170"/>
      <c r="D399" s="168"/>
      <c r="E399" s="168"/>
      <c r="F399" s="168"/>
      <c r="G399" s="168"/>
      <c r="H399" s="18" t="s">
        <v>191</v>
      </c>
      <c r="I399" s="17"/>
      <c r="J399" s="17"/>
      <c r="K399" s="17"/>
      <c r="L399" s="17"/>
      <c r="M399" s="17"/>
      <c r="N399" s="17">
        <f>N395+N396+N397+N398</f>
        <v>0</v>
      </c>
      <c r="O399" s="72">
        <f>I399+J399+K399+L399+M399+N401</f>
        <v>0</v>
      </c>
      <c r="P399" s="73"/>
    </row>
    <row r="400" spans="1:16" ht="15.75">
      <c r="A400" s="168"/>
      <c r="B400" s="168"/>
      <c r="C400" s="170"/>
      <c r="D400" s="168"/>
      <c r="E400" s="168"/>
      <c r="F400" s="168"/>
      <c r="G400" s="168"/>
      <c r="H400" s="18" t="s">
        <v>192</v>
      </c>
      <c r="I400" s="17"/>
      <c r="J400" s="17">
        <v>364.94</v>
      </c>
      <c r="K400" s="17">
        <v>2752.38</v>
      </c>
      <c r="L400" s="17"/>
      <c r="M400" s="17"/>
      <c r="N400" s="17"/>
      <c r="O400" s="72">
        <f>I400+J400+K400+L400+M400+N402</f>
        <v>3117.32</v>
      </c>
      <c r="P400" s="73"/>
    </row>
    <row r="401" spans="1:16" ht="15.75">
      <c r="A401" s="168"/>
      <c r="B401" s="168"/>
      <c r="C401" s="170"/>
      <c r="D401" s="168"/>
      <c r="E401" s="168"/>
      <c r="F401" s="168"/>
      <c r="G401" s="168"/>
      <c r="H401" s="18" t="s">
        <v>193</v>
      </c>
      <c r="I401" s="17"/>
      <c r="J401" s="17"/>
      <c r="K401" s="17"/>
      <c r="L401" s="17"/>
      <c r="M401" s="17"/>
      <c r="N401" s="17"/>
      <c r="O401" s="72">
        <f>I401+J401+K401+L401+M401+N403</f>
        <v>0</v>
      </c>
      <c r="P401" s="73"/>
    </row>
    <row r="402" spans="1:16" ht="15.75">
      <c r="A402" s="168"/>
      <c r="B402" s="168"/>
      <c r="C402" s="171"/>
      <c r="D402" s="168"/>
      <c r="E402" s="168"/>
      <c r="F402" s="168"/>
      <c r="G402" s="168"/>
      <c r="H402" s="18" t="s">
        <v>194</v>
      </c>
      <c r="I402" s="17">
        <f>I398+I399+I400+I401</f>
        <v>0</v>
      </c>
      <c r="J402" s="17">
        <f>J398+J399+J400+J401</f>
        <v>364.94</v>
      </c>
      <c r="K402" s="17">
        <f>K398+K399+K400+K401</f>
        <v>2752.38</v>
      </c>
      <c r="L402" s="17">
        <f>L398+L399+L400+L401</f>
        <v>0</v>
      </c>
      <c r="M402" s="17">
        <f>M398+M399+M400+M401</f>
        <v>0</v>
      </c>
      <c r="N402" s="17"/>
      <c r="O402" s="72">
        <f>O398+O399+O400+O401</f>
        <v>3117.32</v>
      </c>
      <c r="P402" s="73">
        <v>0</v>
      </c>
    </row>
    <row r="403" spans="1:16" ht="15.75">
      <c r="A403" s="168">
        <v>78</v>
      </c>
      <c r="B403" s="168" t="s">
        <v>140</v>
      </c>
      <c r="C403" s="169" t="s">
        <v>60</v>
      </c>
      <c r="D403" s="168" t="s">
        <v>195</v>
      </c>
      <c r="E403" s="168"/>
      <c r="F403" s="168" t="s">
        <v>354</v>
      </c>
      <c r="G403" s="168"/>
      <c r="H403" s="18" t="s">
        <v>190</v>
      </c>
      <c r="I403" s="17"/>
      <c r="J403" s="17"/>
      <c r="K403" s="17"/>
      <c r="L403" s="17"/>
      <c r="M403" s="17"/>
      <c r="N403" s="17"/>
      <c r="O403" s="72">
        <f>I403+J403+K403+L403+M403+N405</f>
        <v>0</v>
      </c>
      <c r="P403" s="73"/>
    </row>
    <row r="404" spans="1:16" ht="15.75">
      <c r="A404" s="168"/>
      <c r="B404" s="168"/>
      <c r="C404" s="170"/>
      <c r="D404" s="168"/>
      <c r="E404" s="168"/>
      <c r="F404" s="168"/>
      <c r="G404" s="168"/>
      <c r="H404" s="18" t="s">
        <v>191</v>
      </c>
      <c r="I404" s="17"/>
      <c r="J404" s="17"/>
      <c r="K404" s="17"/>
      <c r="L404" s="17"/>
      <c r="M404" s="17"/>
      <c r="N404" s="17">
        <f>N400+N401+N402+N403</f>
        <v>0</v>
      </c>
      <c r="O404" s="72">
        <f>I404+J404+K404+L404+M404+N406</f>
        <v>0</v>
      </c>
      <c r="P404" s="73"/>
    </row>
    <row r="405" spans="1:16" ht="15.75">
      <c r="A405" s="168"/>
      <c r="B405" s="168"/>
      <c r="C405" s="170"/>
      <c r="D405" s="168"/>
      <c r="E405" s="168"/>
      <c r="F405" s="168"/>
      <c r="G405" s="168"/>
      <c r="H405" s="18" t="s">
        <v>192</v>
      </c>
      <c r="I405" s="17"/>
      <c r="J405" s="17"/>
      <c r="K405" s="17"/>
      <c r="L405" s="17">
        <v>3966</v>
      </c>
      <c r="M405" s="17"/>
      <c r="N405" s="17"/>
      <c r="O405" s="72">
        <f>I405+J405+K405+L405+M405+N407</f>
        <v>3966</v>
      </c>
      <c r="P405" s="73"/>
    </row>
    <row r="406" spans="1:16" ht="15.75">
      <c r="A406" s="168"/>
      <c r="B406" s="168"/>
      <c r="C406" s="170"/>
      <c r="D406" s="168"/>
      <c r="E406" s="168"/>
      <c r="F406" s="168"/>
      <c r="G406" s="168"/>
      <c r="H406" s="18" t="s">
        <v>193</v>
      </c>
      <c r="I406" s="17"/>
      <c r="J406" s="17"/>
      <c r="K406" s="17"/>
      <c r="L406" s="17"/>
      <c r="M406" s="17"/>
      <c r="N406" s="17"/>
      <c r="O406" s="72">
        <f>I406+J406+K406+L406+M406+N408</f>
        <v>0</v>
      </c>
      <c r="P406" s="73"/>
    </row>
    <row r="407" spans="1:16" ht="15.75">
      <c r="A407" s="168"/>
      <c r="B407" s="168"/>
      <c r="C407" s="171"/>
      <c r="D407" s="168"/>
      <c r="E407" s="168"/>
      <c r="F407" s="168"/>
      <c r="G407" s="168"/>
      <c r="H407" s="18" t="s">
        <v>194</v>
      </c>
      <c r="I407" s="17">
        <f>I403+I404+I405+I406</f>
        <v>0</v>
      </c>
      <c r="J407" s="17">
        <f>J403+J404+J405+J406</f>
        <v>0</v>
      </c>
      <c r="K407" s="17">
        <f>K403+K404+K405+K406</f>
        <v>0</v>
      </c>
      <c r="L407" s="17">
        <f>L403+L404+L405+L406</f>
        <v>3966</v>
      </c>
      <c r="M407" s="17">
        <f>M403+M404+M405+M406</f>
        <v>0</v>
      </c>
      <c r="N407" s="17"/>
      <c r="O407" s="72">
        <f>O403+O404+O405+O406</f>
        <v>3966</v>
      </c>
      <c r="P407" s="73">
        <v>0</v>
      </c>
    </row>
    <row r="408" spans="1:16" ht="15.75">
      <c r="A408" s="168">
        <v>79</v>
      </c>
      <c r="B408" s="168" t="s">
        <v>140</v>
      </c>
      <c r="C408" s="169" t="s">
        <v>60</v>
      </c>
      <c r="D408" s="168" t="s">
        <v>141</v>
      </c>
      <c r="E408" s="168"/>
      <c r="F408" s="168" t="s">
        <v>354</v>
      </c>
      <c r="G408" s="168"/>
      <c r="H408" s="18" t="s">
        <v>190</v>
      </c>
      <c r="I408" s="17"/>
      <c r="J408" s="17"/>
      <c r="K408" s="17"/>
      <c r="L408" s="17"/>
      <c r="M408" s="17">
        <v>152756.82</v>
      </c>
      <c r="N408" s="17"/>
      <c r="O408" s="72">
        <f>I408+J408+K408+L408+M408+N410</f>
        <v>152756.82</v>
      </c>
      <c r="P408" s="73"/>
    </row>
    <row r="409" spans="1:16" ht="15.75">
      <c r="A409" s="168"/>
      <c r="B409" s="168"/>
      <c r="C409" s="170"/>
      <c r="D409" s="168"/>
      <c r="E409" s="168"/>
      <c r="F409" s="168"/>
      <c r="G409" s="168"/>
      <c r="H409" s="18" t="s">
        <v>191</v>
      </c>
      <c r="I409" s="17"/>
      <c r="J409" s="17"/>
      <c r="K409" s="17"/>
      <c r="L409" s="17"/>
      <c r="M409" s="17">
        <v>46562.29</v>
      </c>
      <c r="N409" s="17">
        <f>N405+N406+N407+N408</f>
        <v>0</v>
      </c>
      <c r="O409" s="72">
        <f>I409+J409+K409+L409+M409+N411</f>
        <v>46562.29</v>
      </c>
      <c r="P409" s="73"/>
    </row>
    <row r="410" spans="1:16" ht="15.75">
      <c r="A410" s="168"/>
      <c r="B410" s="168"/>
      <c r="C410" s="170"/>
      <c r="D410" s="168"/>
      <c r="E410" s="168"/>
      <c r="F410" s="168"/>
      <c r="G410" s="168"/>
      <c r="H410" s="18" t="s">
        <v>192</v>
      </c>
      <c r="I410" s="17"/>
      <c r="J410" s="17"/>
      <c r="K410" s="17"/>
      <c r="L410" s="17">
        <v>6903.69</v>
      </c>
      <c r="M410" s="17">
        <v>46562.29</v>
      </c>
      <c r="N410" s="17"/>
      <c r="O410" s="72">
        <f>I410+J410+K410+L410+M410+N412</f>
        <v>53465.98</v>
      </c>
      <c r="P410" s="73"/>
    </row>
    <row r="411" spans="1:16" ht="15.75">
      <c r="A411" s="168"/>
      <c r="B411" s="168"/>
      <c r="C411" s="170"/>
      <c r="D411" s="168"/>
      <c r="E411" s="168"/>
      <c r="F411" s="168"/>
      <c r="G411" s="168"/>
      <c r="H411" s="18" t="s">
        <v>193</v>
      </c>
      <c r="I411" s="17"/>
      <c r="J411" s="17"/>
      <c r="K411" s="17"/>
      <c r="L411" s="17"/>
      <c r="M411" s="17"/>
      <c r="N411" s="17"/>
      <c r="O411" s="72">
        <f>I411+J411+K411+L411+M411+N413</f>
        <v>0</v>
      </c>
      <c r="P411" s="73"/>
    </row>
    <row r="412" spans="1:16" ht="15.75">
      <c r="A412" s="168"/>
      <c r="B412" s="168"/>
      <c r="C412" s="171"/>
      <c r="D412" s="168"/>
      <c r="E412" s="168"/>
      <c r="F412" s="168"/>
      <c r="G412" s="168"/>
      <c r="H412" s="18" t="s">
        <v>194</v>
      </c>
      <c r="I412" s="17">
        <f>I408+I409+I410+I411</f>
        <v>0</v>
      </c>
      <c r="J412" s="17">
        <f>J408+J409+J410+J411</f>
        <v>0</v>
      </c>
      <c r="K412" s="17">
        <f>K408+K409+K410+K411</f>
        <v>0</v>
      </c>
      <c r="L412" s="17">
        <f>L408+L409+L410+L411</f>
        <v>6903.69</v>
      </c>
      <c r="M412" s="17">
        <f>M408+M409+M410+M411</f>
        <v>245881.40000000002</v>
      </c>
      <c r="N412" s="17"/>
      <c r="O412" s="72">
        <f>O408+O409+O410+O411</f>
        <v>252785.09000000003</v>
      </c>
      <c r="P412" s="73">
        <v>0</v>
      </c>
    </row>
    <row r="413" spans="1:16" ht="15.75">
      <c r="A413" s="168">
        <v>80</v>
      </c>
      <c r="B413" s="168" t="s">
        <v>140</v>
      </c>
      <c r="C413" s="169" t="s">
        <v>369</v>
      </c>
      <c r="D413" s="168" t="s">
        <v>195</v>
      </c>
      <c r="E413" s="168"/>
      <c r="F413" s="168" t="s">
        <v>354</v>
      </c>
      <c r="G413" s="168"/>
      <c r="H413" s="18" t="s">
        <v>190</v>
      </c>
      <c r="I413" s="17"/>
      <c r="J413" s="17"/>
      <c r="K413" s="17"/>
      <c r="L413" s="17"/>
      <c r="M413" s="17"/>
      <c r="N413" s="17"/>
      <c r="O413" s="72">
        <f>I413+J413+K413+L413+M413+N415</f>
        <v>0</v>
      </c>
      <c r="P413" s="73"/>
    </row>
    <row r="414" spans="1:16" ht="15.75">
      <c r="A414" s="168"/>
      <c r="B414" s="168"/>
      <c r="C414" s="170"/>
      <c r="D414" s="168"/>
      <c r="E414" s="168"/>
      <c r="F414" s="168"/>
      <c r="G414" s="168"/>
      <c r="H414" s="18" t="s">
        <v>191</v>
      </c>
      <c r="I414" s="17"/>
      <c r="J414" s="17"/>
      <c r="K414" s="17"/>
      <c r="L414" s="17"/>
      <c r="M414" s="17"/>
      <c r="N414" s="17">
        <f>N410+N411+N412+N413</f>
        <v>0</v>
      </c>
      <c r="O414" s="72">
        <f>I414+J414+K414+L414+M414+N416</f>
        <v>0</v>
      </c>
      <c r="P414" s="73"/>
    </row>
    <row r="415" spans="1:16" ht="15.75">
      <c r="A415" s="168"/>
      <c r="B415" s="168"/>
      <c r="C415" s="170"/>
      <c r="D415" s="168"/>
      <c r="E415" s="168"/>
      <c r="F415" s="168"/>
      <c r="G415" s="168"/>
      <c r="H415" s="18" t="s">
        <v>192</v>
      </c>
      <c r="I415" s="17"/>
      <c r="J415" s="17"/>
      <c r="K415" s="17">
        <v>559.92</v>
      </c>
      <c r="L415" s="17">
        <v>3003.6</v>
      </c>
      <c r="M415" s="17"/>
      <c r="N415" s="17"/>
      <c r="O415" s="72">
        <f>I415+J415+K415+L415+M415+N417</f>
        <v>3563.52</v>
      </c>
      <c r="P415" s="73"/>
    </row>
    <row r="416" spans="1:16" ht="15.75">
      <c r="A416" s="168"/>
      <c r="B416" s="168"/>
      <c r="C416" s="170"/>
      <c r="D416" s="168"/>
      <c r="E416" s="168"/>
      <c r="F416" s="168"/>
      <c r="G416" s="168"/>
      <c r="H416" s="18" t="s">
        <v>193</v>
      </c>
      <c r="I416" s="17"/>
      <c r="J416" s="17"/>
      <c r="K416" s="17"/>
      <c r="L416" s="17"/>
      <c r="M416" s="17"/>
      <c r="N416" s="17"/>
      <c r="O416" s="72">
        <f>I416+J416+K416+L416+M416+N418</f>
        <v>0</v>
      </c>
      <c r="P416" s="73"/>
    </row>
    <row r="417" spans="1:16" ht="15.75">
      <c r="A417" s="168"/>
      <c r="B417" s="168"/>
      <c r="C417" s="171"/>
      <c r="D417" s="168"/>
      <c r="E417" s="168"/>
      <c r="F417" s="168"/>
      <c r="G417" s="168"/>
      <c r="H417" s="18" t="s">
        <v>194</v>
      </c>
      <c r="I417" s="17">
        <f>I413+I414+I415+I416</f>
        <v>0</v>
      </c>
      <c r="J417" s="17">
        <f>J413+J414+J415+J416</f>
        <v>0</v>
      </c>
      <c r="K417" s="17">
        <f>K413+K414+K415+K416</f>
        <v>559.92</v>
      </c>
      <c r="L417" s="17">
        <f>L413+L414+L415+L416</f>
        <v>3003.6</v>
      </c>
      <c r="M417" s="17">
        <f>M413+M414+M415+M416</f>
        <v>0</v>
      </c>
      <c r="N417" s="17"/>
      <c r="O417" s="72">
        <f>O413+O414+O415+O416</f>
        <v>3563.52</v>
      </c>
      <c r="P417" s="73">
        <v>0</v>
      </c>
    </row>
    <row r="418" spans="1:16" ht="15.75">
      <c r="A418" s="168">
        <v>81</v>
      </c>
      <c r="B418" s="168" t="s">
        <v>140</v>
      </c>
      <c r="C418" s="169" t="s">
        <v>369</v>
      </c>
      <c r="D418" s="168" t="s">
        <v>141</v>
      </c>
      <c r="E418" s="168"/>
      <c r="F418" s="168" t="s">
        <v>354</v>
      </c>
      <c r="G418" s="168"/>
      <c r="H418" s="18" t="s">
        <v>190</v>
      </c>
      <c r="I418" s="17"/>
      <c r="J418" s="17"/>
      <c r="K418" s="17"/>
      <c r="L418" s="17"/>
      <c r="M418" s="17">
        <v>186519.393333333</v>
      </c>
      <c r="N418" s="17"/>
      <c r="O418" s="72">
        <f>I418+J418+K418+L418+M418+N420</f>
        <v>186519.393333333</v>
      </c>
      <c r="P418" s="73"/>
    </row>
    <row r="419" spans="1:16" ht="15.75">
      <c r="A419" s="168"/>
      <c r="B419" s="168"/>
      <c r="C419" s="170"/>
      <c r="D419" s="168"/>
      <c r="E419" s="168"/>
      <c r="F419" s="168"/>
      <c r="G419" s="168"/>
      <c r="H419" s="18" t="s">
        <v>191</v>
      </c>
      <c r="I419" s="17"/>
      <c r="J419" s="17"/>
      <c r="K419" s="17"/>
      <c r="L419" s="17"/>
      <c r="M419" s="17">
        <v>152873.443333333</v>
      </c>
      <c r="N419" s="17">
        <f>N415+N416+N417+N418</f>
        <v>0</v>
      </c>
      <c r="O419" s="72">
        <f>I419+J419+K419+L419+M419+N421</f>
        <v>152873.443333333</v>
      </c>
      <c r="P419" s="73"/>
    </row>
    <row r="420" spans="1:16" ht="15.75">
      <c r="A420" s="168"/>
      <c r="B420" s="168"/>
      <c r="C420" s="170"/>
      <c r="D420" s="168"/>
      <c r="E420" s="168"/>
      <c r="F420" s="168"/>
      <c r="G420" s="168"/>
      <c r="H420" s="18" t="s">
        <v>192</v>
      </c>
      <c r="I420" s="17"/>
      <c r="J420" s="17"/>
      <c r="K420" s="17">
        <v>494</v>
      </c>
      <c r="L420" s="17"/>
      <c r="M420" s="17">
        <v>119227.493333333</v>
      </c>
      <c r="N420" s="17"/>
      <c r="O420" s="72">
        <f>I420+J420+K420+L420+M420+N422</f>
        <v>119721.493333333</v>
      </c>
      <c r="P420" s="73"/>
    </row>
    <row r="421" spans="1:16" ht="15.75">
      <c r="A421" s="168"/>
      <c r="B421" s="168"/>
      <c r="C421" s="170"/>
      <c r="D421" s="168"/>
      <c r="E421" s="168"/>
      <c r="F421" s="168"/>
      <c r="G421" s="168"/>
      <c r="H421" s="18" t="s">
        <v>193</v>
      </c>
      <c r="I421" s="17"/>
      <c r="J421" s="17"/>
      <c r="K421" s="17"/>
      <c r="L421" s="17"/>
      <c r="M421" s="17"/>
      <c r="N421" s="17"/>
      <c r="O421" s="72">
        <f>I421+J421+K421+L421+M421+N423</f>
        <v>0</v>
      </c>
      <c r="P421" s="73"/>
    </row>
    <row r="422" spans="1:16" ht="15.75">
      <c r="A422" s="168"/>
      <c r="B422" s="168"/>
      <c r="C422" s="171"/>
      <c r="D422" s="168"/>
      <c r="E422" s="168"/>
      <c r="F422" s="168"/>
      <c r="G422" s="168"/>
      <c r="H422" s="18" t="s">
        <v>194</v>
      </c>
      <c r="I422" s="17">
        <f>I418+I419+I420+I421</f>
        <v>0</v>
      </c>
      <c r="J422" s="17">
        <f>J418+J419+J420+J421</f>
        <v>0</v>
      </c>
      <c r="K422" s="17">
        <f>K418+K419+K420+K421</f>
        <v>494</v>
      </c>
      <c r="L422" s="17">
        <f>L418+L419+L420+L421</f>
        <v>0</v>
      </c>
      <c r="M422" s="17">
        <f>M418+M419+M420+M421</f>
        <v>458620.32999999897</v>
      </c>
      <c r="N422" s="17"/>
      <c r="O422" s="72">
        <f>O418+O419+O420+O421</f>
        <v>459114.32999999897</v>
      </c>
      <c r="P422" s="73"/>
    </row>
    <row r="423" spans="1:16" ht="15" customHeight="1">
      <c r="A423" s="168">
        <v>82</v>
      </c>
      <c r="B423" s="168" t="s">
        <v>140</v>
      </c>
      <c r="C423" s="169" t="s">
        <v>18</v>
      </c>
      <c r="D423" s="168" t="s">
        <v>141</v>
      </c>
      <c r="E423" s="168"/>
      <c r="F423" s="168" t="s">
        <v>354</v>
      </c>
      <c r="G423" s="168"/>
      <c r="H423" s="18" t="s">
        <v>190</v>
      </c>
      <c r="I423" s="17"/>
      <c r="J423" s="17"/>
      <c r="K423" s="17"/>
      <c r="L423" s="17"/>
      <c r="M423" s="17"/>
      <c r="N423" s="17"/>
      <c r="O423" s="72">
        <f>I423+J423+K423+L423+M423+N425</f>
        <v>0</v>
      </c>
      <c r="P423" s="73">
        <v>181334.3</v>
      </c>
    </row>
    <row r="424" spans="1:16" ht="15.75">
      <c r="A424" s="168"/>
      <c r="B424" s="168"/>
      <c r="C424" s="170"/>
      <c r="D424" s="168"/>
      <c r="E424" s="168"/>
      <c r="F424" s="168"/>
      <c r="G424" s="168"/>
      <c r="H424" s="18" t="s">
        <v>191</v>
      </c>
      <c r="I424" s="17"/>
      <c r="J424" s="17"/>
      <c r="K424" s="17"/>
      <c r="L424" s="17"/>
      <c r="M424" s="17"/>
      <c r="N424" s="17">
        <f>N420+N421+N422+N423</f>
        <v>0</v>
      </c>
      <c r="O424" s="72">
        <f>I424+J424+K424+L424+M424+N426</f>
        <v>0</v>
      </c>
      <c r="P424" s="73">
        <v>60444.77</v>
      </c>
    </row>
    <row r="425" spans="1:16" ht="15.75">
      <c r="A425" s="168"/>
      <c r="B425" s="168"/>
      <c r="C425" s="170"/>
      <c r="D425" s="168"/>
      <c r="E425" s="168"/>
      <c r="F425" s="168"/>
      <c r="G425" s="168"/>
      <c r="H425" s="18" t="s">
        <v>192</v>
      </c>
      <c r="I425" s="17"/>
      <c r="J425" s="17"/>
      <c r="K425" s="17"/>
      <c r="L425" s="17"/>
      <c r="M425" s="17"/>
      <c r="N425" s="17"/>
      <c r="O425" s="72">
        <f>I425+J425+K425+L425+M425+N427</f>
        <v>0</v>
      </c>
      <c r="P425" s="73">
        <v>60444.77</v>
      </c>
    </row>
    <row r="426" spans="1:16" ht="15.75">
      <c r="A426" s="168"/>
      <c r="B426" s="168"/>
      <c r="C426" s="170"/>
      <c r="D426" s="168"/>
      <c r="E426" s="168"/>
      <c r="F426" s="168"/>
      <c r="G426" s="168"/>
      <c r="H426" s="18" t="s">
        <v>193</v>
      </c>
      <c r="I426" s="17"/>
      <c r="J426" s="17"/>
      <c r="K426" s="17"/>
      <c r="L426" s="17"/>
      <c r="M426" s="17"/>
      <c r="N426" s="17"/>
      <c r="O426" s="72">
        <f>I426+J426+K426+L426+M426+N428</f>
        <v>0</v>
      </c>
      <c r="P426" s="73"/>
    </row>
    <row r="427" spans="1:16" ht="15.75">
      <c r="A427" s="168"/>
      <c r="B427" s="168"/>
      <c r="C427" s="171"/>
      <c r="D427" s="168"/>
      <c r="E427" s="168"/>
      <c r="F427" s="168"/>
      <c r="G427" s="168"/>
      <c r="H427" s="18" t="s">
        <v>194</v>
      </c>
      <c r="I427" s="17">
        <f>I423+I424+I425+I426</f>
        <v>0</v>
      </c>
      <c r="J427" s="17">
        <f>J423+J424+J425+J426</f>
        <v>0</v>
      </c>
      <c r="K427" s="17">
        <f>K423+K424+K425+K426</f>
        <v>0</v>
      </c>
      <c r="L427" s="17">
        <f>L423+L424+L425+L426</f>
        <v>0</v>
      </c>
      <c r="M427" s="17">
        <f>M423+M424+M425+M426</f>
        <v>0</v>
      </c>
      <c r="N427" s="17"/>
      <c r="O427" s="72">
        <f>O423+O424+O425+O426</f>
        <v>0</v>
      </c>
      <c r="P427" s="73">
        <f>P423+P424+P425</f>
        <v>302223.83999999997</v>
      </c>
    </row>
    <row r="428" spans="1:16" ht="15.75">
      <c r="A428" s="168">
        <v>83</v>
      </c>
      <c r="B428" s="168" t="s">
        <v>140</v>
      </c>
      <c r="C428" s="169" t="s">
        <v>19</v>
      </c>
      <c r="D428" s="168" t="s">
        <v>141</v>
      </c>
      <c r="E428" s="168"/>
      <c r="F428" s="168" t="s">
        <v>354</v>
      </c>
      <c r="G428" s="168"/>
      <c r="H428" s="18" t="s">
        <v>190</v>
      </c>
      <c r="I428" s="17"/>
      <c r="J428" s="17"/>
      <c r="K428" s="17"/>
      <c r="L428" s="17"/>
      <c r="M428" s="17"/>
      <c r="N428" s="17"/>
      <c r="O428" s="72">
        <f>I428+J428+K428+L428+M428+N430</f>
        <v>0</v>
      </c>
      <c r="P428" s="73">
        <v>70000</v>
      </c>
    </row>
    <row r="429" spans="1:16" ht="15.75">
      <c r="A429" s="168"/>
      <c r="B429" s="168"/>
      <c r="C429" s="170"/>
      <c r="D429" s="168"/>
      <c r="E429" s="168"/>
      <c r="F429" s="168"/>
      <c r="G429" s="168"/>
      <c r="H429" s="18" t="s">
        <v>191</v>
      </c>
      <c r="I429" s="17"/>
      <c r="J429" s="17"/>
      <c r="K429" s="17"/>
      <c r="L429" s="17"/>
      <c r="M429" s="17"/>
      <c r="N429" s="17">
        <f>N425+N426+N427+N428</f>
        <v>0</v>
      </c>
      <c r="O429" s="72">
        <f>I429+J429+K429+L429+M429+N431</f>
        <v>0</v>
      </c>
      <c r="P429" s="73">
        <v>15000</v>
      </c>
    </row>
    <row r="430" spans="1:16" ht="15.75">
      <c r="A430" s="168"/>
      <c r="B430" s="168"/>
      <c r="C430" s="170"/>
      <c r="D430" s="168"/>
      <c r="E430" s="168"/>
      <c r="F430" s="168"/>
      <c r="G430" s="168"/>
      <c r="H430" s="18" t="s">
        <v>192</v>
      </c>
      <c r="I430" s="17"/>
      <c r="J430" s="17"/>
      <c r="K430" s="17"/>
      <c r="L430" s="17"/>
      <c r="M430" s="17"/>
      <c r="N430" s="17"/>
      <c r="O430" s="72">
        <f>I430+J430+K430+L430+M430+N432</f>
        <v>0</v>
      </c>
      <c r="P430" s="73">
        <v>5000</v>
      </c>
    </row>
    <row r="431" spans="1:16" ht="15.75">
      <c r="A431" s="168"/>
      <c r="B431" s="168"/>
      <c r="C431" s="170"/>
      <c r="D431" s="168"/>
      <c r="E431" s="168"/>
      <c r="F431" s="168"/>
      <c r="G431" s="168"/>
      <c r="H431" s="18" t="s">
        <v>193</v>
      </c>
      <c r="I431" s="17"/>
      <c r="J431" s="17"/>
      <c r="K431" s="17"/>
      <c r="L431" s="17"/>
      <c r="M431" s="17"/>
      <c r="N431" s="17"/>
      <c r="O431" s="72">
        <f>I431+J431+K431+L431+M431+N433</f>
        <v>0</v>
      </c>
      <c r="P431" s="73"/>
    </row>
    <row r="432" spans="1:16" ht="15.75">
      <c r="A432" s="168"/>
      <c r="B432" s="168"/>
      <c r="C432" s="171"/>
      <c r="D432" s="168"/>
      <c r="E432" s="168"/>
      <c r="F432" s="168"/>
      <c r="G432" s="168"/>
      <c r="H432" s="18" t="s">
        <v>194</v>
      </c>
      <c r="I432" s="17">
        <f>I428+I429+I430+I431</f>
        <v>0</v>
      </c>
      <c r="J432" s="17">
        <f>J428+J429+J430+J431</f>
        <v>0</v>
      </c>
      <c r="K432" s="17">
        <f>K428+K429+K430+K431</f>
        <v>0</v>
      </c>
      <c r="L432" s="17">
        <f>L428+L429+L430+L431</f>
        <v>0</v>
      </c>
      <c r="M432" s="17">
        <f>M428+M429+M430+M431</f>
        <v>0</v>
      </c>
      <c r="N432" s="17"/>
      <c r="O432" s="72">
        <f>O428+O429+O430+O431</f>
        <v>0</v>
      </c>
      <c r="P432" s="73">
        <f>P428+P429+P430+P431</f>
        <v>90000</v>
      </c>
    </row>
    <row r="433" spans="1:16" ht="15.75">
      <c r="A433" s="168">
        <v>84</v>
      </c>
      <c r="B433" s="168" t="s">
        <v>140</v>
      </c>
      <c r="C433" s="169" t="s">
        <v>20</v>
      </c>
      <c r="D433" s="168" t="s">
        <v>141</v>
      </c>
      <c r="E433" s="168"/>
      <c r="F433" s="168" t="s">
        <v>354</v>
      </c>
      <c r="G433" s="168"/>
      <c r="H433" s="18" t="s">
        <v>190</v>
      </c>
      <c r="I433" s="17"/>
      <c r="J433" s="17"/>
      <c r="K433" s="17"/>
      <c r="L433" s="17"/>
      <c r="M433" s="17"/>
      <c r="N433" s="17"/>
      <c r="O433" s="72">
        <f>I433+J433+K433+L433+M433+N435</f>
        <v>0</v>
      </c>
      <c r="P433" s="73">
        <v>91000</v>
      </c>
    </row>
    <row r="434" spans="1:16" ht="15.75">
      <c r="A434" s="168"/>
      <c r="B434" s="168"/>
      <c r="C434" s="170"/>
      <c r="D434" s="168"/>
      <c r="E434" s="168"/>
      <c r="F434" s="168"/>
      <c r="G434" s="168"/>
      <c r="H434" s="18" t="s">
        <v>191</v>
      </c>
      <c r="I434" s="17"/>
      <c r="J434" s="17"/>
      <c r="K434" s="17"/>
      <c r="L434" s="17"/>
      <c r="M434" s="17"/>
      <c r="N434" s="17">
        <f>N430+N431+N432+N433</f>
        <v>0</v>
      </c>
      <c r="O434" s="72">
        <f>I434+J434+K434+L434+M434+N436</f>
        <v>0</v>
      </c>
      <c r="P434" s="73">
        <v>19500</v>
      </c>
    </row>
    <row r="435" spans="1:16" ht="15.75">
      <c r="A435" s="168"/>
      <c r="B435" s="168"/>
      <c r="C435" s="170"/>
      <c r="D435" s="168"/>
      <c r="E435" s="168"/>
      <c r="F435" s="168"/>
      <c r="G435" s="168"/>
      <c r="H435" s="18" t="s">
        <v>192</v>
      </c>
      <c r="I435" s="17"/>
      <c r="J435" s="17"/>
      <c r="K435" s="17"/>
      <c r="L435" s="17"/>
      <c r="M435" s="17"/>
      <c r="N435" s="17"/>
      <c r="O435" s="72">
        <f>I435+J435+K435+L435+M435+N437</f>
        <v>0</v>
      </c>
      <c r="P435" s="73">
        <v>19500</v>
      </c>
    </row>
    <row r="436" spans="1:16" ht="15.75">
      <c r="A436" s="168"/>
      <c r="B436" s="168"/>
      <c r="C436" s="170"/>
      <c r="D436" s="168"/>
      <c r="E436" s="168"/>
      <c r="F436" s="168"/>
      <c r="G436" s="168"/>
      <c r="H436" s="18" t="s">
        <v>193</v>
      </c>
      <c r="I436" s="17"/>
      <c r="J436" s="17"/>
      <c r="K436" s="17"/>
      <c r="L436" s="17"/>
      <c r="M436" s="17"/>
      <c r="N436" s="17"/>
      <c r="O436" s="72">
        <f>I436+J436+K436+L436+M436+N438</f>
        <v>0</v>
      </c>
      <c r="P436" s="73"/>
    </row>
    <row r="437" spans="1:16" ht="15.75">
      <c r="A437" s="168"/>
      <c r="B437" s="168"/>
      <c r="C437" s="171"/>
      <c r="D437" s="168"/>
      <c r="E437" s="168"/>
      <c r="F437" s="168"/>
      <c r="G437" s="168"/>
      <c r="H437" s="18" t="s">
        <v>194</v>
      </c>
      <c r="I437" s="17">
        <f>I433+I434+I435+I436</f>
        <v>0</v>
      </c>
      <c r="J437" s="17">
        <f>J433+J434+J435+J436</f>
        <v>0</v>
      </c>
      <c r="K437" s="17">
        <f>K433+K434+K435+K436</f>
        <v>0</v>
      </c>
      <c r="L437" s="17">
        <f>L433+L434+L435+L436</f>
        <v>0</v>
      </c>
      <c r="M437" s="17">
        <f>M433+M434+M435+M436</f>
        <v>0</v>
      </c>
      <c r="N437" s="17"/>
      <c r="O437" s="72">
        <f>O433+O434+O435+O436</f>
        <v>0</v>
      </c>
      <c r="P437" s="73">
        <f>P433+P434+P435+P436</f>
        <v>130000</v>
      </c>
    </row>
    <row r="438" spans="1:16" ht="15.75">
      <c r="A438" s="168">
        <v>85</v>
      </c>
      <c r="B438" s="168" t="s">
        <v>140</v>
      </c>
      <c r="C438" s="169" t="s">
        <v>21</v>
      </c>
      <c r="D438" s="168" t="s">
        <v>141</v>
      </c>
      <c r="E438" s="168"/>
      <c r="F438" s="168" t="s">
        <v>354</v>
      </c>
      <c r="G438" s="168"/>
      <c r="H438" s="18" t="s">
        <v>190</v>
      </c>
      <c r="I438" s="17"/>
      <c r="J438" s="17"/>
      <c r="K438" s="17"/>
      <c r="L438" s="17"/>
      <c r="M438" s="17"/>
      <c r="N438" s="17"/>
      <c r="O438" s="72">
        <f>I438+J438+K438+L438+M438+N440</f>
        <v>0</v>
      </c>
      <c r="P438" s="73">
        <v>91000</v>
      </c>
    </row>
    <row r="439" spans="1:16" ht="15.75">
      <c r="A439" s="168"/>
      <c r="B439" s="168"/>
      <c r="C439" s="170"/>
      <c r="D439" s="168"/>
      <c r="E439" s="168"/>
      <c r="F439" s="168"/>
      <c r="G439" s="168"/>
      <c r="H439" s="18" t="s">
        <v>191</v>
      </c>
      <c r="I439" s="17"/>
      <c r="J439" s="17"/>
      <c r="K439" s="17"/>
      <c r="L439" s="17"/>
      <c r="M439" s="17"/>
      <c r="N439" s="17">
        <f>N435+N436+N437+N438</f>
        <v>0</v>
      </c>
      <c r="O439" s="72">
        <f>I439+J439+K439+L439+M439+N441</f>
        <v>0</v>
      </c>
      <c r="P439" s="73">
        <v>19500</v>
      </c>
    </row>
    <row r="440" spans="1:16" ht="15.75">
      <c r="A440" s="168"/>
      <c r="B440" s="168"/>
      <c r="C440" s="170"/>
      <c r="D440" s="168"/>
      <c r="E440" s="168"/>
      <c r="F440" s="168"/>
      <c r="G440" s="168"/>
      <c r="H440" s="18" t="s">
        <v>192</v>
      </c>
      <c r="I440" s="17"/>
      <c r="J440" s="17"/>
      <c r="K440" s="17"/>
      <c r="L440" s="17"/>
      <c r="M440" s="17"/>
      <c r="N440" s="17"/>
      <c r="O440" s="72">
        <f>I440+J440+K440+L440+M440+N442</f>
        <v>0</v>
      </c>
      <c r="P440" s="73">
        <v>19500</v>
      </c>
    </row>
    <row r="441" spans="1:16" ht="15.75">
      <c r="A441" s="168"/>
      <c r="B441" s="168"/>
      <c r="C441" s="170"/>
      <c r="D441" s="168"/>
      <c r="E441" s="168"/>
      <c r="F441" s="168"/>
      <c r="G441" s="168"/>
      <c r="H441" s="18" t="s">
        <v>193</v>
      </c>
      <c r="I441" s="17"/>
      <c r="J441" s="17"/>
      <c r="K441" s="17"/>
      <c r="L441" s="17"/>
      <c r="M441" s="17"/>
      <c r="N441" s="17"/>
      <c r="O441" s="72">
        <f>I441+J441+K441+L441+M441+N443</f>
        <v>0</v>
      </c>
      <c r="P441" s="73"/>
    </row>
    <row r="442" spans="1:16" ht="15.75">
      <c r="A442" s="168"/>
      <c r="B442" s="168"/>
      <c r="C442" s="171"/>
      <c r="D442" s="168"/>
      <c r="E442" s="168"/>
      <c r="F442" s="168"/>
      <c r="G442" s="168"/>
      <c r="H442" s="18" t="s">
        <v>194</v>
      </c>
      <c r="I442" s="17">
        <f>I438+I439+I440+I441</f>
        <v>0</v>
      </c>
      <c r="J442" s="17">
        <f>J438+J439+J440+J441</f>
        <v>0</v>
      </c>
      <c r="K442" s="17">
        <f>K438+K439+K440+K441</f>
        <v>0</v>
      </c>
      <c r="L442" s="17">
        <f>L438+L439+L440+L441</f>
        <v>0</v>
      </c>
      <c r="M442" s="17">
        <f>M438+M439+M440+M441</f>
        <v>0</v>
      </c>
      <c r="N442" s="17"/>
      <c r="O442" s="72">
        <f>O438+O439+O440+O441</f>
        <v>0</v>
      </c>
      <c r="P442" s="73">
        <f>P438+P439+P440+P441</f>
        <v>130000</v>
      </c>
    </row>
    <row r="443" spans="1:16" ht="15.75">
      <c r="A443" s="168">
        <v>86</v>
      </c>
      <c r="B443" s="168" t="s">
        <v>140</v>
      </c>
      <c r="C443" s="169" t="s">
        <v>22</v>
      </c>
      <c r="D443" s="168" t="s">
        <v>141</v>
      </c>
      <c r="E443" s="168"/>
      <c r="F443" s="168" t="s">
        <v>354</v>
      </c>
      <c r="G443" s="168"/>
      <c r="H443" s="18" t="s">
        <v>190</v>
      </c>
      <c r="I443" s="17"/>
      <c r="J443" s="17"/>
      <c r="K443" s="17"/>
      <c r="L443" s="17"/>
      <c r="M443" s="17"/>
      <c r="N443" s="17"/>
      <c r="O443" s="72">
        <f>I443+J443+K443+L443+M443+N445</f>
        <v>0</v>
      </c>
      <c r="P443" s="73">
        <v>70000</v>
      </c>
    </row>
    <row r="444" spans="1:16" ht="15.75">
      <c r="A444" s="168"/>
      <c r="B444" s="168"/>
      <c r="C444" s="170"/>
      <c r="D444" s="168"/>
      <c r="E444" s="168"/>
      <c r="F444" s="168"/>
      <c r="G444" s="168"/>
      <c r="H444" s="18" t="s">
        <v>191</v>
      </c>
      <c r="I444" s="17"/>
      <c r="J444" s="17"/>
      <c r="K444" s="17"/>
      <c r="L444" s="17"/>
      <c r="M444" s="17"/>
      <c r="N444" s="17">
        <f>N440+N441+N442+N443</f>
        <v>0</v>
      </c>
      <c r="O444" s="72">
        <f>I444+J444+K444+L444+M444+N446</f>
        <v>0</v>
      </c>
      <c r="P444" s="73">
        <v>15000</v>
      </c>
    </row>
    <row r="445" spans="1:16" ht="15.75">
      <c r="A445" s="168"/>
      <c r="B445" s="168"/>
      <c r="C445" s="170"/>
      <c r="D445" s="168"/>
      <c r="E445" s="168"/>
      <c r="F445" s="168"/>
      <c r="G445" s="168"/>
      <c r="H445" s="18" t="s">
        <v>192</v>
      </c>
      <c r="I445" s="17"/>
      <c r="J445" s="17"/>
      <c r="K445" s="17"/>
      <c r="L445" s="17"/>
      <c r="M445" s="17"/>
      <c r="N445" s="17"/>
      <c r="O445" s="72">
        <f>I445+J445+K445+L445+M445+N447</f>
        <v>0</v>
      </c>
      <c r="P445" s="73">
        <v>5000</v>
      </c>
    </row>
    <row r="446" spans="1:16" ht="15.75">
      <c r="A446" s="168"/>
      <c r="B446" s="168"/>
      <c r="C446" s="170"/>
      <c r="D446" s="168"/>
      <c r="E446" s="168"/>
      <c r="F446" s="168"/>
      <c r="G446" s="168"/>
      <c r="H446" s="18" t="s">
        <v>193</v>
      </c>
      <c r="I446" s="17"/>
      <c r="J446" s="17"/>
      <c r="K446" s="17"/>
      <c r="L446" s="17"/>
      <c r="M446" s="17"/>
      <c r="N446" s="17"/>
      <c r="O446" s="72">
        <f>I446+J446+K446+L446+M446+N448</f>
        <v>0</v>
      </c>
      <c r="P446" s="73"/>
    </row>
    <row r="447" spans="1:16" ht="15.75">
      <c r="A447" s="168"/>
      <c r="B447" s="168"/>
      <c r="C447" s="171"/>
      <c r="D447" s="168"/>
      <c r="E447" s="168"/>
      <c r="F447" s="168"/>
      <c r="G447" s="168"/>
      <c r="H447" s="18" t="s">
        <v>194</v>
      </c>
      <c r="I447" s="17">
        <f>I443+I444+I445+I446</f>
        <v>0</v>
      </c>
      <c r="J447" s="17">
        <f>J443+J444+J445+J446</f>
        <v>0</v>
      </c>
      <c r="K447" s="17">
        <f>K443+K444+K445+K446</f>
        <v>0</v>
      </c>
      <c r="L447" s="17">
        <f>L443+L444+L445+L446</f>
        <v>0</v>
      </c>
      <c r="M447" s="17">
        <f>M443+M444+M445+M446</f>
        <v>0</v>
      </c>
      <c r="N447" s="17"/>
      <c r="O447" s="72">
        <f>O443+O444+O445+O446</f>
        <v>0</v>
      </c>
      <c r="P447" s="73">
        <f>P443+P444+P445+P446</f>
        <v>90000</v>
      </c>
    </row>
    <row r="448" spans="1:16" ht="15.75">
      <c r="A448" s="168">
        <v>87</v>
      </c>
      <c r="B448" s="168" t="s">
        <v>140</v>
      </c>
      <c r="C448" s="169" t="s">
        <v>23</v>
      </c>
      <c r="D448" s="168" t="s">
        <v>141</v>
      </c>
      <c r="E448" s="168"/>
      <c r="F448" s="168" t="s">
        <v>354</v>
      </c>
      <c r="G448" s="168"/>
      <c r="H448" s="18" t="s">
        <v>190</v>
      </c>
      <c r="I448" s="17"/>
      <c r="J448" s="17"/>
      <c r="K448" s="17"/>
      <c r="L448" s="17"/>
      <c r="M448" s="17"/>
      <c r="N448" s="17"/>
      <c r="O448" s="72">
        <f>I448+J448+K448+L448+M448+N450</f>
        <v>0</v>
      </c>
      <c r="P448" s="73">
        <v>19600</v>
      </c>
    </row>
    <row r="449" spans="1:16" ht="15.75">
      <c r="A449" s="168"/>
      <c r="B449" s="168"/>
      <c r="C449" s="170"/>
      <c r="D449" s="168"/>
      <c r="E449" s="168"/>
      <c r="F449" s="168"/>
      <c r="G449" s="168"/>
      <c r="H449" s="18" t="s">
        <v>191</v>
      </c>
      <c r="I449" s="17"/>
      <c r="J449" s="17"/>
      <c r="K449" s="17"/>
      <c r="L449" s="17"/>
      <c r="M449" s="17"/>
      <c r="N449" s="17">
        <f>N445+N446+N447+N448</f>
        <v>0</v>
      </c>
      <c r="O449" s="72">
        <f>I449+J449+K449+L449+M449+N451</f>
        <v>0</v>
      </c>
      <c r="P449" s="73">
        <v>42000</v>
      </c>
    </row>
    <row r="450" spans="1:16" ht="15.75">
      <c r="A450" s="168"/>
      <c r="B450" s="168"/>
      <c r="C450" s="170"/>
      <c r="D450" s="168"/>
      <c r="E450" s="168"/>
      <c r="F450" s="168"/>
      <c r="G450" s="168"/>
      <c r="H450" s="18" t="s">
        <v>192</v>
      </c>
      <c r="I450" s="17"/>
      <c r="J450" s="17"/>
      <c r="K450" s="17"/>
      <c r="L450" s="17"/>
      <c r="M450" s="17"/>
      <c r="N450" s="17"/>
      <c r="O450" s="72">
        <f>I450+J450+K450+L450+M450+N452</f>
        <v>0</v>
      </c>
      <c r="P450" s="73">
        <v>42000</v>
      </c>
    </row>
    <row r="451" spans="1:16" ht="15.75">
      <c r="A451" s="168"/>
      <c r="B451" s="168"/>
      <c r="C451" s="170"/>
      <c r="D451" s="168"/>
      <c r="E451" s="168"/>
      <c r="F451" s="168"/>
      <c r="G451" s="168"/>
      <c r="H451" s="18" t="s">
        <v>193</v>
      </c>
      <c r="I451" s="17"/>
      <c r="J451" s="17"/>
      <c r="K451" s="17"/>
      <c r="L451" s="17"/>
      <c r="M451" s="17"/>
      <c r="N451" s="17"/>
      <c r="O451" s="72">
        <f>I451+J451+K451+L451+M451+N453</f>
        <v>0</v>
      </c>
      <c r="P451" s="73"/>
    </row>
    <row r="452" spans="1:16" ht="15.75">
      <c r="A452" s="168"/>
      <c r="B452" s="168"/>
      <c r="C452" s="171"/>
      <c r="D452" s="168"/>
      <c r="E452" s="168"/>
      <c r="F452" s="168"/>
      <c r="G452" s="168"/>
      <c r="H452" s="18" t="s">
        <v>194</v>
      </c>
      <c r="I452" s="17">
        <f>I448+I449+I450+I451</f>
        <v>0</v>
      </c>
      <c r="J452" s="17">
        <f>J448+J449+J450+J451</f>
        <v>0</v>
      </c>
      <c r="K452" s="17">
        <f>K448+K449+K450+K451</f>
        <v>0</v>
      </c>
      <c r="L452" s="17">
        <f>L448+L449+L450+L451</f>
        <v>0</v>
      </c>
      <c r="M452" s="17">
        <f>M448+M449+M450+M451</f>
        <v>0</v>
      </c>
      <c r="N452" s="17"/>
      <c r="O452" s="72">
        <f>O448+O449+O450+O451</f>
        <v>0</v>
      </c>
      <c r="P452" s="73">
        <f>P448+P449+P450+P451</f>
        <v>103600</v>
      </c>
    </row>
    <row r="453" spans="1:16" ht="15.75">
      <c r="A453" s="168">
        <v>88</v>
      </c>
      <c r="B453" s="168" t="s">
        <v>140</v>
      </c>
      <c r="C453" s="169" t="s">
        <v>4</v>
      </c>
      <c r="D453" s="168" t="s">
        <v>141</v>
      </c>
      <c r="E453" s="168"/>
      <c r="F453" s="168" t="s">
        <v>354</v>
      </c>
      <c r="G453" s="168"/>
      <c r="H453" s="18" t="s">
        <v>190</v>
      </c>
      <c r="I453" s="17"/>
      <c r="J453" s="17"/>
      <c r="K453" s="17"/>
      <c r="L453" s="17"/>
      <c r="M453" s="17"/>
      <c r="N453" s="17"/>
      <c r="O453" s="72">
        <f>I453+J453+K453+L453+M453+N455</f>
        <v>0</v>
      </c>
      <c r="P453" s="73">
        <v>140000</v>
      </c>
    </row>
    <row r="454" spans="1:16" ht="15.75">
      <c r="A454" s="168"/>
      <c r="B454" s="168"/>
      <c r="C454" s="170"/>
      <c r="D454" s="168"/>
      <c r="E454" s="168"/>
      <c r="F454" s="168"/>
      <c r="G454" s="168"/>
      <c r="H454" s="18" t="s">
        <v>191</v>
      </c>
      <c r="I454" s="17"/>
      <c r="J454" s="17"/>
      <c r="K454" s="17"/>
      <c r="L454" s="17"/>
      <c r="M454" s="17"/>
      <c r="N454" s="17">
        <f>N450+N451+N452+N453</f>
        <v>0</v>
      </c>
      <c r="O454" s="72">
        <f>I454+J454+K454+L454+M454+N456</f>
        <v>0</v>
      </c>
      <c r="P454" s="73">
        <v>30000</v>
      </c>
    </row>
    <row r="455" spans="1:16" ht="15.75">
      <c r="A455" s="168"/>
      <c r="B455" s="168"/>
      <c r="C455" s="170"/>
      <c r="D455" s="168"/>
      <c r="E455" s="168"/>
      <c r="F455" s="168"/>
      <c r="G455" s="168"/>
      <c r="H455" s="18" t="s">
        <v>192</v>
      </c>
      <c r="I455" s="17"/>
      <c r="J455" s="17"/>
      <c r="K455" s="17"/>
      <c r="L455" s="17"/>
      <c r="M455" s="17"/>
      <c r="N455" s="17"/>
      <c r="O455" s="72">
        <f>I455+J455+K455+L455+M455+N457</f>
        <v>0</v>
      </c>
      <c r="P455" s="73">
        <v>30000</v>
      </c>
    </row>
    <row r="456" spans="1:16" ht="15.75">
      <c r="A456" s="168"/>
      <c r="B456" s="168"/>
      <c r="C456" s="170"/>
      <c r="D456" s="168"/>
      <c r="E456" s="168"/>
      <c r="F456" s="168"/>
      <c r="G456" s="168"/>
      <c r="H456" s="18" t="s">
        <v>193</v>
      </c>
      <c r="I456" s="17"/>
      <c r="J456" s="17"/>
      <c r="K456" s="17"/>
      <c r="L456" s="17"/>
      <c r="M456" s="17"/>
      <c r="N456" s="17"/>
      <c r="O456" s="72">
        <f>I456+J456+K456+L456+M456+N458</f>
        <v>0</v>
      </c>
      <c r="P456" s="73"/>
    </row>
    <row r="457" spans="1:16" ht="15.75">
      <c r="A457" s="168"/>
      <c r="B457" s="168"/>
      <c r="C457" s="171"/>
      <c r="D457" s="168"/>
      <c r="E457" s="168"/>
      <c r="F457" s="168"/>
      <c r="G457" s="168"/>
      <c r="H457" s="18" t="s">
        <v>194</v>
      </c>
      <c r="I457" s="17">
        <f>I453+I454+I455+I456</f>
        <v>0</v>
      </c>
      <c r="J457" s="17">
        <f>J453+J454+J455+J456</f>
        <v>0</v>
      </c>
      <c r="K457" s="17">
        <f>K453+K454+K455+K456</f>
        <v>0</v>
      </c>
      <c r="L457" s="17">
        <f>L453+L454+L455+L456</f>
        <v>0</v>
      </c>
      <c r="M457" s="17">
        <f>M453+M454+M455+M456</f>
        <v>0</v>
      </c>
      <c r="N457" s="17"/>
      <c r="O457" s="72">
        <f>O453+O454+O455+O456</f>
        <v>0</v>
      </c>
      <c r="P457" s="73">
        <f>P453+P454+P455+P456</f>
        <v>200000</v>
      </c>
    </row>
    <row r="458" spans="1:16" ht="15.75">
      <c r="A458" s="168">
        <v>89</v>
      </c>
      <c r="B458" s="168" t="s">
        <v>140</v>
      </c>
      <c r="C458" s="169" t="s">
        <v>5</v>
      </c>
      <c r="D458" s="168" t="s">
        <v>141</v>
      </c>
      <c r="E458" s="168"/>
      <c r="F458" s="168" t="s">
        <v>354</v>
      </c>
      <c r="G458" s="168"/>
      <c r="H458" s="18" t="s">
        <v>190</v>
      </c>
      <c r="I458" s="17"/>
      <c r="J458" s="17"/>
      <c r="K458" s="17"/>
      <c r="L458" s="17"/>
      <c r="M458" s="17"/>
      <c r="N458" s="17"/>
      <c r="O458" s="72">
        <f>I458+J458+K458+L458+M458+N460</f>
        <v>0</v>
      </c>
      <c r="P458" s="73">
        <v>140000</v>
      </c>
    </row>
    <row r="459" spans="1:16" ht="15.75">
      <c r="A459" s="168"/>
      <c r="B459" s="168"/>
      <c r="C459" s="170"/>
      <c r="D459" s="168"/>
      <c r="E459" s="168"/>
      <c r="F459" s="168"/>
      <c r="G459" s="168"/>
      <c r="H459" s="18" t="s">
        <v>191</v>
      </c>
      <c r="I459" s="17"/>
      <c r="J459" s="17"/>
      <c r="K459" s="17"/>
      <c r="L459" s="17"/>
      <c r="M459" s="17"/>
      <c r="N459" s="17">
        <f>N455+N456+N457+N458</f>
        <v>0</v>
      </c>
      <c r="O459" s="72">
        <f>I459+J459+K459+L459+M459+N461</f>
        <v>0</v>
      </c>
      <c r="P459" s="73">
        <v>30000</v>
      </c>
    </row>
    <row r="460" spans="1:16" ht="15.75">
      <c r="A460" s="168"/>
      <c r="B460" s="168"/>
      <c r="C460" s="170"/>
      <c r="D460" s="168"/>
      <c r="E460" s="168"/>
      <c r="F460" s="168"/>
      <c r="G460" s="168"/>
      <c r="H460" s="18" t="s">
        <v>192</v>
      </c>
      <c r="I460" s="17"/>
      <c r="J460" s="17"/>
      <c r="K460" s="17"/>
      <c r="L460" s="17"/>
      <c r="M460" s="17"/>
      <c r="N460" s="17"/>
      <c r="O460" s="72">
        <f>I460+J460+K460+L460+M460+N462</f>
        <v>0</v>
      </c>
      <c r="P460" s="73">
        <v>30000</v>
      </c>
    </row>
    <row r="461" spans="1:16" ht="15.75">
      <c r="A461" s="168"/>
      <c r="B461" s="168"/>
      <c r="C461" s="170"/>
      <c r="D461" s="168"/>
      <c r="E461" s="168"/>
      <c r="F461" s="168"/>
      <c r="G461" s="168"/>
      <c r="H461" s="18" t="s">
        <v>193</v>
      </c>
      <c r="I461" s="17"/>
      <c r="J461" s="17"/>
      <c r="K461" s="17"/>
      <c r="L461" s="17"/>
      <c r="M461" s="17"/>
      <c r="N461" s="17"/>
      <c r="O461" s="72">
        <f>I461+J461+K461+L461+M461+N463</f>
        <v>0</v>
      </c>
      <c r="P461" s="73"/>
    </row>
    <row r="462" spans="1:16" ht="15.75">
      <c r="A462" s="168"/>
      <c r="B462" s="168"/>
      <c r="C462" s="171"/>
      <c r="D462" s="168"/>
      <c r="E462" s="168"/>
      <c r="F462" s="168"/>
      <c r="G462" s="168"/>
      <c r="H462" s="18" t="s">
        <v>194</v>
      </c>
      <c r="I462" s="17">
        <f>I458+I459+I460+I461</f>
        <v>0</v>
      </c>
      <c r="J462" s="17">
        <f>J458+J459+J460+J461</f>
        <v>0</v>
      </c>
      <c r="K462" s="17">
        <f>K458+K459+K460+K461</f>
        <v>0</v>
      </c>
      <c r="L462" s="17">
        <f>L458+L459+L460+L461</f>
        <v>0</v>
      </c>
      <c r="M462" s="17">
        <f>M458+M459+M460+M461</f>
        <v>0</v>
      </c>
      <c r="N462" s="17"/>
      <c r="O462" s="72">
        <f>O458+O459+O460+O461</f>
        <v>0</v>
      </c>
      <c r="P462" s="73">
        <f>P458+P459+P460+P461</f>
        <v>200000</v>
      </c>
    </row>
    <row r="463" spans="1:16" ht="15.75">
      <c r="A463" s="168">
        <v>90</v>
      </c>
      <c r="B463" s="168" t="s">
        <v>140</v>
      </c>
      <c r="C463" s="169" t="s">
        <v>6</v>
      </c>
      <c r="D463" s="168" t="s">
        <v>141</v>
      </c>
      <c r="E463" s="168"/>
      <c r="F463" s="168" t="s">
        <v>354</v>
      </c>
      <c r="G463" s="168"/>
      <c r="H463" s="18" t="s">
        <v>190</v>
      </c>
      <c r="I463" s="17"/>
      <c r="J463" s="17"/>
      <c r="K463" s="17"/>
      <c r="L463" s="17"/>
      <c r="M463" s="17"/>
      <c r="N463" s="17"/>
      <c r="O463" s="72">
        <f>I463+J463+K463+L463+M463+N465</f>
        <v>0</v>
      </c>
      <c r="P463" s="73">
        <v>140000</v>
      </c>
    </row>
    <row r="464" spans="1:16" ht="15.75">
      <c r="A464" s="168"/>
      <c r="B464" s="168"/>
      <c r="C464" s="170"/>
      <c r="D464" s="168"/>
      <c r="E464" s="168"/>
      <c r="F464" s="168"/>
      <c r="G464" s="168"/>
      <c r="H464" s="18" t="s">
        <v>191</v>
      </c>
      <c r="I464" s="17"/>
      <c r="J464" s="17"/>
      <c r="K464" s="17"/>
      <c r="L464" s="17"/>
      <c r="M464" s="17"/>
      <c r="N464" s="17">
        <f>N460+N461+N462+N463</f>
        <v>0</v>
      </c>
      <c r="O464" s="72">
        <f>I464+J464+K464+L464+M464+N466</f>
        <v>0</v>
      </c>
      <c r="P464" s="73">
        <v>30000</v>
      </c>
    </row>
    <row r="465" spans="1:16" ht="15.75">
      <c r="A465" s="168"/>
      <c r="B465" s="168"/>
      <c r="C465" s="170"/>
      <c r="D465" s="168"/>
      <c r="E465" s="168"/>
      <c r="F465" s="168"/>
      <c r="G465" s="168"/>
      <c r="H465" s="18" t="s">
        <v>192</v>
      </c>
      <c r="I465" s="17"/>
      <c r="J465" s="17"/>
      <c r="K465" s="17"/>
      <c r="L465" s="17"/>
      <c r="M465" s="17"/>
      <c r="N465" s="17"/>
      <c r="O465" s="72">
        <f>I465+J465+K465+L465+M465+N467</f>
        <v>0</v>
      </c>
      <c r="P465" s="73">
        <v>30000</v>
      </c>
    </row>
    <row r="466" spans="1:16" ht="15.75">
      <c r="A466" s="168"/>
      <c r="B466" s="168"/>
      <c r="C466" s="170"/>
      <c r="D466" s="168"/>
      <c r="E466" s="168"/>
      <c r="F466" s="168"/>
      <c r="G466" s="168"/>
      <c r="H466" s="18" t="s">
        <v>193</v>
      </c>
      <c r="I466" s="17"/>
      <c r="J466" s="17"/>
      <c r="K466" s="17"/>
      <c r="L466" s="17"/>
      <c r="M466" s="17"/>
      <c r="N466" s="17"/>
      <c r="O466" s="72">
        <f>I466+J466+K466+L466+M466+N468</f>
        <v>0</v>
      </c>
      <c r="P466" s="73"/>
    </row>
    <row r="467" spans="1:16" ht="15.75">
      <c r="A467" s="168"/>
      <c r="B467" s="168"/>
      <c r="C467" s="171"/>
      <c r="D467" s="168"/>
      <c r="E467" s="168"/>
      <c r="F467" s="168"/>
      <c r="G467" s="168"/>
      <c r="H467" s="18" t="s">
        <v>194</v>
      </c>
      <c r="I467" s="17">
        <f>I463+I464+I465+I466</f>
        <v>0</v>
      </c>
      <c r="J467" s="17">
        <f>J463+J464+J465+J466</f>
        <v>0</v>
      </c>
      <c r="K467" s="17">
        <f>K463+K464+K465+K466</f>
        <v>0</v>
      </c>
      <c r="L467" s="17">
        <f>L463+L464+L465+L466</f>
        <v>0</v>
      </c>
      <c r="M467" s="17">
        <f>M463+M464+M465+M466</f>
        <v>0</v>
      </c>
      <c r="N467" s="17"/>
      <c r="O467" s="72">
        <f>O463+O464+O465+O466</f>
        <v>0</v>
      </c>
      <c r="P467" s="73">
        <f>P463+P464+P465+P466</f>
        <v>200000</v>
      </c>
    </row>
    <row r="468" spans="1:16" ht="15.75">
      <c r="A468" s="168">
        <v>91</v>
      </c>
      <c r="B468" s="168" t="s">
        <v>140</v>
      </c>
      <c r="C468" s="169" t="s">
        <v>6</v>
      </c>
      <c r="D468" s="168" t="s">
        <v>141</v>
      </c>
      <c r="E468" s="168"/>
      <c r="F468" s="168" t="s">
        <v>354</v>
      </c>
      <c r="G468" s="168"/>
      <c r="H468" s="18" t="s">
        <v>190</v>
      </c>
      <c r="I468" s="17"/>
      <c r="J468" s="17"/>
      <c r="K468" s="17"/>
      <c r="L468" s="17"/>
      <c r="M468" s="17"/>
      <c r="N468" s="17"/>
      <c r="O468" s="72">
        <f>I468+J468+K468+L468+M468+N470</f>
        <v>0</v>
      </c>
      <c r="P468" s="73">
        <v>140000</v>
      </c>
    </row>
    <row r="469" spans="1:16" ht="15.75">
      <c r="A469" s="168"/>
      <c r="B469" s="168"/>
      <c r="C469" s="170"/>
      <c r="D469" s="168"/>
      <c r="E469" s="168"/>
      <c r="F469" s="168"/>
      <c r="G469" s="168"/>
      <c r="H469" s="18" t="s">
        <v>191</v>
      </c>
      <c r="I469" s="17"/>
      <c r="J469" s="17"/>
      <c r="K469" s="17"/>
      <c r="L469" s="17"/>
      <c r="M469" s="17"/>
      <c r="N469" s="17">
        <f>N465+N466+N467+N468</f>
        <v>0</v>
      </c>
      <c r="O469" s="72">
        <f>I469+J469+K469+L469+M469+N471</f>
        <v>0</v>
      </c>
      <c r="P469" s="73">
        <v>30000</v>
      </c>
    </row>
    <row r="470" spans="1:16" ht="15.75">
      <c r="A470" s="168"/>
      <c r="B470" s="168"/>
      <c r="C470" s="170"/>
      <c r="D470" s="168"/>
      <c r="E470" s="168"/>
      <c r="F470" s="168"/>
      <c r="G470" s="168"/>
      <c r="H470" s="18" t="s">
        <v>192</v>
      </c>
      <c r="I470" s="17"/>
      <c r="J470" s="17"/>
      <c r="K470" s="17"/>
      <c r="L470" s="17"/>
      <c r="M470" s="17"/>
      <c r="N470" s="17"/>
      <c r="O470" s="72">
        <f>I470+J470+K470+L470+M470+N472</f>
        <v>0</v>
      </c>
      <c r="P470" s="73">
        <v>30000</v>
      </c>
    </row>
    <row r="471" spans="1:16" ht="15.75">
      <c r="A471" s="168"/>
      <c r="B471" s="168"/>
      <c r="C471" s="170"/>
      <c r="D471" s="168"/>
      <c r="E471" s="168"/>
      <c r="F471" s="168"/>
      <c r="G471" s="168"/>
      <c r="H471" s="18" t="s">
        <v>193</v>
      </c>
      <c r="I471" s="17"/>
      <c r="J471" s="17"/>
      <c r="K471" s="17"/>
      <c r="L471" s="17"/>
      <c r="M471" s="17"/>
      <c r="N471" s="17"/>
      <c r="O471" s="72">
        <f>I471+J471+K471+L471+M471+N473</f>
        <v>0</v>
      </c>
      <c r="P471" s="73"/>
    </row>
    <row r="472" spans="1:16" ht="15.75">
      <c r="A472" s="168"/>
      <c r="B472" s="168"/>
      <c r="C472" s="171"/>
      <c r="D472" s="168"/>
      <c r="E472" s="168"/>
      <c r="F472" s="168"/>
      <c r="G472" s="168"/>
      <c r="H472" s="18" t="s">
        <v>194</v>
      </c>
      <c r="I472" s="17">
        <f>I468+I469+I470+I471</f>
        <v>0</v>
      </c>
      <c r="J472" s="17">
        <f>J468+J469+J470+J471</f>
        <v>0</v>
      </c>
      <c r="K472" s="17">
        <f>K468+K469+K470+K471</f>
        <v>0</v>
      </c>
      <c r="L472" s="17">
        <f>L468+L469+L470+L471</f>
        <v>0</v>
      </c>
      <c r="M472" s="17">
        <f>M468+M469+M470+M471</f>
        <v>0</v>
      </c>
      <c r="N472" s="17"/>
      <c r="O472" s="72">
        <f>O468+O469+O470+O471</f>
        <v>0</v>
      </c>
      <c r="P472" s="73">
        <f>P468+P469+P470+P471</f>
        <v>200000</v>
      </c>
    </row>
    <row r="473" spans="1:16" ht="15.75">
      <c r="A473" s="168">
        <v>92</v>
      </c>
      <c r="B473" s="168" t="s">
        <v>140</v>
      </c>
      <c r="C473" s="169" t="s">
        <v>639</v>
      </c>
      <c r="D473" s="168" t="s">
        <v>141</v>
      </c>
      <c r="E473" s="168"/>
      <c r="F473" s="168" t="s">
        <v>354</v>
      </c>
      <c r="G473" s="168"/>
      <c r="H473" s="18" t="s">
        <v>190</v>
      </c>
      <c r="I473" s="17"/>
      <c r="J473" s="17"/>
      <c r="K473" s="17"/>
      <c r="L473" s="17"/>
      <c r="M473" s="17"/>
      <c r="N473" s="17"/>
      <c r="O473" s="72">
        <f>I473+J473+K473+L473+M473+N475</f>
        <v>0</v>
      </c>
      <c r="P473" s="73">
        <v>189000</v>
      </c>
    </row>
    <row r="474" spans="1:16" ht="15.75">
      <c r="A474" s="168"/>
      <c r="B474" s="168"/>
      <c r="C474" s="170"/>
      <c r="D474" s="168"/>
      <c r="E474" s="168"/>
      <c r="F474" s="168"/>
      <c r="G474" s="168"/>
      <c r="H474" s="18" t="s">
        <v>191</v>
      </c>
      <c r="I474" s="17"/>
      <c r="J474" s="17"/>
      <c r="K474" s="17"/>
      <c r="L474" s="17"/>
      <c r="M474" s="17"/>
      <c r="N474" s="17">
        <f>N470+N471+N472+N473</f>
        <v>0</v>
      </c>
      <c r="O474" s="72">
        <f>I474+J474+K474+L474+M474+N476</f>
        <v>0</v>
      </c>
      <c r="P474" s="73">
        <v>40500</v>
      </c>
    </row>
    <row r="475" spans="1:16" ht="15.75">
      <c r="A475" s="168"/>
      <c r="B475" s="168"/>
      <c r="C475" s="170"/>
      <c r="D475" s="168"/>
      <c r="E475" s="168"/>
      <c r="F475" s="168"/>
      <c r="G475" s="168"/>
      <c r="H475" s="18" t="s">
        <v>192</v>
      </c>
      <c r="I475" s="17"/>
      <c r="J475" s="17"/>
      <c r="K475" s="17"/>
      <c r="L475" s="17"/>
      <c r="M475" s="17"/>
      <c r="N475" s="17"/>
      <c r="O475" s="72">
        <f>I475+J475+K475+L475+M475+N477</f>
        <v>0</v>
      </c>
      <c r="P475" s="73">
        <v>40500</v>
      </c>
    </row>
    <row r="476" spans="1:16" ht="15.75">
      <c r="A476" s="168"/>
      <c r="B476" s="168"/>
      <c r="C476" s="170"/>
      <c r="D476" s="168"/>
      <c r="E476" s="168"/>
      <c r="F476" s="168"/>
      <c r="G476" s="168"/>
      <c r="H476" s="18" t="s">
        <v>193</v>
      </c>
      <c r="I476" s="17"/>
      <c r="J476" s="17"/>
      <c r="K476" s="17"/>
      <c r="L476" s="17"/>
      <c r="M476" s="17"/>
      <c r="N476" s="17"/>
      <c r="O476" s="72">
        <f>I476+J476+K476+L476+M476+N478</f>
        <v>0</v>
      </c>
      <c r="P476" s="73"/>
    </row>
    <row r="477" spans="1:16" ht="15.75">
      <c r="A477" s="168"/>
      <c r="B477" s="168"/>
      <c r="C477" s="171"/>
      <c r="D477" s="168"/>
      <c r="E477" s="168"/>
      <c r="F477" s="168"/>
      <c r="G477" s="168"/>
      <c r="H477" s="18" t="s">
        <v>194</v>
      </c>
      <c r="I477" s="17">
        <f>I473+I474+I475+I476</f>
        <v>0</v>
      </c>
      <c r="J477" s="17">
        <f>J473+J474+J475+J476</f>
        <v>0</v>
      </c>
      <c r="K477" s="17">
        <f>K473+K474+K475+K476</f>
        <v>0</v>
      </c>
      <c r="L477" s="17">
        <f>L473+L474+L475+L476</f>
        <v>0</v>
      </c>
      <c r="M477" s="17">
        <f>M473+M474+M475+M476</f>
        <v>0</v>
      </c>
      <c r="N477" s="17"/>
      <c r="O477" s="72">
        <f>O473+O474+O475+O476</f>
        <v>0</v>
      </c>
      <c r="P477" s="73">
        <f>P473+P474+P475+P476</f>
        <v>270000</v>
      </c>
    </row>
    <row r="478" spans="1:16" ht="15.75">
      <c r="A478" s="168">
        <v>93</v>
      </c>
      <c r="B478" s="168" t="s">
        <v>140</v>
      </c>
      <c r="C478" s="169" t="s">
        <v>7</v>
      </c>
      <c r="D478" s="168" t="s">
        <v>141</v>
      </c>
      <c r="E478" s="168"/>
      <c r="F478" s="168" t="s">
        <v>354</v>
      </c>
      <c r="G478" s="168"/>
      <c r="H478" s="18" t="s">
        <v>190</v>
      </c>
      <c r="I478" s="17"/>
      <c r="J478" s="17"/>
      <c r="K478" s="17"/>
      <c r="L478" s="17"/>
      <c r="M478" s="17"/>
      <c r="N478" s="17"/>
      <c r="O478" s="72">
        <f>I478+J478+K478+L478+M478+N480</f>
        <v>0</v>
      </c>
      <c r="P478" s="73">
        <v>175000</v>
      </c>
    </row>
    <row r="479" spans="1:16" ht="15.75">
      <c r="A479" s="168"/>
      <c r="B479" s="168"/>
      <c r="C479" s="170"/>
      <c r="D479" s="168"/>
      <c r="E479" s="168"/>
      <c r="F479" s="168"/>
      <c r="G479" s="168"/>
      <c r="H479" s="18" t="s">
        <v>191</v>
      </c>
      <c r="I479" s="17"/>
      <c r="J479" s="17"/>
      <c r="K479" s="17"/>
      <c r="L479" s="17"/>
      <c r="M479" s="17"/>
      <c r="N479" s="17">
        <f>N475+N476+N477+N478</f>
        <v>0</v>
      </c>
      <c r="O479" s="72">
        <f>I479+J479+K479+L479+M479+N481</f>
        <v>0</v>
      </c>
      <c r="P479" s="73">
        <v>37500</v>
      </c>
    </row>
    <row r="480" spans="1:16" ht="15.75">
      <c r="A480" s="168"/>
      <c r="B480" s="168"/>
      <c r="C480" s="170"/>
      <c r="D480" s="168"/>
      <c r="E480" s="168"/>
      <c r="F480" s="168"/>
      <c r="G480" s="168"/>
      <c r="H480" s="18" t="s">
        <v>192</v>
      </c>
      <c r="I480" s="17"/>
      <c r="J480" s="17"/>
      <c r="K480" s="17"/>
      <c r="L480" s="17"/>
      <c r="M480" s="17"/>
      <c r="N480" s="17"/>
      <c r="O480" s="72">
        <f>I480+J480+K480+L480+M480+N482</f>
        <v>0</v>
      </c>
      <c r="P480" s="73">
        <v>37500</v>
      </c>
    </row>
    <row r="481" spans="1:16" ht="15.75">
      <c r="A481" s="168"/>
      <c r="B481" s="168"/>
      <c r="C481" s="170"/>
      <c r="D481" s="168"/>
      <c r="E481" s="168"/>
      <c r="F481" s="168"/>
      <c r="G481" s="168"/>
      <c r="H481" s="18" t="s">
        <v>193</v>
      </c>
      <c r="I481" s="17"/>
      <c r="J481" s="17"/>
      <c r="K481" s="17"/>
      <c r="L481" s="17"/>
      <c r="M481" s="17"/>
      <c r="N481" s="17"/>
      <c r="O481" s="72">
        <f>I481+J481+K481+L481+M481+N483</f>
        <v>0</v>
      </c>
      <c r="P481" s="73"/>
    </row>
    <row r="482" spans="1:16" ht="15.75">
      <c r="A482" s="168"/>
      <c r="B482" s="168"/>
      <c r="C482" s="171"/>
      <c r="D482" s="168"/>
      <c r="E482" s="168"/>
      <c r="F482" s="168"/>
      <c r="G482" s="168"/>
      <c r="H482" s="18" t="s">
        <v>194</v>
      </c>
      <c r="I482" s="17">
        <f>I478+I479+I480+I481</f>
        <v>0</v>
      </c>
      <c r="J482" s="17">
        <f>J478+J479+J480+J481</f>
        <v>0</v>
      </c>
      <c r="K482" s="17">
        <f>K478+K479+K480+K481</f>
        <v>0</v>
      </c>
      <c r="L482" s="17">
        <f>L478+L479+L480+L481</f>
        <v>0</v>
      </c>
      <c r="M482" s="17">
        <f>M478+M479+M480+M481</f>
        <v>0</v>
      </c>
      <c r="N482" s="17"/>
      <c r="O482" s="72">
        <f>O478+O479+O480+O481</f>
        <v>0</v>
      </c>
      <c r="P482" s="73">
        <v>86140.08</v>
      </c>
    </row>
    <row r="483" spans="1:16" ht="15.75">
      <c r="A483" s="168">
        <v>94</v>
      </c>
      <c r="B483" s="168" t="s">
        <v>140</v>
      </c>
      <c r="C483" s="169" t="s">
        <v>8</v>
      </c>
      <c r="D483" s="168" t="s">
        <v>141</v>
      </c>
      <c r="E483" s="168"/>
      <c r="F483" s="168" t="s">
        <v>354</v>
      </c>
      <c r="G483" s="168"/>
      <c r="H483" s="18" t="s">
        <v>190</v>
      </c>
      <c r="I483" s="17"/>
      <c r="J483" s="17"/>
      <c r="K483" s="17"/>
      <c r="L483" s="17"/>
      <c r="M483" s="17"/>
      <c r="N483" s="17"/>
      <c r="O483" s="72">
        <f>I483+J483+K483+L483+M483+N485</f>
        <v>0</v>
      </c>
      <c r="P483" s="73">
        <v>28713.36</v>
      </c>
    </row>
    <row r="484" spans="1:16" ht="15.75">
      <c r="A484" s="168"/>
      <c r="B484" s="168"/>
      <c r="C484" s="170"/>
      <c r="D484" s="168"/>
      <c r="E484" s="168"/>
      <c r="F484" s="168"/>
      <c r="G484" s="168"/>
      <c r="H484" s="18" t="s">
        <v>191</v>
      </c>
      <c r="I484" s="17"/>
      <c r="J484" s="17"/>
      <c r="K484" s="17"/>
      <c r="L484" s="17"/>
      <c r="M484" s="17"/>
      <c r="N484" s="17">
        <f>N480+N481+N482+N483</f>
        <v>0</v>
      </c>
      <c r="O484" s="72">
        <f>I484+J484+K484+L484+M484+N486</f>
        <v>0</v>
      </c>
      <c r="P484" s="73">
        <v>28713.36</v>
      </c>
    </row>
    <row r="485" spans="1:16" ht="15.75">
      <c r="A485" s="168"/>
      <c r="B485" s="168"/>
      <c r="C485" s="170"/>
      <c r="D485" s="168"/>
      <c r="E485" s="168"/>
      <c r="F485" s="168"/>
      <c r="G485" s="168"/>
      <c r="H485" s="18" t="s">
        <v>192</v>
      </c>
      <c r="I485" s="17"/>
      <c r="J485" s="17"/>
      <c r="K485" s="17"/>
      <c r="L485" s="17"/>
      <c r="M485" s="17"/>
      <c r="N485" s="17"/>
      <c r="O485" s="72">
        <f>I485+J485+K485+L485+M485+N487</f>
        <v>0</v>
      </c>
      <c r="P485" s="73"/>
    </row>
    <row r="486" spans="1:16" ht="15.75">
      <c r="A486" s="168"/>
      <c r="B486" s="168"/>
      <c r="C486" s="170"/>
      <c r="D486" s="168"/>
      <c r="E486" s="168"/>
      <c r="F486" s="168"/>
      <c r="G486" s="168"/>
      <c r="H486" s="18" t="s">
        <v>193</v>
      </c>
      <c r="I486" s="17"/>
      <c r="J486" s="17"/>
      <c r="K486" s="17"/>
      <c r="L486" s="17"/>
      <c r="M486" s="17"/>
      <c r="N486" s="17"/>
      <c r="O486" s="72">
        <f>I486+J486+K486+L486+M486+N488</f>
        <v>0</v>
      </c>
      <c r="P486" s="73">
        <v>143566.8</v>
      </c>
    </row>
    <row r="487" spans="1:16" ht="15.75">
      <c r="A487" s="168"/>
      <c r="B487" s="168"/>
      <c r="C487" s="171"/>
      <c r="D487" s="168"/>
      <c r="E487" s="168"/>
      <c r="F487" s="168"/>
      <c r="G487" s="168"/>
      <c r="H487" s="18" t="s">
        <v>194</v>
      </c>
      <c r="I487" s="17">
        <f>I483+I484+I485+I486</f>
        <v>0</v>
      </c>
      <c r="J487" s="17">
        <f>J483+J484+J485+J486</f>
        <v>0</v>
      </c>
      <c r="K487" s="17">
        <f>K483+K484+K485+K486</f>
        <v>0</v>
      </c>
      <c r="L487" s="17">
        <f>L483+L484+L485+L486</f>
        <v>0</v>
      </c>
      <c r="M487" s="17">
        <f>M483+M484+M485+M486</f>
        <v>0</v>
      </c>
      <c r="N487" s="17"/>
      <c r="O487" s="72">
        <f>O483+O484+O485+O486</f>
        <v>0</v>
      </c>
      <c r="P487" s="73">
        <f>P483+P484+P485+P486</f>
        <v>200993.52</v>
      </c>
    </row>
    <row r="488" spans="1:16" ht="15.75">
      <c r="A488" s="168">
        <v>95</v>
      </c>
      <c r="B488" s="168" t="s">
        <v>140</v>
      </c>
      <c r="C488" s="169" t="s">
        <v>24</v>
      </c>
      <c r="D488" s="168" t="s">
        <v>141</v>
      </c>
      <c r="E488" s="168"/>
      <c r="F488" s="168" t="s">
        <v>354</v>
      </c>
      <c r="G488" s="168"/>
      <c r="H488" s="18" t="s">
        <v>190</v>
      </c>
      <c r="I488" s="17"/>
      <c r="J488" s="17"/>
      <c r="K488" s="17"/>
      <c r="L488" s="17"/>
      <c r="M488" s="17"/>
      <c r="N488" s="17"/>
      <c r="O488" s="72">
        <f>I488+J488+K488+L488+M488+N490</f>
        <v>0</v>
      </c>
      <c r="P488" s="73">
        <v>14000</v>
      </c>
    </row>
    <row r="489" spans="1:16" ht="15.75">
      <c r="A489" s="168"/>
      <c r="B489" s="168"/>
      <c r="C489" s="170"/>
      <c r="D489" s="168"/>
      <c r="E489" s="168"/>
      <c r="F489" s="168"/>
      <c r="G489" s="168"/>
      <c r="H489" s="18" t="s">
        <v>191</v>
      </c>
      <c r="I489" s="17"/>
      <c r="J489" s="17"/>
      <c r="K489" s="17"/>
      <c r="L489" s="17"/>
      <c r="M489" s="17"/>
      <c r="N489" s="17">
        <f>N485+N486+N487+N488</f>
        <v>0</v>
      </c>
      <c r="O489" s="72">
        <f>I489+J489+K489+L489+M489+N491</f>
        <v>0</v>
      </c>
      <c r="P489" s="73">
        <v>3000</v>
      </c>
    </row>
    <row r="490" spans="1:16" ht="15.75">
      <c r="A490" s="168"/>
      <c r="B490" s="168"/>
      <c r="C490" s="170"/>
      <c r="D490" s="168"/>
      <c r="E490" s="168"/>
      <c r="F490" s="168"/>
      <c r="G490" s="168"/>
      <c r="H490" s="18" t="s">
        <v>192</v>
      </c>
      <c r="I490" s="17"/>
      <c r="J490" s="17"/>
      <c r="K490" s="17"/>
      <c r="L490" s="17"/>
      <c r="M490" s="17"/>
      <c r="N490" s="17"/>
      <c r="O490" s="72">
        <f>I490+J490+K490+L490+M490+N492</f>
        <v>0</v>
      </c>
      <c r="P490" s="73">
        <v>3000</v>
      </c>
    </row>
    <row r="491" spans="1:16" ht="15.75">
      <c r="A491" s="168"/>
      <c r="B491" s="168"/>
      <c r="C491" s="170"/>
      <c r="D491" s="168"/>
      <c r="E491" s="168"/>
      <c r="F491" s="168"/>
      <c r="G491" s="168"/>
      <c r="H491" s="18" t="s">
        <v>193</v>
      </c>
      <c r="I491" s="17"/>
      <c r="J491" s="17"/>
      <c r="K491" s="17"/>
      <c r="L491" s="17"/>
      <c r="M491" s="17"/>
      <c r="N491" s="17"/>
      <c r="O491" s="72">
        <f>I491+J491+K491+L491+M491+N493</f>
        <v>0</v>
      </c>
      <c r="P491" s="73"/>
    </row>
    <row r="492" spans="1:16" ht="15.75">
      <c r="A492" s="168"/>
      <c r="B492" s="168"/>
      <c r="C492" s="171"/>
      <c r="D492" s="168"/>
      <c r="E492" s="168"/>
      <c r="F492" s="168"/>
      <c r="G492" s="168"/>
      <c r="H492" s="18" t="s">
        <v>194</v>
      </c>
      <c r="I492" s="17">
        <f>I488+I489+I490+I491</f>
        <v>0</v>
      </c>
      <c r="J492" s="17">
        <f>J488+J489+J490+J491</f>
        <v>0</v>
      </c>
      <c r="K492" s="17">
        <f>K488+K489+K490+K491</f>
        <v>0</v>
      </c>
      <c r="L492" s="17">
        <f>L488+L489+L490+L491</f>
        <v>0</v>
      </c>
      <c r="M492" s="17">
        <f>M488+M489+M490+M491</f>
        <v>0</v>
      </c>
      <c r="N492" s="17"/>
      <c r="O492" s="72">
        <f>O488+O489+O490+O491</f>
        <v>0</v>
      </c>
      <c r="P492" s="73">
        <f>P488+P489+P490+P491</f>
        <v>20000</v>
      </c>
    </row>
    <row r="493" spans="1:16" ht="15.75">
      <c r="A493" s="168">
        <v>96</v>
      </c>
      <c r="B493" s="168" t="s">
        <v>140</v>
      </c>
      <c r="C493" s="169" t="s">
        <v>25</v>
      </c>
      <c r="D493" s="168" t="s">
        <v>141</v>
      </c>
      <c r="E493" s="168"/>
      <c r="F493" s="168" t="s">
        <v>354</v>
      </c>
      <c r="G493" s="168"/>
      <c r="H493" s="18" t="s">
        <v>190</v>
      </c>
      <c r="I493" s="17"/>
      <c r="J493" s="17"/>
      <c r="K493" s="17"/>
      <c r="L493" s="17"/>
      <c r="M493" s="17"/>
      <c r="N493" s="17"/>
      <c r="O493" s="72">
        <f>I493+J493+K493+L493+M493+N495</f>
        <v>0</v>
      </c>
      <c r="P493" s="73">
        <v>91000</v>
      </c>
    </row>
    <row r="494" spans="1:16" ht="15.75">
      <c r="A494" s="168"/>
      <c r="B494" s="168"/>
      <c r="C494" s="170"/>
      <c r="D494" s="168"/>
      <c r="E494" s="168"/>
      <c r="F494" s="168"/>
      <c r="G494" s="168"/>
      <c r="H494" s="18" t="s">
        <v>191</v>
      </c>
      <c r="I494" s="17"/>
      <c r="J494" s="17"/>
      <c r="K494" s="17"/>
      <c r="L494" s="17"/>
      <c r="M494" s="17"/>
      <c r="N494" s="17">
        <f>N490+N491+N492+N493</f>
        <v>0</v>
      </c>
      <c r="O494" s="72">
        <f>I494+J494+K494+L494+M494+N496</f>
        <v>0</v>
      </c>
      <c r="P494" s="73">
        <v>1950</v>
      </c>
    </row>
    <row r="495" spans="1:16" ht="15.75">
      <c r="A495" s="168"/>
      <c r="B495" s="168"/>
      <c r="C495" s="170"/>
      <c r="D495" s="168"/>
      <c r="E495" s="168"/>
      <c r="F495" s="168"/>
      <c r="G495" s="168"/>
      <c r="H495" s="18" t="s">
        <v>192</v>
      </c>
      <c r="I495" s="17"/>
      <c r="J495" s="17"/>
      <c r="K495" s="17"/>
      <c r="L495" s="17"/>
      <c r="M495" s="17"/>
      <c r="N495" s="17"/>
      <c r="O495" s="72">
        <f>I495+J495+K495+L495+M495+N497</f>
        <v>0</v>
      </c>
      <c r="P495" s="73">
        <v>1950</v>
      </c>
    </row>
    <row r="496" spans="1:16" ht="15.75">
      <c r="A496" s="168"/>
      <c r="B496" s="168"/>
      <c r="C496" s="170"/>
      <c r="D496" s="168"/>
      <c r="E496" s="168"/>
      <c r="F496" s="168"/>
      <c r="G496" s="168"/>
      <c r="H496" s="18" t="s">
        <v>193</v>
      </c>
      <c r="I496" s="17"/>
      <c r="J496" s="17"/>
      <c r="K496" s="17"/>
      <c r="L496" s="17"/>
      <c r="M496" s="17"/>
      <c r="N496" s="17"/>
      <c r="O496" s="72">
        <f>I496+J496+K496+L496+M496+N498</f>
        <v>0</v>
      </c>
      <c r="P496" s="73"/>
    </row>
    <row r="497" spans="1:16" ht="15.75">
      <c r="A497" s="168"/>
      <c r="B497" s="168"/>
      <c r="C497" s="171"/>
      <c r="D497" s="168"/>
      <c r="E497" s="168"/>
      <c r="F497" s="168"/>
      <c r="G497" s="168"/>
      <c r="H497" s="18" t="s">
        <v>194</v>
      </c>
      <c r="I497" s="17">
        <f>I493+I494+I495+I496</f>
        <v>0</v>
      </c>
      <c r="J497" s="17">
        <f>J493+J494+J495+J496</f>
        <v>0</v>
      </c>
      <c r="K497" s="17">
        <f>K493+K494+K495+K496</f>
        <v>0</v>
      </c>
      <c r="L497" s="17">
        <f>L493+L494+L495+L496</f>
        <v>0</v>
      </c>
      <c r="M497" s="17">
        <f>M493+M494+M495+M496</f>
        <v>0</v>
      </c>
      <c r="N497" s="17"/>
      <c r="O497" s="72">
        <f>O493+O494+O495+O496</f>
        <v>0</v>
      </c>
      <c r="P497" s="73">
        <f>P493+P494+P495+P496</f>
        <v>94900</v>
      </c>
    </row>
    <row r="498" spans="1:16" ht="15.75" customHeight="1">
      <c r="A498" s="168">
        <v>97</v>
      </c>
      <c r="B498" s="168" t="s">
        <v>140</v>
      </c>
      <c r="C498" s="169" t="s">
        <v>415</v>
      </c>
      <c r="D498" s="168" t="s">
        <v>141</v>
      </c>
      <c r="E498" s="168"/>
      <c r="F498" s="168" t="s">
        <v>354</v>
      </c>
      <c r="G498" s="168"/>
      <c r="H498" s="18" t="s">
        <v>190</v>
      </c>
      <c r="I498" s="17"/>
      <c r="J498" s="17"/>
      <c r="K498" s="17"/>
      <c r="L498" s="17"/>
      <c r="M498" s="17"/>
      <c r="N498" s="17"/>
      <c r="O498" s="72">
        <f>I498+J498+K498+L498+M498+N500</f>
        <v>0</v>
      </c>
      <c r="P498" s="73"/>
    </row>
    <row r="499" spans="1:16" ht="15.75">
      <c r="A499" s="168"/>
      <c r="B499" s="168"/>
      <c r="C499" s="170"/>
      <c r="D499" s="168"/>
      <c r="E499" s="168"/>
      <c r="F499" s="168"/>
      <c r="G499" s="168"/>
      <c r="H499" s="18" t="s">
        <v>191</v>
      </c>
      <c r="I499" s="17"/>
      <c r="J499" s="17"/>
      <c r="K499" s="17"/>
      <c r="L499" s="17"/>
      <c r="M499" s="17"/>
      <c r="N499" s="17">
        <f>N495+N496+N497+N498</f>
        <v>0</v>
      </c>
      <c r="O499" s="72">
        <f>I499+J499+K499+L499+M499+N501</f>
        <v>0</v>
      </c>
      <c r="P499" s="73"/>
    </row>
    <row r="500" spans="1:16" ht="15.75">
      <c r="A500" s="168"/>
      <c r="B500" s="168"/>
      <c r="C500" s="170"/>
      <c r="D500" s="168"/>
      <c r="E500" s="168"/>
      <c r="F500" s="168"/>
      <c r="G500" s="168"/>
      <c r="H500" s="18" t="s">
        <v>192</v>
      </c>
      <c r="I500" s="17"/>
      <c r="J500" s="17"/>
      <c r="K500" s="17"/>
      <c r="L500" s="17"/>
      <c r="M500" s="17"/>
      <c r="N500" s="17"/>
      <c r="O500" s="72">
        <f>I500+J500+K500+L500+M500+N502</f>
        <v>0</v>
      </c>
      <c r="P500" s="73"/>
    </row>
    <row r="501" spans="1:16" ht="15.75">
      <c r="A501" s="168"/>
      <c r="B501" s="168"/>
      <c r="C501" s="170"/>
      <c r="D501" s="168"/>
      <c r="E501" s="168"/>
      <c r="F501" s="168"/>
      <c r="G501" s="168"/>
      <c r="H501" s="18" t="s">
        <v>193</v>
      </c>
      <c r="I501" s="17"/>
      <c r="J501" s="17"/>
      <c r="K501" s="17"/>
      <c r="L501" s="17"/>
      <c r="M501" s="17"/>
      <c r="N501" s="17"/>
      <c r="O501" s="72">
        <f>I501+J501+K501+L501+M501+N503</f>
        <v>0</v>
      </c>
      <c r="P501" s="73"/>
    </row>
    <row r="502" spans="1:16" ht="15.75">
      <c r="A502" s="168"/>
      <c r="B502" s="168"/>
      <c r="C502" s="171"/>
      <c r="D502" s="168"/>
      <c r="E502" s="168"/>
      <c r="F502" s="168"/>
      <c r="G502" s="168"/>
      <c r="H502" s="18" t="s">
        <v>194</v>
      </c>
      <c r="I502" s="17">
        <f>I498+I499+I500+I501</f>
        <v>0</v>
      </c>
      <c r="J502" s="17">
        <f>J498+J499+J500+J501</f>
        <v>0</v>
      </c>
      <c r="K502" s="17">
        <f>K498+K499+K500+K501</f>
        <v>0</v>
      </c>
      <c r="L502" s="17">
        <f>L498+L499+L500+L501</f>
        <v>0</v>
      </c>
      <c r="M502" s="17">
        <f>M498+M499+M500+M501</f>
        <v>0</v>
      </c>
      <c r="N502" s="17"/>
      <c r="O502" s="72">
        <f>O498+O499+O500+O501</f>
        <v>0</v>
      </c>
      <c r="P502" s="73">
        <f>P498+P499+P500+P501</f>
        <v>0</v>
      </c>
    </row>
    <row r="503" spans="1:16" ht="15.75">
      <c r="A503" s="168">
        <v>98</v>
      </c>
      <c r="B503" s="168" t="s">
        <v>140</v>
      </c>
      <c r="C503" s="169" t="s">
        <v>12</v>
      </c>
      <c r="D503" s="168" t="s">
        <v>141</v>
      </c>
      <c r="E503" s="168"/>
      <c r="F503" s="168" t="s">
        <v>354</v>
      </c>
      <c r="G503" s="168"/>
      <c r="H503" s="18" t="s">
        <v>190</v>
      </c>
      <c r="I503" s="17"/>
      <c r="J503" s="17"/>
      <c r="K503" s="17"/>
      <c r="L503" s="17"/>
      <c r="M503" s="17"/>
      <c r="N503" s="17"/>
      <c r="O503" s="72">
        <f>I503+J503+K503+L503+M503+N505</f>
        <v>0</v>
      </c>
      <c r="P503" s="73">
        <v>91000</v>
      </c>
    </row>
    <row r="504" spans="1:16" ht="15.75">
      <c r="A504" s="168"/>
      <c r="B504" s="168"/>
      <c r="C504" s="170"/>
      <c r="D504" s="168"/>
      <c r="E504" s="168"/>
      <c r="F504" s="168"/>
      <c r="G504" s="168"/>
      <c r="H504" s="18" t="s">
        <v>191</v>
      </c>
      <c r="I504" s="17"/>
      <c r="J504" s="17"/>
      <c r="K504" s="17"/>
      <c r="L504" s="17"/>
      <c r="M504" s="17"/>
      <c r="N504" s="17">
        <f>N500+N501+N502+N503</f>
        <v>0</v>
      </c>
      <c r="O504" s="72">
        <f>I504+J504+K504+L504+M504+N506</f>
        <v>0</v>
      </c>
      <c r="P504" s="73">
        <v>19500</v>
      </c>
    </row>
    <row r="505" spans="1:16" ht="15.75">
      <c r="A505" s="168"/>
      <c r="B505" s="168"/>
      <c r="C505" s="170"/>
      <c r="D505" s="168"/>
      <c r="E505" s="168"/>
      <c r="F505" s="168"/>
      <c r="G505" s="168"/>
      <c r="H505" s="18" t="s">
        <v>192</v>
      </c>
      <c r="I505" s="17"/>
      <c r="J505" s="17"/>
      <c r="K505" s="17"/>
      <c r="L505" s="17"/>
      <c r="M505" s="17"/>
      <c r="N505" s="17"/>
      <c r="O505" s="72">
        <f>I505+J505+K505+L505+M505+N507</f>
        <v>0</v>
      </c>
      <c r="P505" s="73">
        <v>19500</v>
      </c>
    </row>
    <row r="506" spans="1:16" ht="15.75">
      <c r="A506" s="168"/>
      <c r="B506" s="168"/>
      <c r="C506" s="170"/>
      <c r="D506" s="168"/>
      <c r="E506" s="168"/>
      <c r="F506" s="168"/>
      <c r="G506" s="168"/>
      <c r="H506" s="18" t="s">
        <v>193</v>
      </c>
      <c r="I506" s="17"/>
      <c r="J506" s="17"/>
      <c r="K506" s="17"/>
      <c r="L506" s="17"/>
      <c r="M506" s="17"/>
      <c r="N506" s="17"/>
      <c r="O506" s="72">
        <f>I506+J506+K506+L506+M506+N508</f>
        <v>0</v>
      </c>
      <c r="P506" s="73"/>
    </row>
    <row r="507" spans="1:16" ht="15.75">
      <c r="A507" s="168"/>
      <c r="B507" s="168"/>
      <c r="C507" s="171"/>
      <c r="D507" s="168"/>
      <c r="E507" s="168"/>
      <c r="F507" s="168"/>
      <c r="G507" s="168"/>
      <c r="H507" s="18" t="s">
        <v>194</v>
      </c>
      <c r="I507" s="17">
        <f>I503+I504+I505+I506</f>
        <v>0</v>
      </c>
      <c r="J507" s="17">
        <f>J503+J504+J505+J506</f>
        <v>0</v>
      </c>
      <c r="K507" s="17">
        <f>K503+K504+K505+K506</f>
        <v>0</v>
      </c>
      <c r="L507" s="17">
        <f>L503+L504+L505+L506</f>
        <v>0</v>
      </c>
      <c r="M507" s="17">
        <f>M503+M504+M505+M506</f>
        <v>0</v>
      </c>
      <c r="N507" s="17"/>
      <c r="O507" s="72">
        <f>O503+O504+O505+O506</f>
        <v>0</v>
      </c>
      <c r="P507" s="73">
        <f>P503+P504+P505+T505</f>
        <v>130000</v>
      </c>
    </row>
    <row r="508" spans="1:16" ht="15.75">
      <c r="A508" s="168">
        <v>99</v>
      </c>
      <c r="B508" s="168" t="s">
        <v>140</v>
      </c>
      <c r="C508" s="169" t="s">
        <v>13</v>
      </c>
      <c r="D508" s="168" t="s">
        <v>141</v>
      </c>
      <c r="E508" s="168"/>
      <c r="F508" s="168" t="s">
        <v>354</v>
      </c>
      <c r="G508" s="168"/>
      <c r="H508" s="18" t="s">
        <v>190</v>
      </c>
      <c r="I508" s="17"/>
      <c r="J508" s="17"/>
      <c r="K508" s="17"/>
      <c r="L508" s="17"/>
      <c r="M508" s="17"/>
      <c r="N508" s="17"/>
      <c r="O508" s="72">
        <f>I508+J508+K508+L508+M508+N510</f>
        <v>0</v>
      </c>
      <c r="P508" s="73">
        <v>0</v>
      </c>
    </row>
    <row r="509" spans="1:16" ht="15.75">
      <c r="A509" s="168"/>
      <c r="B509" s="168"/>
      <c r="C509" s="170"/>
      <c r="D509" s="168"/>
      <c r="E509" s="168"/>
      <c r="F509" s="168"/>
      <c r="G509" s="168"/>
      <c r="H509" s="18" t="s">
        <v>191</v>
      </c>
      <c r="I509" s="17"/>
      <c r="J509" s="17"/>
      <c r="K509" s="17"/>
      <c r="L509" s="17"/>
      <c r="M509" s="17"/>
      <c r="N509" s="17">
        <f>N505+N506+N507+N508</f>
        <v>0</v>
      </c>
      <c r="O509" s="72">
        <f>I509+J509+K509+L509+M509+N511</f>
        <v>0</v>
      </c>
      <c r="P509" s="73"/>
    </row>
    <row r="510" spans="1:16" ht="15.75">
      <c r="A510" s="168"/>
      <c r="B510" s="168"/>
      <c r="C510" s="170"/>
      <c r="D510" s="168"/>
      <c r="E510" s="168"/>
      <c r="F510" s="168"/>
      <c r="G510" s="168"/>
      <c r="H510" s="18" t="s">
        <v>192</v>
      </c>
      <c r="I510" s="17"/>
      <c r="J510" s="17"/>
      <c r="K510" s="17"/>
      <c r="L510" s="17"/>
      <c r="M510" s="17"/>
      <c r="N510" s="17"/>
      <c r="O510" s="72">
        <f>I510+J510+K510+L510+M510+N512</f>
        <v>0</v>
      </c>
      <c r="P510" s="73">
        <v>3000</v>
      </c>
    </row>
    <row r="511" spans="1:16" ht="15.75">
      <c r="A511" s="168"/>
      <c r="B511" s="168"/>
      <c r="C511" s="170"/>
      <c r="D511" s="168"/>
      <c r="E511" s="168"/>
      <c r="F511" s="168"/>
      <c r="G511" s="168"/>
      <c r="H511" s="18" t="s">
        <v>193</v>
      </c>
      <c r="I511" s="17"/>
      <c r="J511" s="17"/>
      <c r="K511" s="17"/>
      <c r="L511" s="17"/>
      <c r="M511" s="17"/>
      <c r="N511" s="17"/>
      <c r="O511" s="72">
        <f>I511+J511+K511+L511+M511+N513</f>
        <v>0</v>
      </c>
      <c r="P511" s="73"/>
    </row>
    <row r="512" spans="1:16" ht="15.75">
      <c r="A512" s="168"/>
      <c r="B512" s="168"/>
      <c r="C512" s="171"/>
      <c r="D512" s="168"/>
      <c r="E512" s="168"/>
      <c r="F512" s="168"/>
      <c r="G512" s="168"/>
      <c r="H512" s="18" t="s">
        <v>194</v>
      </c>
      <c r="I512" s="17">
        <f>I508+I509+I510+I511</f>
        <v>0</v>
      </c>
      <c r="J512" s="17">
        <f>J508+J509+J510+J511</f>
        <v>0</v>
      </c>
      <c r="K512" s="17">
        <f>K508+K509+K510+K511</f>
        <v>0</v>
      </c>
      <c r="L512" s="17">
        <f>L508+L509+L510+L511</f>
        <v>0</v>
      </c>
      <c r="M512" s="17">
        <f>M508+M509+M510+M511</f>
        <v>0</v>
      </c>
      <c r="N512" s="17"/>
      <c r="O512" s="72">
        <f>O508+O509+O510+O511</f>
        <v>0</v>
      </c>
      <c r="P512" s="73">
        <f>P508+P509+P510+P511</f>
        <v>3000</v>
      </c>
    </row>
    <row r="513" spans="1:16" ht="15.75">
      <c r="A513" s="168">
        <v>100</v>
      </c>
      <c r="B513" s="168" t="s">
        <v>140</v>
      </c>
      <c r="C513" s="169" t="s">
        <v>14</v>
      </c>
      <c r="D513" s="168" t="s">
        <v>141</v>
      </c>
      <c r="E513" s="168"/>
      <c r="F513" s="168" t="s">
        <v>354</v>
      </c>
      <c r="G513" s="168"/>
      <c r="H513" s="18" t="s">
        <v>190</v>
      </c>
      <c r="I513" s="17"/>
      <c r="J513" s="17"/>
      <c r="K513" s="17"/>
      <c r="L513" s="17"/>
      <c r="M513" s="17"/>
      <c r="N513" s="17"/>
      <c r="O513" s="72">
        <f>I513+J513+K513+L513+M513+N515</f>
        <v>0</v>
      </c>
      <c r="P513" s="73">
        <v>274026.21</v>
      </c>
    </row>
    <row r="514" spans="1:16" ht="15.75">
      <c r="A514" s="168"/>
      <c r="B514" s="168"/>
      <c r="C514" s="170"/>
      <c r="D514" s="168"/>
      <c r="E514" s="168"/>
      <c r="F514" s="168"/>
      <c r="G514" s="168"/>
      <c r="H514" s="18" t="s">
        <v>191</v>
      </c>
      <c r="I514" s="17"/>
      <c r="J514" s="17"/>
      <c r="K514" s="17"/>
      <c r="L514" s="17"/>
      <c r="M514" s="17"/>
      <c r="N514" s="17">
        <f>N510+N511+N512+N513</f>
        <v>0</v>
      </c>
      <c r="O514" s="72">
        <f>I514+J514+K514+L514+M514+N516</f>
        <v>0</v>
      </c>
      <c r="P514" s="73">
        <v>91342.07</v>
      </c>
    </row>
    <row r="515" spans="1:16" ht="15.75">
      <c r="A515" s="168"/>
      <c r="B515" s="168"/>
      <c r="C515" s="170"/>
      <c r="D515" s="168"/>
      <c r="E515" s="168"/>
      <c r="F515" s="168"/>
      <c r="G515" s="168"/>
      <c r="H515" s="18" t="s">
        <v>192</v>
      </c>
      <c r="I515" s="17"/>
      <c r="J515" s="17"/>
      <c r="K515" s="17"/>
      <c r="L515" s="17"/>
      <c r="M515" s="17"/>
      <c r="N515" s="17"/>
      <c r="O515" s="72">
        <f>I515+J515+K515+L515+M515+N517</f>
        <v>0</v>
      </c>
      <c r="P515" s="73">
        <v>91342.07</v>
      </c>
    </row>
    <row r="516" spans="1:16" ht="15.75">
      <c r="A516" s="168"/>
      <c r="B516" s="168"/>
      <c r="C516" s="170"/>
      <c r="D516" s="168"/>
      <c r="E516" s="168"/>
      <c r="F516" s="168"/>
      <c r="G516" s="168"/>
      <c r="H516" s="18" t="s">
        <v>193</v>
      </c>
      <c r="I516" s="17"/>
      <c r="J516" s="17"/>
      <c r="K516" s="17"/>
      <c r="L516" s="17"/>
      <c r="M516" s="17"/>
      <c r="N516" s="17"/>
      <c r="O516" s="72">
        <f>I516+J516+K516+L516+M516+N518</f>
        <v>0</v>
      </c>
      <c r="P516" s="73"/>
    </row>
    <row r="517" spans="1:16" ht="15.75">
      <c r="A517" s="168"/>
      <c r="B517" s="168"/>
      <c r="C517" s="171"/>
      <c r="D517" s="168"/>
      <c r="E517" s="168"/>
      <c r="F517" s="168"/>
      <c r="G517" s="168"/>
      <c r="H517" s="18" t="s">
        <v>194</v>
      </c>
      <c r="I517" s="17">
        <f>I513+I514+I515+I516</f>
        <v>0</v>
      </c>
      <c r="J517" s="17">
        <f>J513+J514+J515+J516</f>
        <v>0</v>
      </c>
      <c r="K517" s="17">
        <f>K513+K514+K515+K516</f>
        <v>0</v>
      </c>
      <c r="L517" s="17">
        <f>L513+L514+L515+L516</f>
        <v>0</v>
      </c>
      <c r="M517" s="17">
        <f>M513+M514+M515+M516</f>
        <v>0</v>
      </c>
      <c r="N517" s="17"/>
      <c r="O517" s="72">
        <f>O513+O514+O515+O516</f>
        <v>0</v>
      </c>
      <c r="P517" s="73">
        <f>P513+P514+P515+P516</f>
        <v>456710.35000000003</v>
      </c>
    </row>
    <row r="518" spans="1:16" ht="15.75">
      <c r="A518" s="168">
        <v>101</v>
      </c>
      <c r="B518" s="168" t="s">
        <v>140</v>
      </c>
      <c r="C518" s="169" t="s">
        <v>30</v>
      </c>
      <c r="D518" s="168" t="s">
        <v>141</v>
      </c>
      <c r="E518" s="168"/>
      <c r="F518" s="168" t="s">
        <v>354</v>
      </c>
      <c r="G518" s="168"/>
      <c r="H518" s="18" t="s">
        <v>190</v>
      </c>
      <c r="I518" s="17"/>
      <c r="J518" s="17"/>
      <c r="K518" s="17"/>
      <c r="L518" s="17"/>
      <c r="M518" s="17"/>
      <c r="N518" s="17"/>
      <c r="O518" s="72">
        <f>I518+J518+K518+L518+M518+N520</f>
        <v>0</v>
      </c>
      <c r="P518" s="74">
        <v>100366.74</v>
      </c>
    </row>
    <row r="519" spans="1:16" ht="15.75">
      <c r="A519" s="168"/>
      <c r="B519" s="168"/>
      <c r="C519" s="170"/>
      <c r="D519" s="168"/>
      <c r="E519" s="168"/>
      <c r="F519" s="168"/>
      <c r="G519" s="168"/>
      <c r="H519" s="18" t="s">
        <v>191</v>
      </c>
      <c r="I519" s="17"/>
      <c r="J519" s="17"/>
      <c r="K519" s="17"/>
      <c r="L519" s="17"/>
      <c r="M519" s="17"/>
      <c r="N519" s="17">
        <f>N515+N516+N517+N518</f>
        <v>0</v>
      </c>
      <c r="O519" s="72">
        <f>I519+J519+K519+L519+M519+N521</f>
        <v>0</v>
      </c>
      <c r="P519" s="74">
        <v>29979.67</v>
      </c>
    </row>
    <row r="520" spans="1:16" ht="15.75">
      <c r="A520" s="168"/>
      <c r="B520" s="168"/>
      <c r="C520" s="170"/>
      <c r="D520" s="168"/>
      <c r="E520" s="168"/>
      <c r="F520" s="168"/>
      <c r="G520" s="168"/>
      <c r="H520" s="18" t="s">
        <v>192</v>
      </c>
      <c r="I520" s="17"/>
      <c r="J520" s="17"/>
      <c r="K520" s="17"/>
      <c r="L520" s="17"/>
      <c r="M520" s="17"/>
      <c r="N520" s="17"/>
      <c r="O520" s="72">
        <f>I520+J520+K520+L520+M520+N522</f>
        <v>0</v>
      </c>
      <c r="P520" s="74">
        <v>29979.67</v>
      </c>
    </row>
    <row r="521" spans="1:16" ht="15.75">
      <c r="A521" s="168"/>
      <c r="B521" s="168"/>
      <c r="C521" s="170"/>
      <c r="D521" s="168"/>
      <c r="E521" s="168"/>
      <c r="F521" s="168"/>
      <c r="G521" s="168"/>
      <c r="H521" s="18" t="s">
        <v>193</v>
      </c>
      <c r="I521" s="17"/>
      <c r="J521" s="17"/>
      <c r="K521" s="17"/>
      <c r="L521" s="17"/>
      <c r="M521" s="17"/>
      <c r="N521" s="17"/>
      <c r="O521" s="72">
        <f>I521+J521+K521+L521+M521+N523</f>
        <v>0</v>
      </c>
      <c r="P521" s="74"/>
    </row>
    <row r="522" spans="1:16" ht="15.75">
      <c r="A522" s="168"/>
      <c r="B522" s="168"/>
      <c r="C522" s="171"/>
      <c r="D522" s="168"/>
      <c r="E522" s="168"/>
      <c r="F522" s="168"/>
      <c r="G522" s="168"/>
      <c r="H522" s="18" t="s">
        <v>194</v>
      </c>
      <c r="I522" s="17">
        <f>I518+I519+I520+I521</f>
        <v>0</v>
      </c>
      <c r="J522" s="17">
        <f>J518+J519+J520+J521</f>
        <v>0</v>
      </c>
      <c r="K522" s="17">
        <f>K518+K519+K520+K521</f>
        <v>0</v>
      </c>
      <c r="L522" s="17">
        <f>L518+L519+L520+L521</f>
        <v>0</v>
      </c>
      <c r="M522" s="17">
        <f>M518+M519+M520+M521</f>
        <v>0</v>
      </c>
      <c r="N522" s="17"/>
      <c r="O522" s="72">
        <f>O518+O519+O520+O521</f>
        <v>0</v>
      </c>
      <c r="P522" s="73">
        <f>P518+P519+P520+P521</f>
        <v>160326.08000000002</v>
      </c>
    </row>
    <row r="523" spans="1:16" ht="15.75">
      <c r="A523" s="168">
        <v>102</v>
      </c>
      <c r="B523" s="168" t="s">
        <v>140</v>
      </c>
      <c r="C523" s="169" t="s">
        <v>32</v>
      </c>
      <c r="D523" s="168" t="s">
        <v>141</v>
      </c>
      <c r="E523" s="168"/>
      <c r="F523" s="168" t="s">
        <v>354</v>
      </c>
      <c r="G523" s="168"/>
      <c r="H523" s="18" t="s">
        <v>190</v>
      </c>
      <c r="I523" s="17"/>
      <c r="J523" s="17"/>
      <c r="K523" s="17"/>
      <c r="L523" s="17"/>
      <c r="M523" s="17"/>
      <c r="N523" s="17"/>
      <c r="O523" s="72">
        <f>I523+J523+K523+L523+M523+N525</f>
        <v>0</v>
      </c>
      <c r="P523" s="74"/>
    </row>
    <row r="524" spans="1:16" ht="15.75">
      <c r="A524" s="168"/>
      <c r="B524" s="168"/>
      <c r="C524" s="170"/>
      <c r="D524" s="168"/>
      <c r="E524" s="168"/>
      <c r="F524" s="168"/>
      <c r="G524" s="168"/>
      <c r="H524" s="18" t="s">
        <v>191</v>
      </c>
      <c r="I524" s="17"/>
      <c r="J524" s="17"/>
      <c r="K524" s="17"/>
      <c r="L524" s="17"/>
      <c r="M524" s="17"/>
      <c r="N524" s="17">
        <f>N520+N521+N522+N523</f>
        <v>0</v>
      </c>
      <c r="O524" s="72">
        <f>I524+J524+K524+L524+M524+N526</f>
        <v>0</v>
      </c>
      <c r="P524" s="74"/>
    </row>
    <row r="525" spans="1:16" ht="15.75">
      <c r="A525" s="168"/>
      <c r="B525" s="168"/>
      <c r="C525" s="170"/>
      <c r="D525" s="168"/>
      <c r="E525" s="168"/>
      <c r="F525" s="168"/>
      <c r="G525" s="168"/>
      <c r="H525" s="18" t="s">
        <v>192</v>
      </c>
      <c r="I525" s="17"/>
      <c r="J525" s="17"/>
      <c r="K525" s="17"/>
      <c r="L525" s="17"/>
      <c r="M525" s="17"/>
      <c r="N525" s="17"/>
      <c r="O525" s="72">
        <f>I525+J525+K525+L525+M525+N527</f>
        <v>0</v>
      </c>
      <c r="P525" s="74"/>
    </row>
    <row r="526" spans="1:16" ht="15.75">
      <c r="A526" s="168"/>
      <c r="B526" s="168"/>
      <c r="C526" s="170"/>
      <c r="D526" s="168"/>
      <c r="E526" s="168"/>
      <c r="F526" s="168"/>
      <c r="G526" s="168"/>
      <c r="H526" s="18" t="s">
        <v>193</v>
      </c>
      <c r="I526" s="17"/>
      <c r="J526" s="17"/>
      <c r="K526" s="17"/>
      <c r="L526" s="17"/>
      <c r="M526" s="17"/>
      <c r="N526" s="17"/>
      <c r="O526" s="72">
        <f>I526+J526+K526+L526+M526+N528</f>
        <v>0</v>
      </c>
      <c r="P526" s="74">
        <v>52000</v>
      </c>
    </row>
    <row r="527" spans="1:16" ht="15.75">
      <c r="A527" s="168"/>
      <c r="B527" s="168"/>
      <c r="C527" s="171"/>
      <c r="D527" s="168"/>
      <c r="E527" s="168"/>
      <c r="F527" s="168"/>
      <c r="G527" s="168"/>
      <c r="H527" s="18" t="s">
        <v>194</v>
      </c>
      <c r="I527" s="17">
        <f>I523+I524+I525+I526</f>
        <v>0</v>
      </c>
      <c r="J527" s="17">
        <f>J523+J524+J525+J526</f>
        <v>0</v>
      </c>
      <c r="K527" s="17">
        <f>K523+K524+K525+K526</f>
        <v>0</v>
      </c>
      <c r="L527" s="17">
        <f>L523+L524+L525+L526</f>
        <v>0</v>
      </c>
      <c r="M527" s="17">
        <f>M523+M524+M525+M526</f>
        <v>0</v>
      </c>
      <c r="N527" s="17"/>
      <c r="O527" s="72">
        <f>O523+O524+O525+O526</f>
        <v>0</v>
      </c>
      <c r="P527" s="73">
        <f>P523+P524+P525+P526</f>
        <v>52000</v>
      </c>
    </row>
    <row r="528" spans="1:16" ht="15.75">
      <c r="A528" s="168">
        <v>103</v>
      </c>
      <c r="B528" s="168" t="s">
        <v>140</v>
      </c>
      <c r="C528" s="169" t="s">
        <v>32</v>
      </c>
      <c r="D528" s="168" t="s">
        <v>413</v>
      </c>
      <c r="E528" s="168"/>
      <c r="F528" s="168" t="s">
        <v>354</v>
      </c>
      <c r="G528" s="168"/>
      <c r="H528" s="18" t="s">
        <v>190</v>
      </c>
      <c r="I528" s="17"/>
      <c r="J528" s="17"/>
      <c r="K528" s="17"/>
      <c r="L528" s="17"/>
      <c r="M528" s="17"/>
      <c r="N528" s="17"/>
      <c r="O528" s="72">
        <f>I528+J528+K528+L528+M528+N530</f>
        <v>0</v>
      </c>
      <c r="P528" s="74"/>
    </row>
    <row r="529" spans="1:16" ht="15.75">
      <c r="A529" s="168"/>
      <c r="B529" s="168"/>
      <c r="C529" s="170"/>
      <c r="D529" s="168"/>
      <c r="E529" s="168"/>
      <c r="F529" s="168"/>
      <c r="G529" s="168"/>
      <c r="H529" s="18" t="s">
        <v>191</v>
      </c>
      <c r="I529" s="17"/>
      <c r="J529" s="17"/>
      <c r="K529" s="17"/>
      <c r="L529" s="17"/>
      <c r="M529" s="17"/>
      <c r="N529" s="17">
        <f>N525+N526+N527+N528</f>
        <v>0</v>
      </c>
      <c r="O529" s="72">
        <f>I529+J529+K529+L529+M529+N531</f>
        <v>0</v>
      </c>
      <c r="P529" s="74"/>
    </row>
    <row r="530" spans="1:16" ht="15.75">
      <c r="A530" s="168"/>
      <c r="B530" s="168"/>
      <c r="C530" s="170"/>
      <c r="D530" s="168"/>
      <c r="E530" s="168"/>
      <c r="F530" s="168"/>
      <c r="G530" s="168"/>
      <c r="H530" s="18" t="s">
        <v>192</v>
      </c>
      <c r="I530" s="17"/>
      <c r="J530" s="17"/>
      <c r="K530" s="17"/>
      <c r="L530" s="17"/>
      <c r="M530" s="17"/>
      <c r="N530" s="17"/>
      <c r="O530" s="72">
        <f>I530+J530+K530+L530+M530+N532</f>
        <v>0</v>
      </c>
      <c r="P530" s="74"/>
    </row>
    <row r="531" spans="1:16" ht="15.75">
      <c r="A531" s="168"/>
      <c r="B531" s="168"/>
      <c r="C531" s="170"/>
      <c r="D531" s="168"/>
      <c r="E531" s="168"/>
      <c r="F531" s="168"/>
      <c r="G531" s="168"/>
      <c r="H531" s="18" t="s">
        <v>193</v>
      </c>
      <c r="I531" s="17"/>
      <c r="J531" s="17"/>
      <c r="K531" s="17"/>
      <c r="L531" s="17"/>
      <c r="M531" s="17"/>
      <c r="N531" s="17"/>
      <c r="O531" s="72">
        <f>I531+J531+K531+L531+M531+N533</f>
        <v>0</v>
      </c>
      <c r="P531" s="74">
        <v>52000</v>
      </c>
    </row>
    <row r="532" spans="1:16" ht="15.75">
      <c r="A532" s="168"/>
      <c r="B532" s="168"/>
      <c r="C532" s="171"/>
      <c r="D532" s="168"/>
      <c r="E532" s="168"/>
      <c r="F532" s="168"/>
      <c r="G532" s="168"/>
      <c r="H532" s="18" t="s">
        <v>194</v>
      </c>
      <c r="I532" s="17">
        <f>I528+I529+I530+I531</f>
        <v>0</v>
      </c>
      <c r="J532" s="17">
        <f>J528+J529+J530+J531</f>
        <v>0</v>
      </c>
      <c r="K532" s="17">
        <f>K528+K529+K530+K531</f>
        <v>0</v>
      </c>
      <c r="L532" s="17">
        <f>L528+L529+L530+L531</f>
        <v>0</v>
      </c>
      <c r="M532" s="17">
        <f>M528+M529+M530+M531</f>
        <v>0</v>
      </c>
      <c r="N532" s="17"/>
      <c r="O532" s="72">
        <f>O528+O529+O530+O531</f>
        <v>0</v>
      </c>
      <c r="P532" s="73">
        <f>P528+P529+P530+P531</f>
        <v>52000</v>
      </c>
    </row>
    <row r="533" spans="1:16" ht="15.75">
      <c r="A533" s="168">
        <v>104</v>
      </c>
      <c r="B533" s="168" t="s">
        <v>140</v>
      </c>
      <c r="C533" s="169" t="s">
        <v>32</v>
      </c>
      <c r="D533" s="168" t="s">
        <v>141</v>
      </c>
      <c r="E533" s="168"/>
      <c r="F533" s="168" t="s">
        <v>354</v>
      </c>
      <c r="G533" s="168"/>
      <c r="H533" s="18" t="s">
        <v>190</v>
      </c>
      <c r="I533" s="17"/>
      <c r="J533" s="17"/>
      <c r="K533" s="17"/>
      <c r="L533" s="17"/>
      <c r="M533" s="17"/>
      <c r="N533" s="17"/>
      <c r="O533" s="72">
        <f>I533+J533+K533+L533+M533+N535</f>
        <v>0</v>
      </c>
      <c r="P533" s="74"/>
    </row>
    <row r="534" spans="1:16" ht="15.75">
      <c r="A534" s="168"/>
      <c r="B534" s="168"/>
      <c r="C534" s="170"/>
      <c r="D534" s="168"/>
      <c r="E534" s="168"/>
      <c r="F534" s="168"/>
      <c r="G534" s="168"/>
      <c r="H534" s="18" t="s">
        <v>191</v>
      </c>
      <c r="I534" s="17"/>
      <c r="J534" s="17"/>
      <c r="K534" s="17"/>
      <c r="L534" s="17"/>
      <c r="M534" s="17"/>
      <c r="N534" s="17">
        <f>N530+N531+N532+N533</f>
        <v>0</v>
      </c>
      <c r="O534" s="72">
        <f>I534+J534+K534+L534+M534+N536</f>
        <v>0</v>
      </c>
      <c r="P534" s="74"/>
    </row>
    <row r="535" spans="1:16" ht="15.75">
      <c r="A535" s="168"/>
      <c r="B535" s="168"/>
      <c r="C535" s="170"/>
      <c r="D535" s="168"/>
      <c r="E535" s="168"/>
      <c r="F535" s="168"/>
      <c r="G535" s="168"/>
      <c r="H535" s="18" t="s">
        <v>192</v>
      </c>
      <c r="I535" s="17"/>
      <c r="J535" s="17"/>
      <c r="K535" s="17"/>
      <c r="L535" s="17"/>
      <c r="M535" s="17"/>
      <c r="N535" s="17"/>
      <c r="O535" s="72">
        <f>I535+J535+K535+L535+M535+N537</f>
        <v>0</v>
      </c>
      <c r="P535" s="74"/>
    </row>
    <row r="536" spans="1:16" ht="15.75">
      <c r="A536" s="168"/>
      <c r="B536" s="168"/>
      <c r="C536" s="170"/>
      <c r="D536" s="168"/>
      <c r="E536" s="168"/>
      <c r="F536" s="168"/>
      <c r="G536" s="168"/>
      <c r="H536" s="18" t="s">
        <v>193</v>
      </c>
      <c r="I536" s="17"/>
      <c r="J536" s="17"/>
      <c r="K536" s="17"/>
      <c r="L536" s="17"/>
      <c r="M536" s="17"/>
      <c r="N536" s="17"/>
      <c r="O536" s="72">
        <f>I536+J536+K536+L536+M536+N538</f>
        <v>0</v>
      </c>
      <c r="P536" s="74">
        <v>52000</v>
      </c>
    </row>
    <row r="537" spans="1:16" ht="15.75">
      <c r="A537" s="168"/>
      <c r="B537" s="168"/>
      <c r="C537" s="171"/>
      <c r="D537" s="168"/>
      <c r="E537" s="168"/>
      <c r="F537" s="168"/>
      <c r="G537" s="168"/>
      <c r="H537" s="18" t="s">
        <v>194</v>
      </c>
      <c r="I537" s="17">
        <f>I533+I534+I535+I536</f>
        <v>0</v>
      </c>
      <c r="J537" s="17">
        <f>J533+J534+J535+J536</f>
        <v>0</v>
      </c>
      <c r="K537" s="17">
        <f>K533+K534+K535+K536</f>
        <v>0</v>
      </c>
      <c r="L537" s="17">
        <f>L533+L534+L535+L536</f>
        <v>0</v>
      </c>
      <c r="M537" s="17">
        <f>M533+M534+M535+M536</f>
        <v>0</v>
      </c>
      <c r="N537" s="17"/>
      <c r="O537" s="72">
        <f>O533+O534+O535+O536</f>
        <v>0</v>
      </c>
      <c r="P537" s="73">
        <f>P533+P534+P535+P536</f>
        <v>52000</v>
      </c>
    </row>
    <row r="538" spans="1:16" ht="52.5" customHeight="1">
      <c r="A538" s="28" t="s">
        <v>222</v>
      </c>
      <c r="B538" s="191" t="s">
        <v>223</v>
      </c>
      <c r="C538" s="192"/>
      <c r="D538" s="192"/>
      <c r="E538" s="192"/>
      <c r="F538" s="192"/>
      <c r="G538" s="192"/>
      <c r="H538" s="193"/>
      <c r="I538" s="56">
        <f>I539</f>
        <v>29999.94</v>
      </c>
      <c r="J538" s="56">
        <f>J539</f>
        <v>1120374.17</v>
      </c>
      <c r="K538" s="56">
        <f>K539</f>
        <v>845044.9199999999</v>
      </c>
      <c r="L538" s="56">
        <f>L539</f>
        <v>1457738.41</v>
      </c>
      <c r="M538" s="56">
        <f>M539</f>
        <v>2221818.17</v>
      </c>
      <c r="N538" s="17"/>
      <c r="O538" s="70">
        <f>O539</f>
        <v>13845284.35</v>
      </c>
      <c r="P538" s="71">
        <f>P539</f>
        <v>15840207.890000002</v>
      </c>
    </row>
    <row r="539" spans="1:16" ht="33.75" customHeight="1">
      <c r="A539" s="5" t="s">
        <v>224</v>
      </c>
      <c r="B539" s="112" t="s">
        <v>225</v>
      </c>
      <c r="C539" s="112"/>
      <c r="D539" s="112"/>
      <c r="E539" s="112"/>
      <c r="F539" s="112"/>
      <c r="G539" s="112"/>
      <c r="H539" s="112"/>
      <c r="I539" s="58">
        <f>I544+I549+I554+I559+I564+I569+I574+I579+I584+I589+I594+I599+I604+I609+I614+I619+I624+I629+I634+I639+I644+I649+I654+I659+I664+I669+I674+I679+I684+I689+I694+I699+I704+I714+I719+I724+I729+I734+I739+I744+I749+I754+I759+I764+I769+I774+I779</f>
        <v>29999.94</v>
      </c>
      <c r="J539" s="58">
        <f>J544+J549+J554+J559+J564+J569+J574+J579+J584+J589+J594+J599+J604+J609+J614+J619+J624+J629+J634+J639+J644+J649+J654+J659+J664+J669+J674+J679+J684+J689+J694+J699+J704+J714+J719+J724+J729+J734+J739+J744+J749+J754+J759+J764+J769+J774+J779</f>
        <v>1120374.17</v>
      </c>
      <c r="K539" s="58">
        <f>K544+K549+K554+K559+K564+K569+K574+K579+K584+K589+K594+K599+K604+K609+K614+K619+K624+K629+K634+K639+K644+K649+K654+K659+K664+K669+K674+K679+K684+K689+K694+K699+K704+K714+K719+K724+K729+K734+K739+K744+K749+K754+K759+K764+K769+K774+K779</f>
        <v>845044.9199999999</v>
      </c>
      <c r="L539" s="58">
        <f>L544+L549+L554+L559+L564+L569+L574+L579+L584+L589+L594+L599+L604+L609+L614+L619+L624+L629+L634+L639+L644+L649+L654+L659+L664+L669+L674+L679+L684+L689+L694+L699+L704+L714+L719+L724+L729+L734+L739+L744+L749+L754+L759+L764+L769+L774+L779</f>
        <v>1457738.41</v>
      </c>
      <c r="M539" s="58">
        <f>M544+M549+M554+M559+M564+M569+M574+M579+M584+M589+M594+M599+M604+M609+M614+M619+M624+M629+M634+M639+M644+M649+M654+M659+M664+M669+M674+M679+M684+M689+M694+M699+M704+M714+M719+M724+M729+M734+M739+M744+M749+M754+M759+M764+M769+M774+M779</f>
        <v>2221818.17</v>
      </c>
      <c r="N539" s="17">
        <f>N535+N536+N537+N538</f>
        <v>0</v>
      </c>
      <c r="O539" s="72">
        <f>I539+J539+K539+L539+M539+N541</f>
        <v>13845284.35</v>
      </c>
      <c r="P539" s="71">
        <f>P544+P549+P554+P559+P564+P569+P574+P579+P584+P589+P594+P599+P604+P609+P614+P619+P624+P629+P634+P639+P644+P649+P654+P659+P664+P669+P674+P679+P684+P689+P694+P699+P704+P714+P719+P724+P729+P734+P739+P744+P749+P754+P759+P764+P769+P774+P779</f>
        <v>15840207.890000002</v>
      </c>
    </row>
    <row r="540" spans="1:16" ht="15.75">
      <c r="A540" s="112">
        <v>1</v>
      </c>
      <c r="B540" s="112" t="s">
        <v>226</v>
      </c>
      <c r="C540" s="112" t="s">
        <v>365</v>
      </c>
      <c r="D540" s="112" t="s">
        <v>195</v>
      </c>
      <c r="E540" s="112"/>
      <c r="F540" s="112" t="s">
        <v>357</v>
      </c>
      <c r="G540" s="112"/>
      <c r="H540" s="20" t="s">
        <v>190</v>
      </c>
      <c r="I540" s="17"/>
      <c r="J540" s="17"/>
      <c r="K540" s="17"/>
      <c r="L540" s="17"/>
      <c r="M540" s="17"/>
      <c r="N540" s="56">
        <f>N541</f>
        <v>8170308.74</v>
      </c>
      <c r="O540" s="75"/>
      <c r="P540" s="73"/>
    </row>
    <row r="541" spans="1:16" ht="15.75">
      <c r="A541" s="112"/>
      <c r="B541" s="112"/>
      <c r="C541" s="112"/>
      <c r="D541" s="112"/>
      <c r="E541" s="112"/>
      <c r="F541" s="112"/>
      <c r="G541" s="112"/>
      <c r="H541" s="20" t="s">
        <v>191</v>
      </c>
      <c r="I541" s="17"/>
      <c r="J541" s="17"/>
      <c r="K541" s="17"/>
      <c r="L541" s="17"/>
      <c r="M541" s="17"/>
      <c r="N541" s="58">
        <f>N546+N551+N556+N561+N566+N571+N576+N581+N586+N591+N596+N601+N606+N611+N616+N621+N626+N631+N636+N641+N646+N651+N656+N661+N666+N671+N676+N681+N686+N691+N696+N701+N706+N716+N721+N726+N731+N736+N741+N746+N751+N756+N761+N766+N771+N776+N781</f>
        <v>8170308.74</v>
      </c>
      <c r="O541" s="75"/>
      <c r="P541" s="73"/>
    </row>
    <row r="542" spans="1:16" ht="15.75">
      <c r="A542" s="112"/>
      <c r="B542" s="112"/>
      <c r="C542" s="112"/>
      <c r="D542" s="112"/>
      <c r="E542" s="112"/>
      <c r="F542" s="112"/>
      <c r="G542" s="112"/>
      <c r="H542" s="20" t="s">
        <v>192</v>
      </c>
      <c r="I542" s="17"/>
      <c r="J542" s="17"/>
      <c r="K542" s="17">
        <v>1256.15</v>
      </c>
      <c r="L542" s="17"/>
      <c r="M542" s="17"/>
      <c r="N542" s="17"/>
      <c r="O542" s="75">
        <f>I542+J542+K542+L542+M542+N544</f>
        <v>1256.15</v>
      </c>
      <c r="P542" s="73"/>
    </row>
    <row r="543" spans="1:16" s="33" customFormat="1" ht="37.5" customHeight="1">
      <c r="A543" s="112"/>
      <c r="B543" s="112"/>
      <c r="C543" s="112"/>
      <c r="D543" s="112"/>
      <c r="E543" s="112"/>
      <c r="F543" s="112"/>
      <c r="G543" s="112"/>
      <c r="H543" s="20" t="s">
        <v>193</v>
      </c>
      <c r="I543" s="17"/>
      <c r="J543" s="17"/>
      <c r="K543" s="17"/>
      <c r="L543" s="17"/>
      <c r="M543" s="17"/>
      <c r="N543" s="17"/>
      <c r="O543" s="75"/>
      <c r="P543" s="73"/>
    </row>
    <row r="544" spans="1:16" ht="20.25" customHeight="1">
      <c r="A544" s="112"/>
      <c r="B544" s="112"/>
      <c r="C544" s="112"/>
      <c r="D544" s="112"/>
      <c r="E544" s="112"/>
      <c r="F544" s="112"/>
      <c r="G544" s="112"/>
      <c r="H544" s="20" t="s">
        <v>194</v>
      </c>
      <c r="I544" s="17">
        <f>I540+I541+I542+I543</f>
        <v>0</v>
      </c>
      <c r="J544" s="17">
        <f>J540+J541+J542+J543</f>
        <v>0</v>
      </c>
      <c r="K544" s="17">
        <f>K540+K541+K542+K543</f>
        <v>1256.15</v>
      </c>
      <c r="L544" s="17">
        <f>L540+L541+L542+L543</f>
        <v>0</v>
      </c>
      <c r="M544" s="17">
        <f>M540+M541+M542+M543</f>
        <v>0</v>
      </c>
      <c r="N544" s="17"/>
      <c r="O544" s="75">
        <f>O540+O541+O542+O543</f>
        <v>1256.15</v>
      </c>
      <c r="P544" s="73">
        <v>0</v>
      </c>
    </row>
    <row r="545" spans="1:16" ht="13.5" customHeight="1">
      <c r="A545" s="112">
        <v>2</v>
      </c>
      <c r="B545" s="112" t="s">
        <v>226</v>
      </c>
      <c r="C545" s="112" t="s">
        <v>364</v>
      </c>
      <c r="D545" s="112" t="s">
        <v>141</v>
      </c>
      <c r="E545" s="112"/>
      <c r="F545" s="112" t="s">
        <v>357</v>
      </c>
      <c r="G545" s="112"/>
      <c r="H545" s="20" t="s">
        <v>190</v>
      </c>
      <c r="I545" s="17"/>
      <c r="J545" s="17"/>
      <c r="K545" s="17"/>
      <c r="L545" s="17"/>
      <c r="M545" s="17"/>
      <c r="N545" s="17"/>
      <c r="O545" s="75">
        <f>I545+J545+K545+L545+M545+N547</f>
        <v>0</v>
      </c>
      <c r="P545" s="73"/>
    </row>
    <row r="546" spans="1:16" ht="15.75">
      <c r="A546" s="112"/>
      <c r="B546" s="112"/>
      <c r="C546" s="112"/>
      <c r="D546" s="112"/>
      <c r="E546" s="112"/>
      <c r="F546" s="112"/>
      <c r="G546" s="112"/>
      <c r="H546" s="20" t="s">
        <v>191</v>
      </c>
      <c r="I546" s="17"/>
      <c r="J546" s="17"/>
      <c r="K546" s="17"/>
      <c r="L546" s="17">
        <v>695923.22</v>
      </c>
      <c r="M546" s="17">
        <v>11332.84</v>
      </c>
      <c r="N546" s="17">
        <f>N542+N543+N544+N545</f>
        <v>0</v>
      </c>
      <c r="O546" s="75">
        <f>I546+J546+K546+L546+M546+N548</f>
        <v>707256.0599999999</v>
      </c>
      <c r="P546" s="73"/>
    </row>
    <row r="547" spans="1:16" ht="15.75">
      <c r="A547" s="112"/>
      <c r="B547" s="112"/>
      <c r="C547" s="112"/>
      <c r="D547" s="112"/>
      <c r="E547" s="112"/>
      <c r="F547" s="112"/>
      <c r="G547" s="112"/>
      <c r="H547" s="20" t="s">
        <v>192</v>
      </c>
      <c r="I547" s="17"/>
      <c r="J547" s="17">
        <v>44602.6</v>
      </c>
      <c r="K547" s="17">
        <v>0</v>
      </c>
      <c r="L547" s="17">
        <v>10597.82</v>
      </c>
      <c r="M547" s="17">
        <v>744190.77</v>
      </c>
      <c r="N547" s="17"/>
      <c r="O547" s="75">
        <f>I547+J547+K547+L547+M547+N549</f>
        <v>799391.1900000001</v>
      </c>
      <c r="P547" s="73"/>
    </row>
    <row r="548" spans="1:16" ht="15.75">
      <c r="A548" s="112"/>
      <c r="B548" s="112"/>
      <c r="C548" s="112"/>
      <c r="D548" s="112"/>
      <c r="E548" s="112"/>
      <c r="F548" s="112"/>
      <c r="G548" s="112"/>
      <c r="H548" s="20" t="s">
        <v>193</v>
      </c>
      <c r="I548" s="17"/>
      <c r="J548" s="17"/>
      <c r="K548" s="17"/>
      <c r="L548" s="17"/>
      <c r="M548" s="17"/>
      <c r="N548" s="17"/>
      <c r="O548" s="75">
        <f>I548+J548+K548+L548+M548+N550</f>
        <v>0</v>
      </c>
      <c r="P548" s="73"/>
    </row>
    <row r="549" spans="1:16" ht="15.75">
      <c r="A549" s="112"/>
      <c r="B549" s="112"/>
      <c r="C549" s="112"/>
      <c r="D549" s="112"/>
      <c r="E549" s="112"/>
      <c r="F549" s="112"/>
      <c r="G549" s="112"/>
      <c r="H549" s="20" t="s">
        <v>194</v>
      </c>
      <c r="I549" s="17">
        <f>I545+I546+I547+I548</f>
        <v>0</v>
      </c>
      <c r="J549" s="17">
        <f>J545+J546+J547+J548</f>
        <v>44602.6</v>
      </c>
      <c r="K549" s="17">
        <f>K545+K546+K547+K548</f>
        <v>0</v>
      </c>
      <c r="L549" s="17">
        <f>L545+L546+L547+L548</f>
        <v>706521.0399999999</v>
      </c>
      <c r="M549" s="17">
        <f>M545+M546+M547+M548</f>
        <v>755523.61</v>
      </c>
      <c r="N549" s="17"/>
      <c r="O549" s="75">
        <f>O545+O546+O547+O548</f>
        <v>1506647.25</v>
      </c>
      <c r="P549" s="73">
        <v>0</v>
      </c>
    </row>
    <row r="550" spans="1:16" ht="13.5" customHeight="1">
      <c r="A550" s="112">
        <v>3</v>
      </c>
      <c r="B550" s="112" t="s">
        <v>226</v>
      </c>
      <c r="C550" s="112" t="s">
        <v>363</v>
      </c>
      <c r="D550" s="112" t="s">
        <v>195</v>
      </c>
      <c r="E550" s="112"/>
      <c r="F550" s="112" t="s">
        <v>357</v>
      </c>
      <c r="G550" s="112"/>
      <c r="H550" s="20" t="s">
        <v>190</v>
      </c>
      <c r="I550" s="17"/>
      <c r="J550" s="17"/>
      <c r="K550" s="17"/>
      <c r="L550" s="17"/>
      <c r="M550" s="17"/>
      <c r="N550" s="17"/>
      <c r="O550" s="75">
        <f>I550+J550+K550+L550+M550+N552</f>
        <v>0</v>
      </c>
      <c r="P550" s="73"/>
    </row>
    <row r="551" spans="1:16" ht="15.75">
      <c r="A551" s="112"/>
      <c r="B551" s="112"/>
      <c r="C551" s="112"/>
      <c r="D551" s="112"/>
      <c r="E551" s="112"/>
      <c r="F551" s="112"/>
      <c r="G551" s="112"/>
      <c r="H551" s="20" t="s">
        <v>191</v>
      </c>
      <c r="I551" s="17"/>
      <c r="J551" s="17"/>
      <c r="K551" s="17"/>
      <c r="L551" s="17"/>
      <c r="M551" s="17"/>
      <c r="N551" s="17">
        <f>N547+N548+N549+N550</f>
        <v>0</v>
      </c>
      <c r="O551" s="75">
        <f>I551+J551+K551+L551+M551+N553</f>
        <v>0</v>
      </c>
      <c r="P551" s="73"/>
    </row>
    <row r="552" spans="1:16" ht="15.75">
      <c r="A552" s="112"/>
      <c r="B552" s="112"/>
      <c r="C552" s="112"/>
      <c r="D552" s="112"/>
      <c r="E552" s="112"/>
      <c r="F552" s="112"/>
      <c r="G552" s="112"/>
      <c r="H552" s="20" t="s">
        <v>192</v>
      </c>
      <c r="I552" s="17"/>
      <c r="J552" s="17">
        <v>21.93</v>
      </c>
      <c r="K552" s="17">
        <v>60</v>
      </c>
      <c r="L552" s="17"/>
      <c r="M552" s="17"/>
      <c r="N552" s="17"/>
      <c r="O552" s="75">
        <f>I552+J552+K552+L552+M552+N554</f>
        <v>81.93</v>
      </c>
      <c r="P552" s="73"/>
    </row>
    <row r="553" spans="1:16" ht="15.75">
      <c r="A553" s="112"/>
      <c r="B553" s="112"/>
      <c r="C553" s="112"/>
      <c r="D553" s="112"/>
      <c r="E553" s="112"/>
      <c r="F553" s="112"/>
      <c r="G553" s="112"/>
      <c r="H553" s="20" t="s">
        <v>193</v>
      </c>
      <c r="I553" s="17"/>
      <c r="J553" s="17"/>
      <c r="K553" s="17"/>
      <c r="L553" s="17"/>
      <c r="M553" s="17"/>
      <c r="N553" s="17"/>
      <c r="O553" s="75">
        <f>I553+J553+K553+L553+M553+N555</f>
        <v>0</v>
      </c>
      <c r="P553" s="73"/>
    </row>
    <row r="554" spans="1:16" ht="15.75">
      <c r="A554" s="112"/>
      <c r="B554" s="112"/>
      <c r="C554" s="112"/>
      <c r="D554" s="112"/>
      <c r="E554" s="112"/>
      <c r="F554" s="112"/>
      <c r="G554" s="112"/>
      <c r="H554" s="20" t="s">
        <v>194</v>
      </c>
      <c r="I554" s="17">
        <f>I550+I551+I552+I553</f>
        <v>0</v>
      </c>
      <c r="J554" s="17">
        <f>J550+J551+J552+J553</f>
        <v>21.93</v>
      </c>
      <c r="K554" s="17">
        <f>K550+K551+K552+K553</f>
        <v>60</v>
      </c>
      <c r="L554" s="17">
        <f>L550+L551+L552+L553</f>
        <v>0</v>
      </c>
      <c r="M554" s="17">
        <f>M550+M551+M552+M553</f>
        <v>0</v>
      </c>
      <c r="N554" s="17"/>
      <c r="O554" s="75">
        <f>O550+O551+O552+O553</f>
        <v>81.93</v>
      </c>
      <c r="P554" s="73">
        <v>0</v>
      </c>
    </row>
    <row r="555" spans="1:16" ht="13.5" customHeight="1">
      <c r="A555" s="112">
        <v>4</v>
      </c>
      <c r="B555" s="112" t="s">
        <v>226</v>
      </c>
      <c r="C555" s="112" t="s">
        <v>362</v>
      </c>
      <c r="D555" s="112" t="s">
        <v>141</v>
      </c>
      <c r="E555" s="112"/>
      <c r="F555" s="112" t="s">
        <v>357</v>
      </c>
      <c r="G555" s="112"/>
      <c r="H555" s="20" t="s">
        <v>190</v>
      </c>
      <c r="I555" s="17"/>
      <c r="J555" s="17"/>
      <c r="K555" s="17"/>
      <c r="L555" s="17"/>
      <c r="M555" s="17"/>
      <c r="N555" s="17"/>
      <c r="O555" s="75">
        <f>I555+J555+K555+L555+M555+N557</f>
        <v>0</v>
      </c>
      <c r="P555" s="73"/>
    </row>
    <row r="556" spans="1:16" ht="15.75">
      <c r="A556" s="112"/>
      <c r="B556" s="112"/>
      <c r="C556" s="112"/>
      <c r="D556" s="112"/>
      <c r="E556" s="112"/>
      <c r="F556" s="112"/>
      <c r="G556" s="112"/>
      <c r="H556" s="20" t="s">
        <v>191</v>
      </c>
      <c r="I556" s="17"/>
      <c r="J556" s="17"/>
      <c r="K556" s="17">
        <v>401793.75</v>
      </c>
      <c r="L556" s="17">
        <v>526485.6</v>
      </c>
      <c r="M556" s="17"/>
      <c r="N556" s="17">
        <f>N552+N553+N554+N555</f>
        <v>0</v>
      </c>
      <c r="O556" s="75">
        <f>I556+J556+K556+L556+M556+N558</f>
        <v>928279.35</v>
      </c>
      <c r="P556" s="73"/>
    </row>
    <row r="557" spans="1:16" ht="15.75">
      <c r="A557" s="112"/>
      <c r="B557" s="112"/>
      <c r="C557" s="112"/>
      <c r="D557" s="112"/>
      <c r="E557" s="112"/>
      <c r="F557" s="112"/>
      <c r="G557" s="112"/>
      <c r="H557" s="20" t="s">
        <v>192</v>
      </c>
      <c r="I557" s="17"/>
      <c r="J557" s="17">
        <v>6579.11</v>
      </c>
      <c r="K557" s="17">
        <v>64375.49</v>
      </c>
      <c r="L557" s="17">
        <v>202293.48</v>
      </c>
      <c r="M557" s="17"/>
      <c r="N557" s="17"/>
      <c r="O557" s="75">
        <f>I557+J557+K557+L557+M557+N559</f>
        <v>273248.08</v>
      </c>
      <c r="P557" s="73"/>
    </row>
    <row r="558" spans="1:16" ht="15.75">
      <c r="A558" s="112"/>
      <c r="B558" s="112"/>
      <c r="C558" s="112"/>
      <c r="D558" s="112"/>
      <c r="E558" s="112"/>
      <c r="F558" s="112"/>
      <c r="G558" s="112"/>
      <c r="H558" s="20" t="s">
        <v>193</v>
      </c>
      <c r="I558" s="17"/>
      <c r="J558" s="17"/>
      <c r="K558" s="17"/>
      <c r="L558" s="17"/>
      <c r="M558" s="17"/>
      <c r="N558" s="17"/>
      <c r="O558" s="75">
        <f>I558+J558+K558+L558+M558+N560</f>
        <v>0</v>
      </c>
      <c r="P558" s="73"/>
    </row>
    <row r="559" spans="1:16" ht="15.75">
      <c r="A559" s="112"/>
      <c r="B559" s="112"/>
      <c r="C559" s="112"/>
      <c r="D559" s="112"/>
      <c r="E559" s="112"/>
      <c r="F559" s="112"/>
      <c r="G559" s="112"/>
      <c r="H559" s="20" t="s">
        <v>194</v>
      </c>
      <c r="I559" s="17">
        <f>I555+I556+I557+I558</f>
        <v>0</v>
      </c>
      <c r="J559" s="17">
        <f>J555+J556+J557+J558</f>
        <v>6579.11</v>
      </c>
      <c r="K559" s="17">
        <f>K555+K556+K557+K558</f>
        <v>466169.24</v>
      </c>
      <c r="L559" s="17">
        <f>L555+L556+L557+L558</f>
        <v>728779.08</v>
      </c>
      <c r="M559" s="17">
        <f>M555+M556+M557+M558</f>
        <v>0</v>
      </c>
      <c r="N559" s="17"/>
      <c r="O559" s="75">
        <f>O555+O556+O557+O558</f>
        <v>1201527.43</v>
      </c>
      <c r="P559" s="73">
        <v>0</v>
      </c>
    </row>
    <row r="560" spans="1:16" ht="13.5" customHeight="1">
      <c r="A560" s="112">
        <v>5</v>
      </c>
      <c r="B560" s="112" t="s">
        <v>226</v>
      </c>
      <c r="C560" s="112" t="s">
        <v>361</v>
      </c>
      <c r="D560" s="112" t="s">
        <v>195</v>
      </c>
      <c r="E560" s="112"/>
      <c r="F560" s="112" t="s">
        <v>189</v>
      </c>
      <c r="G560" s="112"/>
      <c r="H560" s="20" t="s">
        <v>190</v>
      </c>
      <c r="I560" s="16"/>
      <c r="J560" s="16"/>
      <c r="K560" s="16"/>
      <c r="L560" s="16"/>
      <c r="M560" s="16"/>
      <c r="N560" s="17"/>
      <c r="O560" s="75">
        <v>0</v>
      </c>
      <c r="P560" s="73"/>
    </row>
    <row r="561" spans="1:16" ht="15.75">
      <c r="A561" s="112"/>
      <c r="B561" s="112"/>
      <c r="C561" s="112"/>
      <c r="D561" s="112"/>
      <c r="E561" s="112"/>
      <c r="F561" s="112"/>
      <c r="G561" s="112"/>
      <c r="H561" s="20" t="s">
        <v>191</v>
      </c>
      <c r="I561" s="16"/>
      <c r="J561" s="16"/>
      <c r="K561" s="16"/>
      <c r="L561" s="16"/>
      <c r="M561" s="16"/>
      <c r="N561" s="17">
        <f>N557+N558+N559+N560</f>
        <v>0</v>
      </c>
      <c r="O561" s="75">
        <v>0</v>
      </c>
      <c r="P561" s="73"/>
    </row>
    <row r="562" spans="1:16" ht="15.75">
      <c r="A562" s="112"/>
      <c r="B562" s="112"/>
      <c r="C562" s="112"/>
      <c r="D562" s="112"/>
      <c r="E562" s="112"/>
      <c r="F562" s="112"/>
      <c r="G562" s="112"/>
      <c r="H562" s="20" t="s">
        <v>192</v>
      </c>
      <c r="I562" s="16"/>
      <c r="J562" s="16"/>
      <c r="K562" s="16"/>
      <c r="L562" s="16"/>
      <c r="M562" s="16"/>
      <c r="N562" s="16"/>
      <c r="O562" s="75">
        <v>0</v>
      </c>
      <c r="P562" s="73">
        <v>17167.93</v>
      </c>
    </row>
    <row r="563" spans="1:16" ht="15.75">
      <c r="A563" s="112"/>
      <c r="B563" s="112"/>
      <c r="C563" s="112"/>
      <c r="D563" s="112"/>
      <c r="E563" s="112"/>
      <c r="F563" s="112"/>
      <c r="G563" s="112"/>
      <c r="H563" s="20" t="s">
        <v>193</v>
      </c>
      <c r="I563" s="16"/>
      <c r="J563" s="16"/>
      <c r="K563" s="16"/>
      <c r="L563" s="16"/>
      <c r="M563" s="16"/>
      <c r="N563" s="16"/>
      <c r="O563" s="75">
        <v>0</v>
      </c>
      <c r="P563" s="73"/>
    </row>
    <row r="564" spans="1:16" ht="15.75">
      <c r="A564" s="112"/>
      <c r="B564" s="112"/>
      <c r="C564" s="112"/>
      <c r="D564" s="112"/>
      <c r="E564" s="112"/>
      <c r="F564" s="112"/>
      <c r="G564" s="112"/>
      <c r="H564" s="20" t="s">
        <v>194</v>
      </c>
      <c r="I564" s="17">
        <v>0</v>
      </c>
      <c r="J564" s="17">
        <v>0</v>
      </c>
      <c r="K564" s="17">
        <v>0</v>
      </c>
      <c r="L564" s="17">
        <v>0</v>
      </c>
      <c r="M564" s="17">
        <v>0</v>
      </c>
      <c r="N564" s="16"/>
      <c r="O564" s="75">
        <f>O560+O561+O562+O563</f>
        <v>0</v>
      </c>
      <c r="P564" s="73">
        <v>17167.93</v>
      </c>
    </row>
    <row r="565" spans="1:16" ht="13.5" customHeight="1">
      <c r="A565" s="112">
        <v>6</v>
      </c>
      <c r="B565" s="112" t="s">
        <v>226</v>
      </c>
      <c r="C565" s="112" t="s">
        <v>360</v>
      </c>
      <c r="D565" s="112" t="s">
        <v>141</v>
      </c>
      <c r="E565" s="112"/>
      <c r="F565" s="112" t="s">
        <v>189</v>
      </c>
      <c r="G565" s="112"/>
      <c r="H565" s="20" t="s">
        <v>190</v>
      </c>
      <c r="I565" s="16"/>
      <c r="J565" s="16"/>
      <c r="K565" s="16"/>
      <c r="L565" s="16"/>
      <c r="M565" s="16"/>
      <c r="N565" s="16"/>
      <c r="O565" s="75">
        <v>0</v>
      </c>
      <c r="P565" s="73">
        <v>466251.39</v>
      </c>
    </row>
    <row r="566" spans="1:16" ht="15.75">
      <c r="A566" s="112"/>
      <c r="B566" s="112"/>
      <c r="C566" s="112"/>
      <c r="D566" s="112"/>
      <c r="E566" s="112"/>
      <c r="F566" s="112"/>
      <c r="G566" s="112"/>
      <c r="H566" s="20" t="s">
        <v>191</v>
      </c>
      <c r="I566" s="16"/>
      <c r="J566" s="16"/>
      <c r="K566" s="16"/>
      <c r="L566" s="16"/>
      <c r="M566" s="16"/>
      <c r="N566" s="17">
        <v>0</v>
      </c>
      <c r="O566" s="75">
        <v>0</v>
      </c>
      <c r="P566" s="73">
        <v>155417.13</v>
      </c>
    </row>
    <row r="567" spans="1:16" ht="15.75">
      <c r="A567" s="112"/>
      <c r="B567" s="112"/>
      <c r="C567" s="112"/>
      <c r="D567" s="112"/>
      <c r="E567" s="112"/>
      <c r="F567" s="112"/>
      <c r="G567" s="112"/>
      <c r="H567" s="20" t="s">
        <v>192</v>
      </c>
      <c r="I567" s="16"/>
      <c r="J567" s="16"/>
      <c r="K567" s="16"/>
      <c r="L567" s="16"/>
      <c r="M567" s="16"/>
      <c r="N567" s="16"/>
      <c r="O567" s="75">
        <v>0</v>
      </c>
      <c r="P567" s="73">
        <v>155417.13</v>
      </c>
    </row>
    <row r="568" spans="1:16" ht="15.75">
      <c r="A568" s="112"/>
      <c r="B568" s="112"/>
      <c r="C568" s="112"/>
      <c r="D568" s="112"/>
      <c r="E568" s="112"/>
      <c r="F568" s="112"/>
      <c r="G568" s="112"/>
      <c r="H568" s="20" t="s">
        <v>193</v>
      </c>
      <c r="I568" s="16"/>
      <c r="J568" s="16"/>
      <c r="K568" s="16"/>
      <c r="L568" s="16"/>
      <c r="M568" s="16"/>
      <c r="N568" s="16"/>
      <c r="O568" s="75">
        <v>0</v>
      </c>
      <c r="P568" s="73"/>
    </row>
    <row r="569" spans="1:16" ht="15.75">
      <c r="A569" s="112"/>
      <c r="B569" s="112"/>
      <c r="C569" s="112"/>
      <c r="D569" s="112"/>
      <c r="E569" s="112"/>
      <c r="F569" s="112"/>
      <c r="G569" s="112"/>
      <c r="H569" s="20" t="s">
        <v>194</v>
      </c>
      <c r="I569" s="17">
        <v>0</v>
      </c>
      <c r="J569" s="17">
        <v>0</v>
      </c>
      <c r="K569" s="17">
        <v>0</v>
      </c>
      <c r="L569" s="17">
        <v>0</v>
      </c>
      <c r="M569" s="17">
        <v>0</v>
      </c>
      <c r="N569" s="16"/>
      <c r="O569" s="75">
        <f>O565+O566+O567+O568</f>
        <v>0</v>
      </c>
      <c r="P569" s="73">
        <v>777085.64</v>
      </c>
    </row>
    <row r="570" spans="1:16" ht="13.5" customHeight="1">
      <c r="A570" s="112">
        <v>7</v>
      </c>
      <c r="B570" s="112" t="s">
        <v>226</v>
      </c>
      <c r="C570" s="112" t="s">
        <v>640</v>
      </c>
      <c r="D570" s="112" t="s">
        <v>195</v>
      </c>
      <c r="E570" s="112"/>
      <c r="F570" s="112" t="s">
        <v>189</v>
      </c>
      <c r="G570" s="112"/>
      <c r="H570" s="20" t="s">
        <v>190</v>
      </c>
      <c r="I570" s="16"/>
      <c r="J570" s="16"/>
      <c r="K570" s="16"/>
      <c r="L570" s="16"/>
      <c r="M570" s="16"/>
      <c r="N570" s="16"/>
      <c r="O570" s="75">
        <v>0</v>
      </c>
      <c r="P570" s="73"/>
    </row>
    <row r="571" spans="1:16" ht="15.75">
      <c r="A571" s="112"/>
      <c r="B571" s="112"/>
      <c r="C571" s="112"/>
      <c r="D571" s="112"/>
      <c r="E571" s="112"/>
      <c r="F571" s="112"/>
      <c r="G571" s="112"/>
      <c r="H571" s="20" t="s">
        <v>191</v>
      </c>
      <c r="I571" s="16"/>
      <c r="J571" s="16"/>
      <c r="K571" s="16"/>
      <c r="L571" s="16"/>
      <c r="M571" s="16"/>
      <c r="N571" s="17">
        <v>0</v>
      </c>
      <c r="O571" s="75">
        <v>0</v>
      </c>
      <c r="P571" s="73"/>
    </row>
    <row r="572" spans="1:16" ht="15.75">
      <c r="A572" s="112"/>
      <c r="B572" s="112"/>
      <c r="C572" s="112"/>
      <c r="D572" s="112"/>
      <c r="E572" s="112"/>
      <c r="F572" s="112"/>
      <c r="G572" s="112"/>
      <c r="H572" s="20" t="s">
        <v>192</v>
      </c>
      <c r="I572" s="16"/>
      <c r="J572" s="16"/>
      <c r="K572" s="16"/>
      <c r="L572" s="16"/>
      <c r="M572" s="16"/>
      <c r="N572" s="16"/>
      <c r="O572" s="75">
        <v>0</v>
      </c>
      <c r="P572" s="73">
        <v>17167.93</v>
      </c>
    </row>
    <row r="573" spans="1:16" ht="15.75">
      <c r="A573" s="112"/>
      <c r="B573" s="112"/>
      <c r="C573" s="112"/>
      <c r="D573" s="112"/>
      <c r="E573" s="112"/>
      <c r="F573" s="112"/>
      <c r="G573" s="112"/>
      <c r="H573" s="20" t="s">
        <v>193</v>
      </c>
      <c r="I573" s="16"/>
      <c r="J573" s="16"/>
      <c r="K573" s="16"/>
      <c r="L573" s="16"/>
      <c r="M573" s="16"/>
      <c r="N573" s="16"/>
      <c r="O573" s="75">
        <v>0</v>
      </c>
      <c r="P573" s="73"/>
    </row>
    <row r="574" spans="1:16" ht="15.75">
      <c r="A574" s="112"/>
      <c r="B574" s="112"/>
      <c r="C574" s="112"/>
      <c r="D574" s="112"/>
      <c r="E574" s="112"/>
      <c r="F574" s="112"/>
      <c r="G574" s="112"/>
      <c r="H574" s="20" t="s">
        <v>194</v>
      </c>
      <c r="I574" s="17">
        <v>0</v>
      </c>
      <c r="J574" s="17">
        <v>0</v>
      </c>
      <c r="K574" s="17">
        <v>0</v>
      </c>
      <c r="L574" s="17">
        <v>0</v>
      </c>
      <c r="M574" s="17">
        <v>0</v>
      </c>
      <c r="N574" s="16"/>
      <c r="O574" s="75">
        <f>O570+O571+O572+O573</f>
        <v>0</v>
      </c>
      <c r="P574" s="73">
        <v>17167.93</v>
      </c>
    </row>
    <row r="575" spans="1:16" ht="13.5" customHeight="1">
      <c r="A575" s="112">
        <v>8</v>
      </c>
      <c r="B575" s="112" t="s">
        <v>226</v>
      </c>
      <c r="C575" s="112" t="s">
        <v>641</v>
      </c>
      <c r="D575" s="112" t="s">
        <v>141</v>
      </c>
      <c r="E575" s="112"/>
      <c r="F575" s="112" t="s">
        <v>189</v>
      </c>
      <c r="G575" s="112"/>
      <c r="H575" s="20" t="s">
        <v>190</v>
      </c>
      <c r="I575" s="16"/>
      <c r="J575" s="16"/>
      <c r="K575" s="16"/>
      <c r="L575" s="16"/>
      <c r="M575" s="16"/>
      <c r="N575" s="16"/>
      <c r="O575" s="75">
        <v>0</v>
      </c>
      <c r="P575" s="73">
        <v>466251.39</v>
      </c>
    </row>
    <row r="576" spans="1:16" ht="15.75">
      <c r="A576" s="112"/>
      <c r="B576" s="112"/>
      <c r="C576" s="112"/>
      <c r="D576" s="112"/>
      <c r="E576" s="112"/>
      <c r="F576" s="112"/>
      <c r="G576" s="112"/>
      <c r="H576" s="20" t="s">
        <v>191</v>
      </c>
      <c r="I576" s="16"/>
      <c r="J576" s="16"/>
      <c r="K576" s="16"/>
      <c r="L576" s="16"/>
      <c r="M576" s="16"/>
      <c r="N576" s="17">
        <v>0</v>
      </c>
      <c r="O576" s="75">
        <v>0</v>
      </c>
      <c r="P576" s="73">
        <v>155417.13</v>
      </c>
    </row>
    <row r="577" spans="1:16" ht="15.75">
      <c r="A577" s="112"/>
      <c r="B577" s="112"/>
      <c r="C577" s="112"/>
      <c r="D577" s="112"/>
      <c r="E577" s="112"/>
      <c r="F577" s="112"/>
      <c r="G577" s="112"/>
      <c r="H577" s="20" t="s">
        <v>192</v>
      </c>
      <c r="I577" s="16"/>
      <c r="J577" s="16"/>
      <c r="K577" s="16"/>
      <c r="L577" s="16"/>
      <c r="M577" s="16"/>
      <c r="N577" s="16"/>
      <c r="O577" s="75">
        <v>0</v>
      </c>
      <c r="P577" s="73">
        <v>155417.13</v>
      </c>
    </row>
    <row r="578" spans="1:16" ht="15.75">
      <c r="A578" s="112"/>
      <c r="B578" s="112"/>
      <c r="C578" s="112"/>
      <c r="D578" s="112"/>
      <c r="E578" s="112"/>
      <c r="F578" s="112"/>
      <c r="G578" s="112"/>
      <c r="H578" s="20" t="s">
        <v>193</v>
      </c>
      <c r="I578" s="16"/>
      <c r="J578" s="16"/>
      <c r="K578" s="16"/>
      <c r="L578" s="16"/>
      <c r="M578" s="16"/>
      <c r="N578" s="16"/>
      <c r="O578" s="75">
        <v>0</v>
      </c>
      <c r="P578" s="73"/>
    </row>
    <row r="579" spans="1:16" ht="15.75">
      <c r="A579" s="112"/>
      <c r="B579" s="112"/>
      <c r="C579" s="112"/>
      <c r="D579" s="112"/>
      <c r="E579" s="112"/>
      <c r="F579" s="112"/>
      <c r="G579" s="112"/>
      <c r="H579" s="20" t="s">
        <v>194</v>
      </c>
      <c r="I579" s="17">
        <v>0</v>
      </c>
      <c r="J579" s="17">
        <v>0</v>
      </c>
      <c r="K579" s="17">
        <v>0</v>
      </c>
      <c r="L579" s="17">
        <v>0</v>
      </c>
      <c r="M579" s="17">
        <v>0</v>
      </c>
      <c r="N579" s="16"/>
      <c r="O579" s="75">
        <f>O575+O576+O577+O578</f>
        <v>0</v>
      </c>
      <c r="P579" s="73">
        <v>777085.64</v>
      </c>
    </row>
    <row r="580" spans="1:16" ht="13.5" customHeight="1">
      <c r="A580" s="112">
        <v>9</v>
      </c>
      <c r="B580" s="119" t="s">
        <v>226</v>
      </c>
      <c r="C580" s="122" t="s">
        <v>642</v>
      </c>
      <c r="D580" s="120" t="s">
        <v>141</v>
      </c>
      <c r="E580" s="112"/>
      <c r="F580" s="112" t="s">
        <v>189</v>
      </c>
      <c r="G580" s="112"/>
      <c r="H580" s="20" t="s">
        <v>190</v>
      </c>
      <c r="I580" s="16"/>
      <c r="J580" s="16"/>
      <c r="K580" s="16"/>
      <c r="L580" s="16"/>
      <c r="M580" s="16"/>
      <c r="N580" s="16"/>
      <c r="O580" s="75">
        <v>0</v>
      </c>
      <c r="P580" s="73"/>
    </row>
    <row r="581" spans="1:16" ht="15" customHeight="1">
      <c r="A581" s="112"/>
      <c r="B581" s="119"/>
      <c r="C581" s="160"/>
      <c r="D581" s="120"/>
      <c r="E581" s="112"/>
      <c r="F581" s="112"/>
      <c r="G581" s="112"/>
      <c r="H581" s="20" t="s">
        <v>191</v>
      </c>
      <c r="I581" s="16"/>
      <c r="J581" s="16"/>
      <c r="K581" s="16"/>
      <c r="L581" s="16"/>
      <c r="M581" s="16"/>
      <c r="N581" s="17">
        <v>0</v>
      </c>
      <c r="O581" s="75">
        <v>0</v>
      </c>
      <c r="P581" s="73"/>
    </row>
    <row r="582" spans="1:16" ht="15.75">
      <c r="A582" s="112"/>
      <c r="B582" s="119"/>
      <c r="C582" s="160"/>
      <c r="D582" s="120"/>
      <c r="E582" s="112"/>
      <c r="F582" s="112"/>
      <c r="G582" s="112"/>
      <c r="H582" s="20" t="s">
        <v>192</v>
      </c>
      <c r="I582" s="16"/>
      <c r="J582" s="16"/>
      <c r="K582" s="16"/>
      <c r="L582" s="16"/>
      <c r="M582" s="16"/>
      <c r="N582" s="16"/>
      <c r="O582" s="75">
        <v>0</v>
      </c>
      <c r="P582" s="73"/>
    </row>
    <row r="583" spans="1:16" ht="15.75">
      <c r="A583" s="112"/>
      <c r="B583" s="119"/>
      <c r="C583" s="160"/>
      <c r="D583" s="120"/>
      <c r="E583" s="112"/>
      <c r="F583" s="112"/>
      <c r="G583" s="112"/>
      <c r="H583" s="20" t="s">
        <v>193</v>
      </c>
      <c r="I583" s="16"/>
      <c r="J583" s="16"/>
      <c r="K583" s="16"/>
      <c r="L583" s="16"/>
      <c r="M583" s="16"/>
      <c r="N583" s="16"/>
      <c r="O583" s="75">
        <v>0</v>
      </c>
      <c r="P583" s="73">
        <v>1263378.08</v>
      </c>
    </row>
    <row r="584" spans="1:16" ht="15.75">
      <c r="A584" s="112"/>
      <c r="B584" s="119"/>
      <c r="C584" s="123"/>
      <c r="D584" s="120"/>
      <c r="E584" s="112"/>
      <c r="F584" s="112"/>
      <c r="G584" s="112"/>
      <c r="H584" s="20" t="s">
        <v>194</v>
      </c>
      <c r="I584" s="17">
        <v>0</v>
      </c>
      <c r="J584" s="17">
        <v>0</v>
      </c>
      <c r="K584" s="17">
        <v>0</v>
      </c>
      <c r="L584" s="17">
        <v>0</v>
      </c>
      <c r="M584" s="17">
        <v>0</v>
      </c>
      <c r="N584" s="16"/>
      <c r="O584" s="75">
        <f>O580+O581+O582+O583</f>
        <v>0</v>
      </c>
      <c r="P584" s="73">
        <v>1263378.08</v>
      </c>
    </row>
    <row r="585" spans="1:16" ht="13.5" customHeight="1">
      <c r="A585" s="112">
        <v>10</v>
      </c>
      <c r="B585" s="119" t="s">
        <v>226</v>
      </c>
      <c r="C585" s="122" t="s">
        <v>643</v>
      </c>
      <c r="D585" s="120" t="s">
        <v>141</v>
      </c>
      <c r="E585" s="112"/>
      <c r="F585" s="112" t="s">
        <v>189</v>
      </c>
      <c r="G585" s="112"/>
      <c r="H585" s="20" t="s">
        <v>190</v>
      </c>
      <c r="I585" s="16"/>
      <c r="J585" s="16"/>
      <c r="K585" s="16"/>
      <c r="L585" s="16"/>
      <c r="M585" s="16"/>
      <c r="N585" s="16"/>
      <c r="O585" s="75">
        <v>0</v>
      </c>
      <c r="P585" s="73"/>
    </row>
    <row r="586" spans="1:16" ht="15" customHeight="1">
      <c r="A586" s="112"/>
      <c r="B586" s="119"/>
      <c r="C586" s="160"/>
      <c r="D586" s="120"/>
      <c r="E586" s="112"/>
      <c r="F586" s="112"/>
      <c r="G586" s="112"/>
      <c r="H586" s="20" t="s">
        <v>191</v>
      </c>
      <c r="I586" s="16"/>
      <c r="J586" s="16"/>
      <c r="K586" s="16"/>
      <c r="L586" s="16"/>
      <c r="M586" s="16"/>
      <c r="N586" s="17">
        <v>0</v>
      </c>
      <c r="O586" s="75">
        <v>0</v>
      </c>
      <c r="P586" s="73"/>
    </row>
    <row r="587" spans="1:16" ht="15.75">
      <c r="A587" s="112"/>
      <c r="B587" s="119"/>
      <c r="C587" s="160"/>
      <c r="D587" s="120"/>
      <c r="E587" s="112"/>
      <c r="F587" s="112"/>
      <c r="G587" s="112"/>
      <c r="H587" s="20" t="s">
        <v>192</v>
      </c>
      <c r="I587" s="16"/>
      <c r="J587" s="16"/>
      <c r="K587" s="16"/>
      <c r="L587" s="16"/>
      <c r="M587" s="16"/>
      <c r="N587" s="16"/>
      <c r="O587" s="75">
        <v>0</v>
      </c>
      <c r="P587" s="73"/>
    </row>
    <row r="588" spans="1:16" ht="15.75">
      <c r="A588" s="112"/>
      <c r="B588" s="119"/>
      <c r="C588" s="160"/>
      <c r="D588" s="120"/>
      <c r="E588" s="112"/>
      <c r="F588" s="112"/>
      <c r="G588" s="112"/>
      <c r="H588" s="20" t="s">
        <v>193</v>
      </c>
      <c r="I588" s="16"/>
      <c r="J588" s="16"/>
      <c r="K588" s="16"/>
      <c r="L588" s="16"/>
      <c r="M588" s="16"/>
      <c r="N588" s="16"/>
      <c r="O588" s="75">
        <v>0</v>
      </c>
      <c r="P588" s="73">
        <v>1844286.66</v>
      </c>
    </row>
    <row r="589" spans="1:16" ht="15.75">
      <c r="A589" s="112"/>
      <c r="B589" s="119"/>
      <c r="C589" s="123"/>
      <c r="D589" s="120"/>
      <c r="E589" s="112"/>
      <c r="F589" s="112"/>
      <c r="G589" s="112"/>
      <c r="H589" s="20" t="s">
        <v>194</v>
      </c>
      <c r="I589" s="17">
        <v>0</v>
      </c>
      <c r="J589" s="17">
        <v>0</v>
      </c>
      <c r="K589" s="17">
        <v>0</v>
      </c>
      <c r="L589" s="17">
        <v>0</v>
      </c>
      <c r="M589" s="17">
        <v>0</v>
      </c>
      <c r="N589" s="16"/>
      <c r="O589" s="75">
        <f>O585+O586+O587+O588</f>
        <v>0</v>
      </c>
      <c r="P589" s="73">
        <v>1844286.66</v>
      </c>
    </row>
    <row r="590" spans="1:16" ht="13.5" customHeight="1">
      <c r="A590" s="112">
        <v>11</v>
      </c>
      <c r="B590" s="119" t="s">
        <v>226</v>
      </c>
      <c r="C590" s="122" t="s">
        <v>644</v>
      </c>
      <c r="D590" s="120" t="s">
        <v>141</v>
      </c>
      <c r="E590" s="112"/>
      <c r="F590" s="112" t="s">
        <v>189</v>
      </c>
      <c r="G590" s="112"/>
      <c r="H590" s="20" t="s">
        <v>190</v>
      </c>
      <c r="I590" s="16"/>
      <c r="J590" s="16"/>
      <c r="K590" s="16"/>
      <c r="L590" s="16"/>
      <c r="M590" s="16"/>
      <c r="N590" s="16"/>
      <c r="O590" s="75">
        <v>0</v>
      </c>
      <c r="P590" s="73"/>
    </row>
    <row r="591" spans="1:16" ht="16.5" customHeight="1">
      <c r="A591" s="112"/>
      <c r="B591" s="119"/>
      <c r="C591" s="160"/>
      <c r="D591" s="120"/>
      <c r="E591" s="112"/>
      <c r="F591" s="112"/>
      <c r="G591" s="112"/>
      <c r="H591" s="20" t="s">
        <v>191</v>
      </c>
      <c r="I591" s="16"/>
      <c r="J591" s="16"/>
      <c r="K591" s="16"/>
      <c r="L591" s="16"/>
      <c r="M591" s="16"/>
      <c r="N591" s="17">
        <v>0</v>
      </c>
      <c r="O591" s="75">
        <v>0</v>
      </c>
      <c r="P591" s="73"/>
    </row>
    <row r="592" spans="1:16" ht="15.75">
      <c r="A592" s="112"/>
      <c r="B592" s="119"/>
      <c r="C592" s="160"/>
      <c r="D592" s="120"/>
      <c r="E592" s="112"/>
      <c r="F592" s="112"/>
      <c r="G592" s="112"/>
      <c r="H592" s="20" t="s">
        <v>192</v>
      </c>
      <c r="I592" s="16"/>
      <c r="J592" s="16"/>
      <c r="K592" s="16"/>
      <c r="L592" s="16"/>
      <c r="M592" s="16"/>
      <c r="N592" s="16"/>
      <c r="O592" s="75">
        <v>0</v>
      </c>
      <c r="P592" s="73"/>
    </row>
    <row r="593" spans="1:16" ht="15.75">
      <c r="A593" s="112"/>
      <c r="B593" s="119"/>
      <c r="C593" s="160"/>
      <c r="D593" s="120"/>
      <c r="E593" s="112"/>
      <c r="F593" s="112"/>
      <c r="G593" s="112"/>
      <c r="H593" s="20" t="s">
        <v>193</v>
      </c>
      <c r="I593" s="16"/>
      <c r="J593" s="16"/>
      <c r="K593" s="16"/>
      <c r="L593" s="16"/>
      <c r="M593" s="16"/>
      <c r="N593" s="16"/>
      <c r="O593" s="75">
        <v>0</v>
      </c>
      <c r="P593" s="73">
        <v>882446.55</v>
      </c>
    </row>
    <row r="594" spans="1:16" ht="15.75">
      <c r="A594" s="112"/>
      <c r="B594" s="119"/>
      <c r="C594" s="123"/>
      <c r="D594" s="120"/>
      <c r="E594" s="112"/>
      <c r="F594" s="112"/>
      <c r="G594" s="112"/>
      <c r="H594" s="20" t="s">
        <v>194</v>
      </c>
      <c r="I594" s="17">
        <v>0</v>
      </c>
      <c r="J594" s="17">
        <v>0</v>
      </c>
      <c r="K594" s="17">
        <v>0</v>
      </c>
      <c r="L594" s="17">
        <v>0</v>
      </c>
      <c r="M594" s="17">
        <v>0</v>
      </c>
      <c r="N594" s="16"/>
      <c r="O594" s="75">
        <f>O590+O591+O592+O593</f>
        <v>0</v>
      </c>
      <c r="P594" s="73">
        <v>882446.55</v>
      </c>
    </row>
    <row r="595" spans="1:16" ht="13.5" customHeight="1">
      <c r="A595" s="112">
        <v>12</v>
      </c>
      <c r="B595" s="119" t="s">
        <v>226</v>
      </c>
      <c r="C595" s="122" t="s">
        <v>645</v>
      </c>
      <c r="D595" s="120" t="s">
        <v>141</v>
      </c>
      <c r="E595" s="112"/>
      <c r="F595" s="112" t="s">
        <v>189</v>
      </c>
      <c r="G595" s="112"/>
      <c r="H595" s="20" t="s">
        <v>190</v>
      </c>
      <c r="I595" s="16"/>
      <c r="J595" s="16"/>
      <c r="K595" s="16"/>
      <c r="L595" s="16"/>
      <c r="M595" s="16"/>
      <c r="N595" s="16"/>
      <c r="O595" s="75">
        <v>0</v>
      </c>
      <c r="P595" s="73"/>
    </row>
    <row r="596" spans="1:16" ht="15.75" customHeight="1">
      <c r="A596" s="112"/>
      <c r="B596" s="119"/>
      <c r="C596" s="160"/>
      <c r="D596" s="120"/>
      <c r="E596" s="112"/>
      <c r="F596" s="112"/>
      <c r="G596" s="112"/>
      <c r="H596" s="20" t="s">
        <v>191</v>
      </c>
      <c r="I596" s="16"/>
      <c r="J596" s="16"/>
      <c r="K596" s="16"/>
      <c r="L596" s="16"/>
      <c r="M596" s="16"/>
      <c r="N596" s="17">
        <v>0</v>
      </c>
      <c r="O596" s="75">
        <v>0</v>
      </c>
      <c r="P596" s="73"/>
    </row>
    <row r="597" spans="1:16" ht="15.75">
      <c r="A597" s="112"/>
      <c r="B597" s="119"/>
      <c r="C597" s="160"/>
      <c r="D597" s="120"/>
      <c r="E597" s="112"/>
      <c r="F597" s="112"/>
      <c r="G597" s="112"/>
      <c r="H597" s="20" t="s">
        <v>192</v>
      </c>
      <c r="I597" s="16"/>
      <c r="J597" s="16"/>
      <c r="K597" s="16"/>
      <c r="L597" s="16"/>
      <c r="M597" s="16"/>
      <c r="N597" s="16"/>
      <c r="O597" s="75">
        <v>0</v>
      </c>
      <c r="P597" s="73"/>
    </row>
    <row r="598" spans="1:16" ht="15.75">
      <c r="A598" s="112"/>
      <c r="B598" s="119"/>
      <c r="C598" s="160"/>
      <c r="D598" s="120"/>
      <c r="E598" s="112"/>
      <c r="F598" s="112"/>
      <c r="G598" s="112"/>
      <c r="H598" s="20" t="s">
        <v>193</v>
      </c>
      <c r="I598" s="16"/>
      <c r="J598" s="16"/>
      <c r="K598" s="16"/>
      <c r="L598" s="16"/>
      <c r="M598" s="16"/>
      <c r="N598" s="16"/>
      <c r="O598" s="75">
        <v>0</v>
      </c>
      <c r="P598" s="73">
        <v>2559525.76</v>
      </c>
    </row>
    <row r="599" spans="1:16" ht="15.75">
      <c r="A599" s="112"/>
      <c r="B599" s="119"/>
      <c r="C599" s="123"/>
      <c r="D599" s="120"/>
      <c r="E599" s="112"/>
      <c r="F599" s="112"/>
      <c r="G599" s="112"/>
      <c r="H599" s="20" t="s">
        <v>194</v>
      </c>
      <c r="I599" s="17">
        <v>0</v>
      </c>
      <c r="J599" s="17">
        <v>0</v>
      </c>
      <c r="K599" s="17">
        <v>0</v>
      </c>
      <c r="L599" s="17">
        <v>0</v>
      </c>
      <c r="M599" s="17">
        <v>0</v>
      </c>
      <c r="N599" s="16"/>
      <c r="O599" s="75">
        <f>O595+O596+O597+O598</f>
        <v>0</v>
      </c>
      <c r="P599" s="73">
        <v>2559525.76</v>
      </c>
    </row>
    <row r="600" spans="1:16" ht="13.5" customHeight="1">
      <c r="A600" s="112">
        <v>13</v>
      </c>
      <c r="B600" s="119" t="s">
        <v>306</v>
      </c>
      <c r="C600" s="122" t="s">
        <v>646</v>
      </c>
      <c r="D600" s="112" t="s">
        <v>49</v>
      </c>
      <c r="E600" s="112"/>
      <c r="F600" s="112" t="s">
        <v>354</v>
      </c>
      <c r="G600" s="112"/>
      <c r="H600" s="20" t="s">
        <v>190</v>
      </c>
      <c r="I600" s="16"/>
      <c r="J600" s="16"/>
      <c r="K600" s="16"/>
      <c r="L600" s="16"/>
      <c r="M600" s="16"/>
      <c r="N600" s="16"/>
      <c r="O600" s="75">
        <v>0</v>
      </c>
      <c r="P600" s="73"/>
    </row>
    <row r="601" spans="1:16" ht="18" customHeight="1">
      <c r="A601" s="112"/>
      <c r="B601" s="119"/>
      <c r="C601" s="160"/>
      <c r="D601" s="112"/>
      <c r="E601" s="112"/>
      <c r="F601" s="112"/>
      <c r="G601" s="112"/>
      <c r="H601" s="20" t="s">
        <v>191</v>
      </c>
      <c r="I601" s="16"/>
      <c r="J601" s="16"/>
      <c r="K601" s="16"/>
      <c r="L601" s="16"/>
      <c r="M601" s="16"/>
      <c r="N601" s="17">
        <v>0</v>
      </c>
      <c r="O601" s="75">
        <v>0</v>
      </c>
      <c r="P601" s="73"/>
    </row>
    <row r="602" spans="1:16" ht="15.75">
      <c r="A602" s="112"/>
      <c r="B602" s="119"/>
      <c r="C602" s="160"/>
      <c r="D602" s="112"/>
      <c r="E602" s="112"/>
      <c r="F602" s="112"/>
      <c r="G602" s="112"/>
      <c r="H602" s="20" t="s">
        <v>192</v>
      </c>
      <c r="I602" s="17"/>
      <c r="J602" s="17"/>
      <c r="K602" s="17">
        <v>498.4</v>
      </c>
      <c r="L602" s="17"/>
      <c r="M602" s="17"/>
      <c r="N602" s="16"/>
      <c r="O602" s="75">
        <f>I602+J602+K602+L602+M602+N604</f>
        <v>498.4</v>
      </c>
      <c r="P602" s="73"/>
    </row>
    <row r="603" spans="1:16" ht="15.75">
      <c r="A603" s="112"/>
      <c r="B603" s="119"/>
      <c r="C603" s="160"/>
      <c r="D603" s="112"/>
      <c r="E603" s="112"/>
      <c r="F603" s="112"/>
      <c r="G603" s="112"/>
      <c r="H603" s="20" t="s">
        <v>193</v>
      </c>
      <c r="I603" s="16"/>
      <c r="J603" s="16"/>
      <c r="K603" s="16"/>
      <c r="L603" s="16"/>
      <c r="M603" s="16"/>
      <c r="N603" s="16"/>
      <c r="O603" s="75">
        <v>0</v>
      </c>
      <c r="P603" s="73"/>
    </row>
    <row r="604" spans="1:16" ht="15.75">
      <c r="A604" s="112"/>
      <c r="B604" s="119"/>
      <c r="C604" s="123"/>
      <c r="D604" s="112"/>
      <c r="E604" s="112"/>
      <c r="F604" s="112"/>
      <c r="G604" s="112"/>
      <c r="H604" s="20" t="s">
        <v>194</v>
      </c>
      <c r="I604" s="17">
        <v>0</v>
      </c>
      <c r="J604" s="17">
        <f>J600+J601+J602+J603</f>
        <v>0</v>
      </c>
      <c r="K604" s="17">
        <f>K600+K601+K602+K603</f>
        <v>498.4</v>
      </c>
      <c r="L604" s="17">
        <f>L600+L601+L602+L603</f>
        <v>0</v>
      </c>
      <c r="M604" s="17">
        <f>M600+M601+M602+M603</f>
        <v>0</v>
      </c>
      <c r="N604" s="17"/>
      <c r="O604" s="75">
        <f>I604+J604+K604+L604+M604+N606</f>
        <v>498.4</v>
      </c>
      <c r="P604" s="73">
        <v>0</v>
      </c>
    </row>
    <row r="605" spans="1:16" ht="13.5" customHeight="1">
      <c r="A605" s="112">
        <v>14</v>
      </c>
      <c r="B605" s="119" t="s">
        <v>306</v>
      </c>
      <c r="C605" s="122" t="s">
        <v>646</v>
      </c>
      <c r="D605" s="120" t="s">
        <v>141</v>
      </c>
      <c r="E605" s="112"/>
      <c r="F605" s="112" t="s">
        <v>354</v>
      </c>
      <c r="G605" s="112"/>
      <c r="H605" s="20" t="s">
        <v>190</v>
      </c>
      <c r="I605" s="17"/>
      <c r="J605" s="17">
        <v>697912.7</v>
      </c>
      <c r="K605" s="17"/>
      <c r="L605" s="17"/>
      <c r="M605" s="17"/>
      <c r="N605" s="16"/>
      <c r="O605" s="75">
        <f>I605+J605+K605+L605+M605+N607</f>
        <v>697912.7</v>
      </c>
      <c r="P605" s="73"/>
    </row>
    <row r="606" spans="1:16" ht="15.75">
      <c r="A606" s="112"/>
      <c r="B606" s="119"/>
      <c r="C606" s="160"/>
      <c r="D606" s="120"/>
      <c r="E606" s="112"/>
      <c r="F606" s="112"/>
      <c r="G606" s="112"/>
      <c r="H606" s="20" t="s">
        <v>191</v>
      </c>
      <c r="I606" s="17"/>
      <c r="J606" s="17">
        <v>253467.4</v>
      </c>
      <c r="K606" s="17">
        <v>309734.45</v>
      </c>
      <c r="L606" s="17"/>
      <c r="M606" s="17"/>
      <c r="N606" s="17">
        <f>N602+N603+N604+N605</f>
        <v>0</v>
      </c>
      <c r="O606" s="75">
        <f>I606+J606+K606+L606+M606+N608</f>
        <v>563201.85</v>
      </c>
      <c r="P606" s="73"/>
    </row>
    <row r="607" spans="1:16" ht="15.75">
      <c r="A607" s="112"/>
      <c r="B607" s="119"/>
      <c r="C607" s="160"/>
      <c r="D607" s="120"/>
      <c r="E607" s="112"/>
      <c r="F607" s="112"/>
      <c r="G607" s="112"/>
      <c r="H607" s="20" t="s">
        <v>192</v>
      </c>
      <c r="I607" s="17">
        <v>29999.94</v>
      </c>
      <c r="J607" s="17">
        <v>117391.43</v>
      </c>
      <c r="K607" s="17">
        <v>49625.74</v>
      </c>
      <c r="L607" s="17"/>
      <c r="M607" s="17"/>
      <c r="N607" s="17"/>
      <c r="O607" s="75">
        <f>I607+J607+K607+L607+M607+N609</f>
        <v>197017.11</v>
      </c>
      <c r="P607" s="73"/>
    </row>
    <row r="608" spans="1:16" ht="15.75">
      <c r="A608" s="112"/>
      <c r="B608" s="119"/>
      <c r="C608" s="160"/>
      <c r="D608" s="120"/>
      <c r="E608" s="112"/>
      <c r="F608" s="112"/>
      <c r="G608" s="112"/>
      <c r="H608" s="20" t="s">
        <v>193</v>
      </c>
      <c r="I608" s="17"/>
      <c r="J608" s="17"/>
      <c r="K608" s="17"/>
      <c r="L608" s="17"/>
      <c r="M608" s="17"/>
      <c r="N608" s="17"/>
      <c r="O608" s="75">
        <f>I608+J608+K608+L608+M608+N610</f>
        <v>0</v>
      </c>
      <c r="P608" s="73"/>
    </row>
    <row r="609" spans="1:16" ht="15.75">
      <c r="A609" s="112"/>
      <c r="B609" s="119"/>
      <c r="C609" s="123"/>
      <c r="D609" s="120"/>
      <c r="E609" s="112"/>
      <c r="F609" s="112"/>
      <c r="G609" s="112"/>
      <c r="H609" s="20" t="s">
        <v>194</v>
      </c>
      <c r="I609" s="17">
        <f>I605+I606+I607+I608</f>
        <v>29999.94</v>
      </c>
      <c r="J609" s="17">
        <f>J605+J606+J607+J608</f>
        <v>1068771.53</v>
      </c>
      <c r="K609" s="17">
        <f>K605+K606+K607+K608</f>
        <v>359360.19</v>
      </c>
      <c r="L609" s="17">
        <f>L605+L606+L607+L608</f>
        <v>0</v>
      </c>
      <c r="M609" s="17">
        <f>M605+M606+M607+M608</f>
        <v>0</v>
      </c>
      <c r="N609" s="17"/>
      <c r="O609" s="75">
        <f>O605+O606+O607+O608</f>
        <v>1458131.6599999997</v>
      </c>
      <c r="P609" s="74">
        <f>P605+P606+P607+P608</f>
        <v>0</v>
      </c>
    </row>
    <row r="610" spans="1:16" ht="13.5" customHeight="1">
      <c r="A610" s="112">
        <v>15</v>
      </c>
      <c r="B610" s="112" t="s">
        <v>307</v>
      </c>
      <c r="C610" s="123" t="s">
        <v>647</v>
      </c>
      <c r="D610" s="112" t="s">
        <v>141</v>
      </c>
      <c r="E610" s="112"/>
      <c r="F610" s="112" t="s">
        <v>189</v>
      </c>
      <c r="G610" s="112"/>
      <c r="H610" s="20" t="s">
        <v>190</v>
      </c>
      <c r="I610" s="16"/>
      <c r="J610" s="16"/>
      <c r="K610" s="16"/>
      <c r="L610" s="16"/>
      <c r="M610" s="16"/>
      <c r="N610" s="17"/>
      <c r="O610" s="75">
        <v>0</v>
      </c>
      <c r="P610" s="73"/>
    </row>
    <row r="611" spans="1:16" ht="15.75">
      <c r="A611" s="112"/>
      <c r="B611" s="112"/>
      <c r="C611" s="112"/>
      <c r="D611" s="112"/>
      <c r="E611" s="112"/>
      <c r="F611" s="112"/>
      <c r="G611" s="112"/>
      <c r="H611" s="20" t="s">
        <v>191</v>
      </c>
      <c r="I611" s="16"/>
      <c r="J611" s="16"/>
      <c r="K611" s="16"/>
      <c r="L611" s="16"/>
      <c r="M611" s="16"/>
      <c r="N611" s="17">
        <f>N607+N608+N609+N610</f>
        <v>0</v>
      </c>
      <c r="O611" s="75">
        <v>0</v>
      </c>
      <c r="P611" s="73"/>
    </row>
    <row r="612" spans="1:16" ht="15.75">
      <c r="A612" s="112"/>
      <c r="B612" s="112"/>
      <c r="C612" s="112"/>
      <c r="D612" s="112"/>
      <c r="E612" s="112"/>
      <c r="F612" s="112"/>
      <c r="G612" s="112"/>
      <c r="H612" s="20" t="s">
        <v>192</v>
      </c>
      <c r="I612" s="16"/>
      <c r="J612" s="16"/>
      <c r="K612" s="16"/>
      <c r="L612" s="16"/>
      <c r="M612" s="16"/>
      <c r="N612" s="16"/>
      <c r="O612" s="75">
        <v>0</v>
      </c>
      <c r="P612" s="73"/>
    </row>
    <row r="613" spans="1:16" ht="15.75">
      <c r="A613" s="112"/>
      <c r="B613" s="112"/>
      <c r="C613" s="112"/>
      <c r="D613" s="112"/>
      <c r="E613" s="112"/>
      <c r="F613" s="112"/>
      <c r="G613" s="112"/>
      <c r="H613" s="20" t="s">
        <v>193</v>
      </c>
      <c r="I613" s="16"/>
      <c r="J613" s="16"/>
      <c r="K613" s="16"/>
      <c r="L613" s="16"/>
      <c r="M613" s="16"/>
      <c r="N613" s="16"/>
      <c r="O613" s="75">
        <v>1579830.16</v>
      </c>
      <c r="P613" s="73"/>
    </row>
    <row r="614" spans="1:16" ht="15.75">
      <c r="A614" s="112"/>
      <c r="B614" s="112"/>
      <c r="C614" s="122"/>
      <c r="D614" s="112"/>
      <c r="E614" s="112"/>
      <c r="F614" s="112"/>
      <c r="G614" s="112"/>
      <c r="H614" s="20" t="s">
        <v>194</v>
      </c>
      <c r="I614" s="17">
        <v>0</v>
      </c>
      <c r="J614" s="17">
        <v>0</v>
      </c>
      <c r="K614" s="17">
        <v>0</v>
      </c>
      <c r="L614" s="17">
        <v>0</v>
      </c>
      <c r="M614" s="17">
        <v>0</v>
      </c>
      <c r="N614" s="16"/>
      <c r="O614" s="75">
        <f>O610+O611+O612+O613</f>
        <v>1579830.16</v>
      </c>
      <c r="P614" s="73">
        <v>0</v>
      </c>
    </row>
    <row r="615" spans="1:16" ht="13.5" customHeight="1">
      <c r="A615" s="112">
        <v>16</v>
      </c>
      <c r="B615" s="119" t="s">
        <v>227</v>
      </c>
      <c r="C615" s="122" t="s">
        <v>648</v>
      </c>
      <c r="D615" s="120" t="s">
        <v>141</v>
      </c>
      <c r="E615" s="112"/>
      <c r="F615" s="112" t="s">
        <v>189</v>
      </c>
      <c r="G615" s="112"/>
      <c r="H615" s="20" t="s">
        <v>190</v>
      </c>
      <c r="I615" s="16"/>
      <c r="J615" s="16"/>
      <c r="K615" s="16"/>
      <c r="L615" s="16"/>
      <c r="M615" s="16"/>
      <c r="N615" s="17">
        <v>1579830.16</v>
      </c>
      <c r="O615" s="75">
        <v>0</v>
      </c>
      <c r="P615" s="73"/>
    </row>
    <row r="616" spans="1:16" ht="15.75" customHeight="1">
      <c r="A616" s="112"/>
      <c r="B616" s="119"/>
      <c r="C616" s="160"/>
      <c r="D616" s="120"/>
      <c r="E616" s="112"/>
      <c r="F616" s="112"/>
      <c r="G616" s="112"/>
      <c r="H616" s="20" t="s">
        <v>191</v>
      </c>
      <c r="I616" s="16"/>
      <c r="J616" s="16"/>
      <c r="K616" s="16"/>
      <c r="L616" s="16"/>
      <c r="M616" s="16"/>
      <c r="N616" s="17">
        <v>1579830.16</v>
      </c>
      <c r="O616" s="75">
        <v>0</v>
      </c>
      <c r="P616" s="73"/>
    </row>
    <row r="617" spans="1:16" ht="15.75">
      <c r="A617" s="112"/>
      <c r="B617" s="119"/>
      <c r="C617" s="160"/>
      <c r="D617" s="120"/>
      <c r="E617" s="112"/>
      <c r="F617" s="112"/>
      <c r="G617" s="112"/>
      <c r="H617" s="20" t="s">
        <v>192</v>
      </c>
      <c r="I617" s="16"/>
      <c r="J617" s="16"/>
      <c r="K617" s="16"/>
      <c r="L617" s="16"/>
      <c r="M617" s="16"/>
      <c r="N617" s="16"/>
      <c r="O617" s="75">
        <v>0</v>
      </c>
      <c r="P617" s="73"/>
    </row>
    <row r="618" spans="1:16" ht="15.75">
      <c r="A618" s="112"/>
      <c r="B618" s="119"/>
      <c r="C618" s="160"/>
      <c r="D618" s="120"/>
      <c r="E618" s="112"/>
      <c r="F618" s="112"/>
      <c r="G618" s="112"/>
      <c r="H618" s="20" t="s">
        <v>193</v>
      </c>
      <c r="I618" s="16"/>
      <c r="J618" s="16"/>
      <c r="K618" s="16"/>
      <c r="L618" s="16"/>
      <c r="M618" s="16"/>
      <c r="N618" s="16"/>
      <c r="O618" s="75">
        <v>0</v>
      </c>
      <c r="P618" s="73">
        <v>1263378.08</v>
      </c>
    </row>
    <row r="619" spans="1:16" ht="15.75">
      <c r="A619" s="112"/>
      <c r="B619" s="119"/>
      <c r="C619" s="123"/>
      <c r="D619" s="120"/>
      <c r="E619" s="112"/>
      <c r="F619" s="112"/>
      <c r="G619" s="112"/>
      <c r="H619" s="20" t="s">
        <v>194</v>
      </c>
      <c r="I619" s="17">
        <v>0</v>
      </c>
      <c r="J619" s="17">
        <v>0</v>
      </c>
      <c r="K619" s="17">
        <v>0</v>
      </c>
      <c r="L619" s="17">
        <v>0</v>
      </c>
      <c r="M619" s="17">
        <v>0</v>
      </c>
      <c r="N619" s="16"/>
      <c r="O619" s="75">
        <f>O615+O616+O617+O618</f>
        <v>0</v>
      </c>
      <c r="P619" s="73">
        <v>1263378.08</v>
      </c>
    </row>
    <row r="620" spans="1:16" ht="13.5" customHeight="1">
      <c r="A620" s="112">
        <v>17</v>
      </c>
      <c r="B620" s="112" t="s">
        <v>227</v>
      </c>
      <c r="C620" s="112" t="s">
        <v>367</v>
      </c>
      <c r="D620" s="112" t="s">
        <v>195</v>
      </c>
      <c r="E620" s="112"/>
      <c r="F620" s="112" t="s">
        <v>189</v>
      </c>
      <c r="G620" s="112"/>
      <c r="H620" s="20" t="s">
        <v>190</v>
      </c>
      <c r="I620" s="16"/>
      <c r="J620" s="16"/>
      <c r="K620" s="16"/>
      <c r="L620" s="16"/>
      <c r="M620" s="16"/>
      <c r="N620" s="16"/>
      <c r="O620" s="75">
        <f aca="true" t="shared" si="6" ref="O620:O629">O616+O617+O618+O619</f>
        <v>0</v>
      </c>
      <c r="P620" s="73"/>
    </row>
    <row r="621" spans="1:16" ht="24.75" customHeight="1">
      <c r="A621" s="112"/>
      <c r="B621" s="112"/>
      <c r="C621" s="112"/>
      <c r="D621" s="112"/>
      <c r="E621" s="112"/>
      <c r="F621" s="112"/>
      <c r="G621" s="112"/>
      <c r="H621" s="20" t="s">
        <v>191</v>
      </c>
      <c r="I621" s="16"/>
      <c r="J621" s="16"/>
      <c r="K621" s="16"/>
      <c r="L621" s="16"/>
      <c r="M621" s="16"/>
      <c r="N621" s="17">
        <v>0</v>
      </c>
      <c r="O621" s="75">
        <f t="shared" si="6"/>
        <v>0</v>
      </c>
      <c r="P621" s="73"/>
    </row>
    <row r="622" spans="1:16" ht="15.75">
      <c r="A622" s="112"/>
      <c r="B622" s="112"/>
      <c r="C622" s="112"/>
      <c r="D622" s="112"/>
      <c r="E622" s="112"/>
      <c r="F622" s="112"/>
      <c r="G622" s="112"/>
      <c r="H622" s="20" t="s">
        <v>192</v>
      </c>
      <c r="I622" s="16"/>
      <c r="J622" s="16"/>
      <c r="K622" s="16"/>
      <c r="L622" s="16"/>
      <c r="M622" s="16"/>
      <c r="N622" s="16"/>
      <c r="O622" s="75">
        <f t="shared" si="6"/>
        <v>0</v>
      </c>
      <c r="P622" s="73">
        <v>23565.96</v>
      </c>
    </row>
    <row r="623" spans="1:16" ht="15.75">
      <c r="A623" s="112"/>
      <c r="B623" s="112"/>
      <c r="C623" s="112"/>
      <c r="D623" s="112"/>
      <c r="E623" s="112"/>
      <c r="F623" s="112"/>
      <c r="G623" s="112"/>
      <c r="H623" s="20" t="s">
        <v>193</v>
      </c>
      <c r="I623" s="16"/>
      <c r="J623" s="16"/>
      <c r="K623" s="16"/>
      <c r="L623" s="16"/>
      <c r="M623" s="16"/>
      <c r="N623" s="16"/>
      <c r="O623" s="75">
        <f t="shared" si="6"/>
        <v>0</v>
      </c>
      <c r="P623" s="73"/>
    </row>
    <row r="624" spans="1:16" ht="15.75">
      <c r="A624" s="112"/>
      <c r="B624" s="112"/>
      <c r="C624" s="112"/>
      <c r="D624" s="112"/>
      <c r="E624" s="112"/>
      <c r="F624" s="112"/>
      <c r="G624" s="112"/>
      <c r="H624" s="20" t="s">
        <v>194</v>
      </c>
      <c r="I624" s="17">
        <v>0</v>
      </c>
      <c r="J624" s="17">
        <v>0</v>
      </c>
      <c r="K624" s="17">
        <v>0</v>
      </c>
      <c r="L624" s="17">
        <v>0</v>
      </c>
      <c r="M624" s="17">
        <v>0</v>
      </c>
      <c r="N624" s="16"/>
      <c r="O624" s="75">
        <f t="shared" si="6"/>
        <v>0</v>
      </c>
      <c r="P624" s="73">
        <v>23565.96</v>
      </c>
    </row>
    <row r="625" spans="1:16" ht="13.5" customHeight="1">
      <c r="A625" s="112">
        <v>18</v>
      </c>
      <c r="B625" s="112" t="s">
        <v>227</v>
      </c>
      <c r="C625" s="112" t="s">
        <v>366</v>
      </c>
      <c r="D625" s="112" t="s">
        <v>141</v>
      </c>
      <c r="E625" s="112"/>
      <c r="F625" s="112" t="s">
        <v>189</v>
      </c>
      <c r="G625" s="112"/>
      <c r="H625" s="20" t="s">
        <v>190</v>
      </c>
      <c r="I625" s="16"/>
      <c r="J625" s="16"/>
      <c r="K625" s="16"/>
      <c r="L625" s="16"/>
      <c r="M625" s="16"/>
      <c r="N625" s="16"/>
      <c r="O625" s="75">
        <f t="shared" si="6"/>
        <v>0</v>
      </c>
      <c r="P625" s="73">
        <v>758026.85</v>
      </c>
    </row>
    <row r="626" spans="1:16" ht="15.75">
      <c r="A626" s="112"/>
      <c r="B626" s="112"/>
      <c r="C626" s="112"/>
      <c r="D626" s="112"/>
      <c r="E626" s="112"/>
      <c r="F626" s="112"/>
      <c r="G626" s="112"/>
      <c r="H626" s="20" t="s">
        <v>191</v>
      </c>
      <c r="I626" s="16"/>
      <c r="J626" s="16"/>
      <c r="K626" s="16"/>
      <c r="L626" s="16"/>
      <c r="M626" s="16"/>
      <c r="N626" s="17">
        <v>0</v>
      </c>
      <c r="O626" s="75">
        <f t="shared" si="6"/>
        <v>0</v>
      </c>
      <c r="P626" s="73">
        <v>252675.62</v>
      </c>
    </row>
    <row r="627" spans="1:16" ht="15.75">
      <c r="A627" s="112"/>
      <c r="B627" s="112"/>
      <c r="C627" s="112"/>
      <c r="D627" s="112"/>
      <c r="E627" s="112"/>
      <c r="F627" s="112"/>
      <c r="G627" s="112"/>
      <c r="H627" s="20" t="s">
        <v>192</v>
      </c>
      <c r="I627" s="16"/>
      <c r="J627" s="16"/>
      <c r="K627" s="16"/>
      <c r="L627" s="16"/>
      <c r="M627" s="16"/>
      <c r="N627" s="16"/>
      <c r="O627" s="75">
        <f t="shared" si="6"/>
        <v>0</v>
      </c>
      <c r="P627" s="73">
        <v>252675.62</v>
      </c>
    </row>
    <row r="628" spans="1:16" ht="15.75">
      <c r="A628" s="112"/>
      <c r="B628" s="112"/>
      <c r="C628" s="112"/>
      <c r="D628" s="112"/>
      <c r="E628" s="112"/>
      <c r="F628" s="112"/>
      <c r="G628" s="112"/>
      <c r="H628" s="20" t="s">
        <v>193</v>
      </c>
      <c r="I628" s="16"/>
      <c r="J628" s="16"/>
      <c r="K628" s="16"/>
      <c r="L628" s="16"/>
      <c r="M628" s="16"/>
      <c r="N628" s="16"/>
      <c r="O628" s="75">
        <f t="shared" si="6"/>
        <v>0</v>
      </c>
      <c r="P628" s="73"/>
    </row>
    <row r="629" spans="1:16" ht="15.75">
      <c r="A629" s="112"/>
      <c r="B629" s="112"/>
      <c r="C629" s="122"/>
      <c r="D629" s="112"/>
      <c r="E629" s="112"/>
      <c r="F629" s="112"/>
      <c r="G629" s="112"/>
      <c r="H629" s="20" t="s">
        <v>194</v>
      </c>
      <c r="I629" s="17">
        <v>0</v>
      </c>
      <c r="J629" s="17">
        <v>0</v>
      </c>
      <c r="K629" s="17">
        <v>0</v>
      </c>
      <c r="L629" s="17">
        <v>0</v>
      </c>
      <c r="M629" s="17">
        <v>0</v>
      </c>
      <c r="N629" s="16"/>
      <c r="O629" s="75">
        <f t="shared" si="6"/>
        <v>0</v>
      </c>
      <c r="P629" s="73">
        <v>1263378.08</v>
      </c>
    </row>
    <row r="630" spans="1:16" ht="13.5" customHeight="1">
      <c r="A630" s="112">
        <v>19</v>
      </c>
      <c r="B630" s="119" t="s">
        <v>228</v>
      </c>
      <c r="C630" s="122" t="s">
        <v>653</v>
      </c>
      <c r="D630" s="120" t="s">
        <v>195</v>
      </c>
      <c r="E630" s="112"/>
      <c r="F630" s="112" t="s">
        <v>189</v>
      </c>
      <c r="G630" s="112"/>
      <c r="H630" s="20" t="s">
        <v>190</v>
      </c>
      <c r="I630" s="16"/>
      <c r="J630" s="16"/>
      <c r="K630" s="16"/>
      <c r="L630" s="16"/>
      <c r="M630" s="16"/>
      <c r="N630" s="16"/>
      <c r="O630" s="75">
        <v>0</v>
      </c>
      <c r="P630" s="73"/>
    </row>
    <row r="631" spans="1:16" ht="15.75" customHeight="1">
      <c r="A631" s="112"/>
      <c r="B631" s="119"/>
      <c r="C631" s="160"/>
      <c r="D631" s="120"/>
      <c r="E631" s="112"/>
      <c r="F631" s="112"/>
      <c r="G631" s="112"/>
      <c r="H631" s="20" t="s">
        <v>191</v>
      </c>
      <c r="I631" s="16"/>
      <c r="J631" s="16"/>
      <c r="K631" s="16"/>
      <c r="L631" s="16"/>
      <c r="M631" s="16"/>
      <c r="N631" s="17">
        <v>0</v>
      </c>
      <c r="O631" s="75">
        <v>0</v>
      </c>
      <c r="P631" s="73"/>
    </row>
    <row r="632" spans="1:16" ht="15.75">
      <c r="A632" s="112"/>
      <c r="B632" s="119"/>
      <c r="C632" s="160"/>
      <c r="D632" s="120"/>
      <c r="E632" s="112"/>
      <c r="F632" s="112"/>
      <c r="G632" s="112"/>
      <c r="H632" s="20" t="s">
        <v>192</v>
      </c>
      <c r="I632" s="16"/>
      <c r="J632" s="16"/>
      <c r="K632" s="16"/>
      <c r="L632" s="16"/>
      <c r="M632" s="16"/>
      <c r="N632" s="16"/>
      <c r="O632" s="75">
        <v>21950.2</v>
      </c>
      <c r="P632" s="73"/>
    </row>
    <row r="633" spans="1:16" ht="15.75">
      <c r="A633" s="112"/>
      <c r="B633" s="119"/>
      <c r="C633" s="160"/>
      <c r="D633" s="120"/>
      <c r="E633" s="112"/>
      <c r="F633" s="112"/>
      <c r="G633" s="112"/>
      <c r="H633" s="20" t="s">
        <v>193</v>
      </c>
      <c r="I633" s="16"/>
      <c r="J633" s="16"/>
      <c r="K633" s="16"/>
      <c r="L633" s="16"/>
      <c r="M633" s="16"/>
      <c r="N633" s="16"/>
      <c r="O633" s="75">
        <v>0</v>
      </c>
      <c r="P633" s="73"/>
    </row>
    <row r="634" spans="1:16" ht="15.75">
      <c r="A634" s="112"/>
      <c r="B634" s="119"/>
      <c r="C634" s="123"/>
      <c r="D634" s="120"/>
      <c r="E634" s="112"/>
      <c r="F634" s="112"/>
      <c r="G634" s="112"/>
      <c r="H634" s="20" t="s">
        <v>194</v>
      </c>
      <c r="I634" s="17">
        <v>0</v>
      </c>
      <c r="J634" s="17">
        <v>0</v>
      </c>
      <c r="K634" s="17">
        <v>0</v>
      </c>
      <c r="L634" s="17">
        <v>0</v>
      </c>
      <c r="M634" s="17">
        <v>0</v>
      </c>
      <c r="N634" s="17">
        <v>21950.2</v>
      </c>
      <c r="O634" s="75">
        <f>O630+O631+O632+O633</f>
        <v>21950.2</v>
      </c>
      <c r="P634" s="73">
        <v>0</v>
      </c>
    </row>
    <row r="635" spans="1:16" ht="13.5" customHeight="1">
      <c r="A635" s="112">
        <v>20</v>
      </c>
      <c r="B635" s="119" t="s">
        <v>228</v>
      </c>
      <c r="C635" s="122" t="s">
        <v>652</v>
      </c>
      <c r="D635" s="120" t="s">
        <v>141</v>
      </c>
      <c r="E635" s="112"/>
      <c r="F635" s="112" t="s">
        <v>189</v>
      </c>
      <c r="G635" s="112"/>
      <c r="H635" s="20" t="s">
        <v>190</v>
      </c>
      <c r="I635" s="16"/>
      <c r="J635" s="16"/>
      <c r="K635" s="16"/>
      <c r="L635" s="16"/>
      <c r="M635" s="16"/>
      <c r="N635" s="16"/>
      <c r="O635" s="75">
        <v>748556.93</v>
      </c>
      <c r="P635" s="73"/>
    </row>
    <row r="636" spans="1:16" ht="24" customHeight="1">
      <c r="A636" s="112"/>
      <c r="B636" s="119"/>
      <c r="C636" s="160"/>
      <c r="D636" s="120"/>
      <c r="E636" s="112"/>
      <c r="F636" s="112"/>
      <c r="G636" s="112"/>
      <c r="H636" s="20" t="s">
        <v>191</v>
      </c>
      <c r="I636" s="16"/>
      <c r="J636" s="16"/>
      <c r="K636" s="16"/>
      <c r="L636" s="16"/>
      <c r="M636" s="16"/>
      <c r="N636" s="17">
        <f>N632+N633+N634+N635</f>
        <v>21950.2</v>
      </c>
      <c r="O636" s="75">
        <v>249518.98</v>
      </c>
      <c r="P636" s="73"/>
    </row>
    <row r="637" spans="1:16" ht="15.75">
      <c r="A637" s="112"/>
      <c r="B637" s="119"/>
      <c r="C637" s="160"/>
      <c r="D637" s="120"/>
      <c r="E637" s="112"/>
      <c r="F637" s="112"/>
      <c r="G637" s="112"/>
      <c r="H637" s="20" t="s">
        <v>192</v>
      </c>
      <c r="I637" s="16"/>
      <c r="J637" s="16"/>
      <c r="K637" s="16"/>
      <c r="L637" s="16"/>
      <c r="M637" s="16"/>
      <c r="N637" s="17">
        <v>748556.93</v>
      </c>
      <c r="O637" s="75">
        <v>249518.98</v>
      </c>
      <c r="P637" s="73"/>
    </row>
    <row r="638" spans="1:16" ht="15.75">
      <c r="A638" s="112"/>
      <c r="B638" s="119"/>
      <c r="C638" s="160"/>
      <c r="D638" s="120"/>
      <c r="E638" s="112"/>
      <c r="F638" s="112"/>
      <c r="G638" s="112"/>
      <c r="H638" s="20" t="s">
        <v>193</v>
      </c>
      <c r="I638" s="16"/>
      <c r="J638" s="16"/>
      <c r="K638" s="16"/>
      <c r="L638" s="16"/>
      <c r="M638" s="16"/>
      <c r="N638" s="17">
        <v>249518.98</v>
      </c>
      <c r="O638" s="75">
        <v>0</v>
      </c>
      <c r="P638" s="73"/>
    </row>
    <row r="639" spans="1:16" ht="15.75">
      <c r="A639" s="112"/>
      <c r="B639" s="119"/>
      <c r="C639" s="123"/>
      <c r="D639" s="120"/>
      <c r="E639" s="112"/>
      <c r="F639" s="112"/>
      <c r="G639" s="112"/>
      <c r="H639" s="20" t="s">
        <v>194</v>
      </c>
      <c r="I639" s="17">
        <v>0</v>
      </c>
      <c r="J639" s="17">
        <v>0</v>
      </c>
      <c r="K639" s="17">
        <v>0</v>
      </c>
      <c r="L639" s="17">
        <v>0</v>
      </c>
      <c r="M639" s="17">
        <v>0</v>
      </c>
      <c r="N639" s="17">
        <v>249518.98</v>
      </c>
      <c r="O639" s="75">
        <f>O635+O636+O637+O638</f>
        <v>1247594.8900000001</v>
      </c>
      <c r="P639" s="73">
        <v>0</v>
      </c>
    </row>
    <row r="640" spans="1:16" ht="13.5" customHeight="1">
      <c r="A640" s="112">
        <v>21</v>
      </c>
      <c r="B640" s="119" t="s">
        <v>230</v>
      </c>
      <c r="C640" s="122" t="s">
        <v>27</v>
      </c>
      <c r="D640" s="120" t="s">
        <v>195</v>
      </c>
      <c r="E640" s="112"/>
      <c r="F640" s="112" t="s">
        <v>189</v>
      </c>
      <c r="G640" s="112"/>
      <c r="H640" s="20" t="s">
        <v>190</v>
      </c>
      <c r="I640" s="16"/>
      <c r="J640" s="16"/>
      <c r="K640" s="16"/>
      <c r="L640" s="16"/>
      <c r="M640" s="16"/>
      <c r="N640" s="16"/>
      <c r="O640" s="75">
        <v>0</v>
      </c>
      <c r="P640" s="73"/>
    </row>
    <row r="641" spans="1:16" ht="24" customHeight="1">
      <c r="A641" s="112"/>
      <c r="B641" s="119"/>
      <c r="C641" s="160"/>
      <c r="D641" s="120"/>
      <c r="E641" s="112"/>
      <c r="F641" s="112"/>
      <c r="G641" s="112"/>
      <c r="H641" s="20" t="s">
        <v>191</v>
      </c>
      <c r="I641" s="16"/>
      <c r="J641" s="16"/>
      <c r="K641" s="16"/>
      <c r="L641" s="16"/>
      <c r="M641" s="16"/>
      <c r="N641" s="21">
        <f>N637+N638+N639+N640</f>
        <v>1247594.8900000001</v>
      </c>
      <c r="O641" s="75">
        <v>0</v>
      </c>
      <c r="P641" s="73"/>
    </row>
    <row r="642" spans="1:16" ht="15.75">
      <c r="A642" s="112"/>
      <c r="B642" s="119"/>
      <c r="C642" s="160"/>
      <c r="D642" s="120"/>
      <c r="E642" s="112"/>
      <c r="F642" s="112"/>
      <c r="G642" s="112"/>
      <c r="H642" s="20" t="s">
        <v>192</v>
      </c>
      <c r="I642" s="16"/>
      <c r="J642" s="16"/>
      <c r="K642" s="16"/>
      <c r="L642" s="17">
        <v>0</v>
      </c>
      <c r="M642" s="16"/>
      <c r="N642" s="16"/>
      <c r="O642" s="75">
        <v>20432.59</v>
      </c>
      <c r="P642" s="73"/>
    </row>
    <row r="643" spans="1:16" ht="15.75">
      <c r="A643" s="112"/>
      <c r="B643" s="119"/>
      <c r="C643" s="160"/>
      <c r="D643" s="120"/>
      <c r="E643" s="112"/>
      <c r="F643" s="112"/>
      <c r="G643" s="112"/>
      <c r="H643" s="20" t="s">
        <v>193</v>
      </c>
      <c r="I643" s="16"/>
      <c r="J643" s="16"/>
      <c r="K643" s="16"/>
      <c r="L643" s="16"/>
      <c r="M643" s="16"/>
      <c r="N643" s="16"/>
      <c r="O643" s="75">
        <v>0</v>
      </c>
      <c r="P643" s="73"/>
    </row>
    <row r="644" spans="1:16" ht="15.75">
      <c r="A644" s="112"/>
      <c r="B644" s="119"/>
      <c r="C644" s="123"/>
      <c r="D644" s="120"/>
      <c r="E644" s="112"/>
      <c r="F644" s="112"/>
      <c r="G644" s="112"/>
      <c r="H644" s="20" t="s">
        <v>194</v>
      </c>
      <c r="I644" s="17">
        <f>I640+I641+I642+I643</f>
        <v>0</v>
      </c>
      <c r="J644" s="17">
        <f>J640+J641+J642+J643</f>
        <v>0</v>
      </c>
      <c r="K644" s="17">
        <f>K640+K641+K642+K643</f>
        <v>0</v>
      </c>
      <c r="L644" s="17">
        <f>L640+L641+L642+L643</f>
        <v>0</v>
      </c>
      <c r="M644" s="17">
        <f>M640+M641+M642+M643</f>
        <v>0</v>
      </c>
      <c r="N644" s="17">
        <v>20432.59</v>
      </c>
      <c r="O644" s="75">
        <f>O640+O641+O642+O643</f>
        <v>20432.59</v>
      </c>
      <c r="P644" s="73">
        <v>0</v>
      </c>
    </row>
    <row r="645" spans="1:16" ht="13.5" customHeight="1">
      <c r="A645" s="112">
        <v>22</v>
      </c>
      <c r="B645" s="119" t="s">
        <v>230</v>
      </c>
      <c r="C645" s="122" t="s">
        <v>649</v>
      </c>
      <c r="D645" s="120" t="s">
        <v>141</v>
      </c>
      <c r="E645" s="112"/>
      <c r="F645" s="112" t="s">
        <v>189</v>
      </c>
      <c r="G645" s="112"/>
      <c r="H645" s="20" t="s">
        <v>190</v>
      </c>
      <c r="I645" s="16"/>
      <c r="J645" s="16"/>
      <c r="K645" s="16"/>
      <c r="L645" s="16"/>
      <c r="M645" s="16"/>
      <c r="N645" s="16"/>
      <c r="O645" s="75">
        <v>729907.59</v>
      </c>
      <c r="P645" s="73"/>
    </row>
    <row r="646" spans="1:16" ht="15.75" customHeight="1">
      <c r="A646" s="112"/>
      <c r="B646" s="119"/>
      <c r="C646" s="160"/>
      <c r="D646" s="120"/>
      <c r="E646" s="112"/>
      <c r="F646" s="112"/>
      <c r="G646" s="112"/>
      <c r="H646" s="20" t="s">
        <v>191</v>
      </c>
      <c r="I646" s="16"/>
      <c r="J646" s="16"/>
      <c r="K646" s="16"/>
      <c r="L646" s="16"/>
      <c r="M646" s="16"/>
      <c r="N646" s="17">
        <f>N642+N643+N644+N645</f>
        <v>20432.59</v>
      </c>
      <c r="O646" s="75">
        <v>243302.53</v>
      </c>
      <c r="P646" s="73"/>
    </row>
    <row r="647" spans="1:16" ht="15.75">
      <c r="A647" s="112"/>
      <c r="B647" s="119"/>
      <c r="C647" s="160"/>
      <c r="D647" s="120"/>
      <c r="E647" s="112"/>
      <c r="F647" s="112"/>
      <c r="G647" s="112"/>
      <c r="H647" s="20" t="s">
        <v>192</v>
      </c>
      <c r="I647" s="16"/>
      <c r="J647" s="16"/>
      <c r="K647" s="16"/>
      <c r="L647" s="16"/>
      <c r="M647" s="16"/>
      <c r="N647" s="17">
        <v>729907.59</v>
      </c>
      <c r="O647" s="75">
        <v>243302.53</v>
      </c>
      <c r="P647" s="73"/>
    </row>
    <row r="648" spans="1:16" ht="15.75">
      <c r="A648" s="112"/>
      <c r="B648" s="119"/>
      <c r="C648" s="160"/>
      <c r="D648" s="120"/>
      <c r="E648" s="112"/>
      <c r="F648" s="112"/>
      <c r="G648" s="112"/>
      <c r="H648" s="20" t="s">
        <v>193</v>
      </c>
      <c r="I648" s="16"/>
      <c r="J648" s="16"/>
      <c r="K648" s="16"/>
      <c r="L648" s="16"/>
      <c r="M648" s="16"/>
      <c r="N648" s="17">
        <v>243302.53</v>
      </c>
      <c r="O648" s="75">
        <v>0</v>
      </c>
      <c r="P648" s="73"/>
    </row>
    <row r="649" spans="1:16" ht="15.75">
      <c r="A649" s="112"/>
      <c r="B649" s="119"/>
      <c r="C649" s="123"/>
      <c r="D649" s="120"/>
      <c r="E649" s="112"/>
      <c r="F649" s="112"/>
      <c r="G649" s="112"/>
      <c r="H649" s="20" t="s">
        <v>194</v>
      </c>
      <c r="I649" s="17">
        <v>0</v>
      </c>
      <c r="J649" s="17">
        <v>0</v>
      </c>
      <c r="K649" s="17">
        <v>0</v>
      </c>
      <c r="L649" s="17">
        <v>0</v>
      </c>
      <c r="M649" s="17">
        <v>0</v>
      </c>
      <c r="N649" s="17">
        <v>243302.53</v>
      </c>
      <c r="O649" s="75">
        <f>O645+O646+O647+O648</f>
        <v>1216512.65</v>
      </c>
      <c r="P649" s="73">
        <v>0</v>
      </c>
    </row>
    <row r="650" spans="1:16" ht="13.5" customHeight="1">
      <c r="A650" s="112">
        <v>23</v>
      </c>
      <c r="B650" s="119" t="s">
        <v>227</v>
      </c>
      <c r="C650" s="122" t="s">
        <v>654</v>
      </c>
      <c r="D650" s="120" t="s">
        <v>195</v>
      </c>
      <c r="E650" s="112"/>
      <c r="F650" s="112" t="s">
        <v>189</v>
      </c>
      <c r="G650" s="112"/>
      <c r="H650" s="20" t="s">
        <v>190</v>
      </c>
      <c r="I650" s="16"/>
      <c r="J650" s="16"/>
      <c r="K650" s="16"/>
      <c r="L650" s="16"/>
      <c r="M650" s="16"/>
      <c r="N650" s="17">
        <v>0</v>
      </c>
      <c r="O650" s="75">
        <v>0</v>
      </c>
      <c r="P650" s="73"/>
    </row>
    <row r="651" spans="1:16" ht="15.75" customHeight="1">
      <c r="A651" s="112"/>
      <c r="B651" s="119"/>
      <c r="C651" s="160"/>
      <c r="D651" s="120"/>
      <c r="E651" s="112"/>
      <c r="F651" s="112"/>
      <c r="G651" s="112"/>
      <c r="H651" s="20" t="s">
        <v>191</v>
      </c>
      <c r="I651" s="16"/>
      <c r="J651" s="16"/>
      <c r="K651" s="16"/>
      <c r="L651" s="16"/>
      <c r="M651" s="16"/>
      <c r="N651" s="21">
        <f>N647+N648+N649+N650</f>
        <v>1216512.65</v>
      </c>
      <c r="O651" s="75">
        <v>0</v>
      </c>
      <c r="P651" s="73"/>
    </row>
    <row r="652" spans="1:16" ht="15.75">
      <c r="A652" s="112"/>
      <c r="B652" s="119"/>
      <c r="C652" s="160"/>
      <c r="D652" s="120"/>
      <c r="E652" s="112"/>
      <c r="F652" s="112"/>
      <c r="G652" s="112"/>
      <c r="H652" s="20" t="s">
        <v>192</v>
      </c>
      <c r="I652" s="16"/>
      <c r="J652" s="16"/>
      <c r="K652" s="16"/>
      <c r="L652" s="16"/>
      <c r="M652" s="16"/>
      <c r="N652" s="16"/>
      <c r="O652" s="75">
        <v>0</v>
      </c>
      <c r="P652" s="73">
        <v>12543.35</v>
      </c>
    </row>
    <row r="653" spans="1:16" ht="15.75">
      <c r="A653" s="112"/>
      <c r="B653" s="119"/>
      <c r="C653" s="160"/>
      <c r="D653" s="120"/>
      <c r="E653" s="112"/>
      <c r="F653" s="112"/>
      <c r="G653" s="112"/>
      <c r="H653" s="20" t="s">
        <v>193</v>
      </c>
      <c r="I653" s="16"/>
      <c r="J653" s="16"/>
      <c r="K653" s="16"/>
      <c r="L653" s="16"/>
      <c r="M653" s="16"/>
      <c r="N653" s="16"/>
      <c r="O653" s="75">
        <v>0</v>
      </c>
      <c r="P653" s="73"/>
    </row>
    <row r="654" spans="1:16" ht="15.75">
      <c r="A654" s="112"/>
      <c r="B654" s="119"/>
      <c r="C654" s="123"/>
      <c r="D654" s="120"/>
      <c r="E654" s="112"/>
      <c r="F654" s="112"/>
      <c r="G654" s="112"/>
      <c r="H654" s="20" t="s">
        <v>194</v>
      </c>
      <c r="I654" s="17">
        <v>0</v>
      </c>
      <c r="J654" s="17">
        <v>0</v>
      </c>
      <c r="K654" s="17">
        <v>0</v>
      </c>
      <c r="L654" s="17">
        <v>0</v>
      </c>
      <c r="M654" s="17">
        <v>0</v>
      </c>
      <c r="N654" s="16"/>
      <c r="O654" s="75">
        <f>O650+O651+O652+O653</f>
        <v>0</v>
      </c>
      <c r="P654" s="73">
        <v>12543.35</v>
      </c>
    </row>
    <row r="655" spans="1:16" ht="13.5" customHeight="1">
      <c r="A655" s="112">
        <v>24</v>
      </c>
      <c r="B655" s="119" t="s">
        <v>227</v>
      </c>
      <c r="C655" s="122" t="s">
        <v>654</v>
      </c>
      <c r="D655" s="120" t="s">
        <v>141</v>
      </c>
      <c r="E655" s="112"/>
      <c r="F655" s="112" t="s">
        <v>189</v>
      </c>
      <c r="G655" s="112"/>
      <c r="H655" s="20" t="s">
        <v>190</v>
      </c>
      <c r="I655" s="16"/>
      <c r="J655" s="16"/>
      <c r="K655" s="16"/>
      <c r="L655" s="16"/>
      <c r="M655" s="16"/>
      <c r="N655" s="16"/>
      <c r="O655" s="75">
        <v>0</v>
      </c>
      <c r="P655" s="73">
        <v>331165.35</v>
      </c>
    </row>
    <row r="656" spans="1:16" ht="15.75" customHeight="1">
      <c r="A656" s="112"/>
      <c r="B656" s="119"/>
      <c r="C656" s="160"/>
      <c r="D656" s="120"/>
      <c r="E656" s="112"/>
      <c r="F656" s="112"/>
      <c r="G656" s="112"/>
      <c r="H656" s="20" t="s">
        <v>191</v>
      </c>
      <c r="I656" s="16"/>
      <c r="J656" s="16"/>
      <c r="K656" s="16"/>
      <c r="L656" s="16"/>
      <c r="M656" s="16"/>
      <c r="N656" s="17">
        <v>0</v>
      </c>
      <c r="O656" s="75">
        <v>0</v>
      </c>
      <c r="P656" s="73">
        <v>110388.45</v>
      </c>
    </row>
    <row r="657" spans="1:16" ht="15.75">
      <c r="A657" s="112"/>
      <c r="B657" s="119"/>
      <c r="C657" s="160"/>
      <c r="D657" s="120"/>
      <c r="E657" s="112"/>
      <c r="F657" s="112"/>
      <c r="G657" s="112"/>
      <c r="H657" s="20" t="s">
        <v>192</v>
      </c>
      <c r="I657" s="16"/>
      <c r="J657" s="16"/>
      <c r="K657" s="16"/>
      <c r="L657" s="16"/>
      <c r="M657" s="16"/>
      <c r="N657" s="16"/>
      <c r="O657" s="75">
        <v>0</v>
      </c>
      <c r="P657" s="73">
        <v>110388.45</v>
      </c>
    </row>
    <row r="658" spans="1:16" ht="15.75">
      <c r="A658" s="112"/>
      <c r="B658" s="119"/>
      <c r="C658" s="160"/>
      <c r="D658" s="120"/>
      <c r="E658" s="112"/>
      <c r="F658" s="112"/>
      <c r="G658" s="112"/>
      <c r="H658" s="20" t="s">
        <v>193</v>
      </c>
      <c r="I658" s="16"/>
      <c r="J658" s="16"/>
      <c r="K658" s="16"/>
      <c r="L658" s="16"/>
      <c r="M658" s="16"/>
      <c r="N658" s="16"/>
      <c r="O658" s="75">
        <v>0</v>
      </c>
      <c r="P658" s="73"/>
    </row>
    <row r="659" spans="1:16" ht="15.75">
      <c r="A659" s="112"/>
      <c r="B659" s="119"/>
      <c r="C659" s="123"/>
      <c r="D659" s="120"/>
      <c r="E659" s="112"/>
      <c r="F659" s="112"/>
      <c r="G659" s="112"/>
      <c r="H659" s="20" t="s">
        <v>194</v>
      </c>
      <c r="I659" s="17">
        <v>0</v>
      </c>
      <c r="J659" s="17">
        <v>0</v>
      </c>
      <c r="K659" s="17">
        <v>0</v>
      </c>
      <c r="L659" s="17">
        <v>0</v>
      </c>
      <c r="M659" s="17">
        <v>0</v>
      </c>
      <c r="N659" s="16"/>
      <c r="O659" s="75">
        <f>O655+O656+O657+O658</f>
        <v>0</v>
      </c>
      <c r="P659" s="73">
        <v>551942.26</v>
      </c>
    </row>
    <row r="660" spans="1:16" ht="13.5" customHeight="1">
      <c r="A660" s="112">
        <v>25</v>
      </c>
      <c r="B660" s="119" t="s">
        <v>655</v>
      </c>
      <c r="C660" s="122" t="s">
        <v>650</v>
      </c>
      <c r="D660" s="120" t="s">
        <v>195</v>
      </c>
      <c r="E660" s="112"/>
      <c r="F660" s="112" t="s">
        <v>189</v>
      </c>
      <c r="G660" s="112"/>
      <c r="H660" s="20" t="s">
        <v>190</v>
      </c>
      <c r="I660" s="16"/>
      <c r="J660" s="16"/>
      <c r="K660" s="16"/>
      <c r="L660" s="16"/>
      <c r="M660" s="16"/>
      <c r="N660" s="16"/>
      <c r="O660" s="75">
        <v>0</v>
      </c>
      <c r="P660" s="73"/>
    </row>
    <row r="661" spans="1:16" ht="15.75" customHeight="1">
      <c r="A661" s="112"/>
      <c r="B661" s="119"/>
      <c r="C661" s="160"/>
      <c r="D661" s="120"/>
      <c r="E661" s="112"/>
      <c r="F661" s="112"/>
      <c r="G661" s="112"/>
      <c r="H661" s="20" t="s">
        <v>191</v>
      </c>
      <c r="I661" s="16"/>
      <c r="J661" s="16"/>
      <c r="K661" s="16"/>
      <c r="L661" s="16"/>
      <c r="M661" s="16"/>
      <c r="N661" s="17">
        <v>0</v>
      </c>
      <c r="O661" s="75">
        <v>0</v>
      </c>
      <c r="P661" s="73"/>
    </row>
    <row r="662" spans="1:16" ht="15.75">
      <c r="A662" s="112"/>
      <c r="B662" s="119"/>
      <c r="C662" s="160"/>
      <c r="D662" s="120"/>
      <c r="E662" s="112"/>
      <c r="F662" s="112"/>
      <c r="G662" s="112"/>
      <c r="H662" s="20" t="s">
        <v>192</v>
      </c>
      <c r="I662" s="16"/>
      <c r="J662" s="16"/>
      <c r="K662" s="16"/>
      <c r="L662" s="16"/>
      <c r="M662" s="16"/>
      <c r="N662" s="16"/>
      <c r="O662" s="75">
        <v>0</v>
      </c>
      <c r="P662" s="73"/>
    </row>
    <row r="663" spans="1:16" ht="15.75">
      <c r="A663" s="112"/>
      <c r="B663" s="119"/>
      <c r="C663" s="160"/>
      <c r="D663" s="120"/>
      <c r="E663" s="112"/>
      <c r="F663" s="112"/>
      <c r="G663" s="112"/>
      <c r="H663" s="20" t="s">
        <v>193</v>
      </c>
      <c r="I663" s="16"/>
      <c r="J663" s="16"/>
      <c r="K663" s="16"/>
      <c r="L663" s="17">
        <v>0</v>
      </c>
      <c r="M663" s="16"/>
      <c r="N663" s="16"/>
      <c r="O663" s="75">
        <v>10529.22</v>
      </c>
      <c r="P663" s="73"/>
    </row>
    <row r="664" spans="1:16" ht="15.75">
      <c r="A664" s="112"/>
      <c r="B664" s="119"/>
      <c r="C664" s="123"/>
      <c r="D664" s="120"/>
      <c r="E664" s="112"/>
      <c r="F664" s="112"/>
      <c r="G664" s="112"/>
      <c r="H664" s="20" t="s">
        <v>194</v>
      </c>
      <c r="I664" s="17">
        <f>I660+I661+I662+I663</f>
        <v>0</v>
      </c>
      <c r="J664" s="17">
        <f>J660+J661+J662+J663</f>
        <v>0</v>
      </c>
      <c r="K664" s="17">
        <f>K660+K661+K662+K663</f>
        <v>0</v>
      </c>
      <c r="L664" s="17">
        <f>L660+L661+L662+L663</f>
        <v>0</v>
      </c>
      <c r="M664" s="17">
        <f>M660+M661+M662+M663</f>
        <v>0</v>
      </c>
      <c r="N664" s="16"/>
      <c r="O664" s="75">
        <f>O660+O661+O662+O663</f>
        <v>10529.22</v>
      </c>
      <c r="P664" s="73">
        <v>0</v>
      </c>
    </row>
    <row r="665" spans="1:16" ht="13.5" customHeight="1">
      <c r="A665" s="112">
        <v>26</v>
      </c>
      <c r="B665" s="119" t="s">
        <v>655</v>
      </c>
      <c r="C665" s="122" t="s">
        <v>651</v>
      </c>
      <c r="D665" s="120" t="s">
        <v>141</v>
      </c>
      <c r="E665" s="112"/>
      <c r="F665" s="112" t="s">
        <v>189</v>
      </c>
      <c r="G665" s="112"/>
      <c r="H665" s="20" t="s">
        <v>190</v>
      </c>
      <c r="I665" s="16"/>
      <c r="J665" s="16"/>
      <c r="K665" s="16"/>
      <c r="L665" s="16"/>
      <c r="M665" s="17">
        <v>0</v>
      </c>
      <c r="N665" s="17">
        <v>10529.22</v>
      </c>
      <c r="O665" s="75">
        <v>283309.44</v>
      </c>
      <c r="P665" s="73"/>
    </row>
    <row r="666" spans="1:16" ht="25.5" customHeight="1">
      <c r="A666" s="112"/>
      <c r="B666" s="119"/>
      <c r="C666" s="160"/>
      <c r="D666" s="120"/>
      <c r="E666" s="112"/>
      <c r="F666" s="112"/>
      <c r="G666" s="112"/>
      <c r="H666" s="20" t="s">
        <v>191</v>
      </c>
      <c r="I666" s="16"/>
      <c r="J666" s="16"/>
      <c r="K666" s="16"/>
      <c r="L666" s="16"/>
      <c r="M666" s="17">
        <v>0</v>
      </c>
      <c r="N666" s="17">
        <f>N662+N663+N664+N665</f>
        <v>10529.22</v>
      </c>
      <c r="O666" s="75">
        <v>94436.48</v>
      </c>
      <c r="P666" s="73"/>
    </row>
    <row r="667" spans="1:16" ht="15.75">
      <c r="A667" s="112"/>
      <c r="B667" s="119"/>
      <c r="C667" s="160"/>
      <c r="D667" s="120"/>
      <c r="E667" s="112"/>
      <c r="F667" s="112"/>
      <c r="G667" s="112"/>
      <c r="H667" s="20" t="s">
        <v>192</v>
      </c>
      <c r="I667" s="16"/>
      <c r="J667" s="16"/>
      <c r="K667" s="16"/>
      <c r="L667" s="16"/>
      <c r="M667" s="17">
        <v>0</v>
      </c>
      <c r="N667" s="17">
        <v>283309.44</v>
      </c>
      <c r="O667" s="75">
        <v>94436.48</v>
      </c>
      <c r="P667" s="73"/>
    </row>
    <row r="668" spans="1:16" ht="15.75">
      <c r="A668" s="112"/>
      <c r="B668" s="119"/>
      <c r="C668" s="160"/>
      <c r="D668" s="120"/>
      <c r="E668" s="112"/>
      <c r="F668" s="112"/>
      <c r="G668" s="112"/>
      <c r="H668" s="20" t="s">
        <v>193</v>
      </c>
      <c r="I668" s="16"/>
      <c r="J668" s="16"/>
      <c r="K668" s="16"/>
      <c r="L668" s="16"/>
      <c r="M668" s="16"/>
      <c r="N668" s="17">
        <v>94436.48</v>
      </c>
      <c r="O668" s="75">
        <v>0</v>
      </c>
      <c r="P668" s="73"/>
    </row>
    <row r="669" spans="1:16" ht="15.75">
      <c r="A669" s="112"/>
      <c r="B669" s="119"/>
      <c r="C669" s="123"/>
      <c r="D669" s="120"/>
      <c r="E669" s="112"/>
      <c r="F669" s="112"/>
      <c r="G669" s="112"/>
      <c r="H669" s="20" t="s">
        <v>194</v>
      </c>
      <c r="I669" s="17">
        <f>I665+I666+I667+I668</f>
        <v>0</v>
      </c>
      <c r="J669" s="17">
        <f>J665+J666+J667+J668</f>
        <v>0</v>
      </c>
      <c r="K669" s="17">
        <f>K665+K666+K667+K668</f>
        <v>0</v>
      </c>
      <c r="L669" s="17">
        <f>L665+L666+L667+L668</f>
        <v>0</v>
      </c>
      <c r="M669" s="17">
        <f>M665+M666+M667+M668</f>
        <v>0</v>
      </c>
      <c r="N669" s="17">
        <v>94436.48</v>
      </c>
      <c r="O669" s="75">
        <f>O665+O666+O667+O668</f>
        <v>472182.39999999997</v>
      </c>
      <c r="P669" s="73">
        <v>0</v>
      </c>
    </row>
    <row r="670" spans="1:16" ht="13.5" customHeight="1">
      <c r="A670" s="112">
        <v>27</v>
      </c>
      <c r="B670" s="119" t="s">
        <v>227</v>
      </c>
      <c r="C670" s="122" t="s">
        <v>656</v>
      </c>
      <c r="D670" s="120" t="s">
        <v>141</v>
      </c>
      <c r="E670" s="112"/>
      <c r="F670" s="112" t="s">
        <v>189</v>
      </c>
      <c r="G670" s="112"/>
      <c r="H670" s="20" t="s">
        <v>190</v>
      </c>
      <c r="I670" s="16"/>
      <c r="J670" s="16"/>
      <c r="K670" s="16"/>
      <c r="L670" s="16"/>
      <c r="M670" s="16"/>
      <c r="N670" s="16"/>
      <c r="O670" s="75">
        <v>0</v>
      </c>
      <c r="P670" s="73"/>
    </row>
    <row r="671" spans="1:16" ht="36" customHeight="1">
      <c r="A671" s="112"/>
      <c r="B671" s="119"/>
      <c r="C671" s="160"/>
      <c r="D671" s="120"/>
      <c r="E671" s="112"/>
      <c r="F671" s="112"/>
      <c r="G671" s="112"/>
      <c r="H671" s="20" t="s">
        <v>191</v>
      </c>
      <c r="I671" s="16"/>
      <c r="J671" s="16"/>
      <c r="K671" s="16"/>
      <c r="L671" s="16"/>
      <c r="M671" s="16"/>
      <c r="N671" s="17">
        <f>N667+N668+N669+N670</f>
        <v>472182.39999999997</v>
      </c>
      <c r="O671" s="75">
        <v>0</v>
      </c>
      <c r="P671" s="73"/>
    </row>
    <row r="672" spans="1:16" ht="15.75">
      <c r="A672" s="112"/>
      <c r="B672" s="119"/>
      <c r="C672" s="160"/>
      <c r="D672" s="120"/>
      <c r="E672" s="112"/>
      <c r="F672" s="112"/>
      <c r="G672" s="112"/>
      <c r="H672" s="20" t="s">
        <v>192</v>
      </c>
      <c r="I672" s="16"/>
      <c r="J672" s="16"/>
      <c r="K672" s="16"/>
      <c r="L672" s="16"/>
      <c r="M672" s="16"/>
      <c r="N672" s="16"/>
      <c r="O672" s="75">
        <v>0</v>
      </c>
      <c r="P672" s="73"/>
    </row>
    <row r="673" spans="1:16" ht="15.75">
      <c r="A673" s="112"/>
      <c r="B673" s="119"/>
      <c r="C673" s="160"/>
      <c r="D673" s="120"/>
      <c r="E673" s="112"/>
      <c r="F673" s="112"/>
      <c r="G673" s="112"/>
      <c r="H673" s="20" t="s">
        <v>193</v>
      </c>
      <c r="I673" s="16"/>
      <c r="J673" s="16"/>
      <c r="K673" s="16"/>
      <c r="L673" s="16"/>
      <c r="M673" s="16"/>
      <c r="N673" s="16"/>
      <c r="O673" s="75">
        <v>0</v>
      </c>
      <c r="P673" s="73">
        <v>733011.23</v>
      </c>
    </row>
    <row r="674" spans="1:16" ht="15.75">
      <c r="A674" s="112"/>
      <c r="B674" s="119"/>
      <c r="C674" s="123"/>
      <c r="D674" s="120"/>
      <c r="E674" s="112"/>
      <c r="F674" s="112"/>
      <c r="G674" s="112"/>
      <c r="H674" s="20" t="s">
        <v>194</v>
      </c>
      <c r="I674" s="17">
        <v>0</v>
      </c>
      <c r="J674" s="17">
        <v>0</v>
      </c>
      <c r="K674" s="17">
        <v>0</v>
      </c>
      <c r="L674" s="17">
        <v>0</v>
      </c>
      <c r="M674" s="17">
        <v>0</v>
      </c>
      <c r="N674" s="16"/>
      <c r="O674" s="75">
        <v>0</v>
      </c>
      <c r="P674" s="73">
        <v>733011.23</v>
      </c>
    </row>
    <row r="675" spans="1:16" ht="13.5" customHeight="1">
      <c r="A675" s="112">
        <v>28</v>
      </c>
      <c r="B675" s="119" t="s">
        <v>231</v>
      </c>
      <c r="C675" s="122" t="s">
        <v>657</v>
      </c>
      <c r="D675" s="120" t="s">
        <v>195</v>
      </c>
      <c r="E675" s="112"/>
      <c r="F675" s="112" t="s">
        <v>189</v>
      </c>
      <c r="G675" s="112"/>
      <c r="H675" s="20" t="s">
        <v>190</v>
      </c>
      <c r="I675" s="16"/>
      <c r="J675" s="16"/>
      <c r="K675" s="16"/>
      <c r="L675" s="16"/>
      <c r="M675" s="16"/>
      <c r="N675" s="16"/>
      <c r="O675" s="75">
        <v>0</v>
      </c>
      <c r="P675" s="73"/>
    </row>
    <row r="676" spans="1:16" ht="24" customHeight="1">
      <c r="A676" s="112"/>
      <c r="B676" s="119"/>
      <c r="C676" s="160"/>
      <c r="D676" s="120"/>
      <c r="E676" s="112"/>
      <c r="F676" s="112"/>
      <c r="G676" s="112"/>
      <c r="H676" s="20" t="s">
        <v>191</v>
      </c>
      <c r="I676" s="16"/>
      <c r="J676" s="16"/>
      <c r="K676" s="16"/>
      <c r="L676" s="16"/>
      <c r="M676" s="16"/>
      <c r="N676" s="17">
        <v>0</v>
      </c>
      <c r="O676" s="75">
        <v>0</v>
      </c>
      <c r="P676" s="73"/>
    </row>
    <row r="677" spans="1:16" ht="15.75">
      <c r="A677" s="112"/>
      <c r="B677" s="119"/>
      <c r="C677" s="160"/>
      <c r="D677" s="120"/>
      <c r="E677" s="112"/>
      <c r="F677" s="112"/>
      <c r="G677" s="112"/>
      <c r="H677" s="20" t="s">
        <v>192</v>
      </c>
      <c r="I677" s="16"/>
      <c r="J677" s="16"/>
      <c r="K677" s="16"/>
      <c r="L677" s="16"/>
      <c r="M677" s="17">
        <v>0</v>
      </c>
      <c r="N677" s="16"/>
      <c r="O677" s="75">
        <v>21242.86</v>
      </c>
      <c r="P677" s="73"/>
    </row>
    <row r="678" spans="1:16" ht="15.75">
      <c r="A678" s="112"/>
      <c r="B678" s="119"/>
      <c r="C678" s="160"/>
      <c r="D678" s="120"/>
      <c r="E678" s="112"/>
      <c r="F678" s="112"/>
      <c r="G678" s="112"/>
      <c r="H678" s="20" t="s">
        <v>193</v>
      </c>
      <c r="I678" s="16"/>
      <c r="J678" s="16"/>
      <c r="K678" s="16"/>
      <c r="L678" s="16"/>
      <c r="M678" s="16"/>
      <c r="N678" s="16"/>
      <c r="O678" s="75">
        <v>0</v>
      </c>
      <c r="P678" s="73"/>
    </row>
    <row r="679" spans="1:16" ht="15.75">
      <c r="A679" s="112"/>
      <c r="B679" s="119"/>
      <c r="C679" s="123"/>
      <c r="D679" s="120"/>
      <c r="E679" s="112"/>
      <c r="F679" s="112"/>
      <c r="G679" s="112"/>
      <c r="H679" s="20" t="s">
        <v>194</v>
      </c>
      <c r="I679" s="17">
        <f>I675+I676+I677+I678</f>
        <v>0</v>
      </c>
      <c r="J679" s="17">
        <f>J675+J676+J677+J678</f>
        <v>0</v>
      </c>
      <c r="K679" s="17">
        <f>K675+K676+K677+K678</f>
        <v>0</v>
      </c>
      <c r="L679" s="17">
        <f>L675+L676+L677+L678</f>
        <v>0</v>
      </c>
      <c r="M679" s="17">
        <f>M675+M676+M677+M678</f>
        <v>0</v>
      </c>
      <c r="N679" s="17">
        <v>21242.86</v>
      </c>
      <c r="O679" s="75">
        <v>21242.86</v>
      </c>
      <c r="P679" s="73">
        <v>0</v>
      </c>
    </row>
    <row r="680" spans="1:16" ht="13.5" customHeight="1">
      <c r="A680" s="112">
        <v>29</v>
      </c>
      <c r="B680" s="119" t="s">
        <v>226</v>
      </c>
      <c r="C680" s="122" t="s">
        <v>658</v>
      </c>
      <c r="D680" s="120" t="s">
        <v>141</v>
      </c>
      <c r="E680" s="112"/>
      <c r="F680" s="112" t="s">
        <v>189</v>
      </c>
      <c r="G680" s="112"/>
      <c r="H680" s="20" t="s">
        <v>190</v>
      </c>
      <c r="I680" s="16"/>
      <c r="J680" s="16"/>
      <c r="K680" s="16"/>
      <c r="L680" s="16"/>
      <c r="M680" s="16"/>
      <c r="N680" s="16"/>
      <c r="O680" s="75">
        <v>1281660.68</v>
      </c>
      <c r="P680" s="73"/>
    </row>
    <row r="681" spans="1:16" ht="15.75" customHeight="1">
      <c r="A681" s="112"/>
      <c r="B681" s="119"/>
      <c r="C681" s="160"/>
      <c r="D681" s="120"/>
      <c r="E681" s="112"/>
      <c r="F681" s="112"/>
      <c r="G681" s="112"/>
      <c r="H681" s="20" t="s">
        <v>191</v>
      </c>
      <c r="I681" s="16"/>
      <c r="J681" s="16"/>
      <c r="K681" s="16"/>
      <c r="L681" s="16"/>
      <c r="M681" s="16"/>
      <c r="N681" s="17">
        <f>N677+N678+N679+N680</f>
        <v>21242.86</v>
      </c>
      <c r="O681" s="75">
        <v>192249.1</v>
      </c>
      <c r="P681" s="73"/>
    </row>
    <row r="682" spans="1:16" ht="15.75">
      <c r="A682" s="112"/>
      <c r="B682" s="119"/>
      <c r="C682" s="160"/>
      <c r="D682" s="120"/>
      <c r="E682" s="112"/>
      <c r="F682" s="112"/>
      <c r="G682" s="112"/>
      <c r="H682" s="20" t="s">
        <v>192</v>
      </c>
      <c r="I682" s="16"/>
      <c r="J682" s="16"/>
      <c r="K682" s="16"/>
      <c r="L682" s="16"/>
      <c r="M682" s="16"/>
      <c r="N682" s="17">
        <v>1281660.68</v>
      </c>
      <c r="O682" s="75">
        <v>128166.07</v>
      </c>
      <c r="P682" s="73"/>
    </row>
    <row r="683" spans="1:16" ht="15.75">
      <c r="A683" s="112"/>
      <c r="B683" s="119"/>
      <c r="C683" s="160"/>
      <c r="D683" s="120"/>
      <c r="E683" s="112"/>
      <c r="F683" s="112"/>
      <c r="G683" s="112"/>
      <c r="H683" s="20" t="s">
        <v>193</v>
      </c>
      <c r="I683" s="16"/>
      <c r="J683" s="16"/>
      <c r="K683" s="16"/>
      <c r="L683" s="16"/>
      <c r="M683" s="16"/>
      <c r="N683" s="17">
        <v>192249.1</v>
      </c>
      <c r="O683" s="75">
        <v>0</v>
      </c>
      <c r="P683" s="73"/>
    </row>
    <row r="684" spans="1:16" ht="15.75">
      <c r="A684" s="112"/>
      <c r="B684" s="119"/>
      <c r="C684" s="123"/>
      <c r="D684" s="120"/>
      <c r="E684" s="112"/>
      <c r="F684" s="112"/>
      <c r="G684" s="112"/>
      <c r="H684" s="20" t="s">
        <v>194</v>
      </c>
      <c r="I684" s="17">
        <v>0</v>
      </c>
      <c r="J684" s="17">
        <v>0</v>
      </c>
      <c r="K684" s="17">
        <v>0</v>
      </c>
      <c r="L684" s="17">
        <v>0</v>
      </c>
      <c r="M684" s="17">
        <v>0</v>
      </c>
      <c r="N684" s="17">
        <v>128166.07</v>
      </c>
      <c r="O684" s="75">
        <f>O680+O681+O682+O683</f>
        <v>1602075.85</v>
      </c>
      <c r="P684" s="73">
        <v>0</v>
      </c>
    </row>
    <row r="685" spans="1:16" ht="13.5" customHeight="1">
      <c r="A685" s="112">
        <v>30</v>
      </c>
      <c r="B685" s="119" t="s">
        <v>232</v>
      </c>
      <c r="C685" s="122" t="s">
        <v>543</v>
      </c>
      <c r="D685" s="120" t="s">
        <v>195</v>
      </c>
      <c r="E685" s="112"/>
      <c r="F685" s="112" t="s">
        <v>189</v>
      </c>
      <c r="G685" s="112"/>
      <c r="H685" s="20" t="s">
        <v>190</v>
      </c>
      <c r="I685" s="16"/>
      <c r="J685" s="16"/>
      <c r="K685" s="16"/>
      <c r="L685" s="16"/>
      <c r="M685" s="16"/>
      <c r="N685" s="17">
        <v>0</v>
      </c>
      <c r="O685" s="75">
        <v>0</v>
      </c>
      <c r="P685" s="73"/>
    </row>
    <row r="686" spans="1:16" ht="15.75" customHeight="1">
      <c r="A686" s="112"/>
      <c r="B686" s="119"/>
      <c r="C686" s="160"/>
      <c r="D686" s="120"/>
      <c r="E686" s="112"/>
      <c r="F686" s="112"/>
      <c r="G686" s="112"/>
      <c r="H686" s="20" t="s">
        <v>191</v>
      </c>
      <c r="I686" s="16"/>
      <c r="J686" s="16"/>
      <c r="K686" s="16"/>
      <c r="L686" s="16"/>
      <c r="M686" s="16"/>
      <c r="N686" s="21">
        <f>N682+N683+N684+N685</f>
        <v>1602075.85</v>
      </c>
      <c r="O686" s="75">
        <v>0</v>
      </c>
      <c r="P686" s="73"/>
    </row>
    <row r="687" spans="1:16" ht="15.75">
      <c r="A687" s="112"/>
      <c r="B687" s="119"/>
      <c r="C687" s="160"/>
      <c r="D687" s="120"/>
      <c r="E687" s="112"/>
      <c r="F687" s="112"/>
      <c r="G687" s="112"/>
      <c r="H687" s="20" t="s">
        <v>192</v>
      </c>
      <c r="I687" s="16"/>
      <c r="J687" s="16"/>
      <c r="K687" s="16"/>
      <c r="L687" s="16"/>
      <c r="M687" s="16"/>
      <c r="N687" s="16"/>
      <c r="O687" s="75">
        <v>0</v>
      </c>
      <c r="P687" s="73">
        <v>3527.39</v>
      </c>
    </row>
    <row r="688" spans="1:16" ht="15.75">
      <c r="A688" s="112"/>
      <c r="B688" s="119"/>
      <c r="C688" s="160"/>
      <c r="D688" s="120"/>
      <c r="E688" s="112"/>
      <c r="F688" s="112"/>
      <c r="G688" s="112"/>
      <c r="H688" s="20" t="s">
        <v>193</v>
      </c>
      <c r="I688" s="16"/>
      <c r="J688" s="16"/>
      <c r="K688" s="16"/>
      <c r="L688" s="16"/>
      <c r="M688" s="16"/>
      <c r="N688" s="16"/>
      <c r="O688" s="75">
        <v>0</v>
      </c>
      <c r="P688" s="73"/>
    </row>
    <row r="689" spans="1:16" ht="15.75">
      <c r="A689" s="112"/>
      <c r="B689" s="119"/>
      <c r="C689" s="123"/>
      <c r="D689" s="120"/>
      <c r="E689" s="112"/>
      <c r="F689" s="112"/>
      <c r="G689" s="112"/>
      <c r="H689" s="20" t="s">
        <v>194</v>
      </c>
      <c r="I689" s="17">
        <v>0</v>
      </c>
      <c r="J689" s="17">
        <v>0</v>
      </c>
      <c r="K689" s="17">
        <v>0</v>
      </c>
      <c r="L689" s="17">
        <v>0</v>
      </c>
      <c r="M689" s="17">
        <v>0</v>
      </c>
      <c r="N689" s="16"/>
      <c r="O689" s="75">
        <f>O685+O686+O687+O688</f>
        <v>0</v>
      </c>
      <c r="P689" s="73">
        <v>3527.39</v>
      </c>
    </row>
    <row r="690" spans="1:16" ht="13.5" customHeight="1">
      <c r="A690" s="112">
        <v>31</v>
      </c>
      <c r="B690" s="119" t="s">
        <v>232</v>
      </c>
      <c r="C690" s="122" t="s">
        <v>543</v>
      </c>
      <c r="D690" s="120" t="s">
        <v>141</v>
      </c>
      <c r="E690" s="112"/>
      <c r="F690" s="112" t="s">
        <v>189</v>
      </c>
      <c r="G690" s="112"/>
      <c r="H690" s="20" t="s">
        <v>190</v>
      </c>
      <c r="I690" s="16"/>
      <c r="J690" s="16"/>
      <c r="K690" s="16"/>
      <c r="L690" s="16"/>
      <c r="M690" s="16"/>
      <c r="N690" s="16"/>
      <c r="O690" s="75">
        <f>I690+J690+K690+L690+M690+N692</f>
        <v>0</v>
      </c>
      <c r="P690" s="73">
        <v>83377.21</v>
      </c>
    </row>
    <row r="691" spans="1:16" ht="15.75" customHeight="1">
      <c r="A691" s="112"/>
      <c r="B691" s="119"/>
      <c r="C691" s="160"/>
      <c r="D691" s="120"/>
      <c r="E691" s="112"/>
      <c r="F691" s="112"/>
      <c r="G691" s="112"/>
      <c r="H691" s="20" t="s">
        <v>191</v>
      </c>
      <c r="I691" s="16"/>
      <c r="J691" s="16"/>
      <c r="K691" s="16"/>
      <c r="L691" s="16"/>
      <c r="M691" s="16"/>
      <c r="N691" s="17">
        <v>0</v>
      </c>
      <c r="O691" s="75">
        <f>I691+J691+K691+L691+M691+N693</f>
        <v>0</v>
      </c>
      <c r="P691" s="73">
        <v>27792.4</v>
      </c>
    </row>
    <row r="692" spans="1:16" ht="15.75">
      <c r="A692" s="112"/>
      <c r="B692" s="119"/>
      <c r="C692" s="160"/>
      <c r="D692" s="120"/>
      <c r="E692" s="112"/>
      <c r="F692" s="112"/>
      <c r="G692" s="112"/>
      <c r="H692" s="20" t="s">
        <v>192</v>
      </c>
      <c r="I692" s="16"/>
      <c r="J692" s="16"/>
      <c r="K692" s="16"/>
      <c r="L692" s="16"/>
      <c r="M692" s="16"/>
      <c r="N692" s="16"/>
      <c r="O692" s="75">
        <f>I692+J692+K692+L692+M692+N694</f>
        <v>0</v>
      </c>
      <c r="P692" s="73">
        <v>27792.4</v>
      </c>
    </row>
    <row r="693" spans="1:16" ht="15.75">
      <c r="A693" s="112"/>
      <c r="B693" s="119"/>
      <c r="C693" s="160"/>
      <c r="D693" s="120"/>
      <c r="E693" s="112"/>
      <c r="F693" s="112"/>
      <c r="G693" s="112"/>
      <c r="H693" s="20" t="s">
        <v>193</v>
      </c>
      <c r="I693" s="16"/>
      <c r="J693" s="16"/>
      <c r="K693" s="16"/>
      <c r="L693" s="16"/>
      <c r="M693" s="16"/>
      <c r="N693" s="16"/>
      <c r="O693" s="75">
        <f>I693+J693+K693+L693+M693+N695</f>
        <v>0</v>
      </c>
      <c r="P693" s="73"/>
    </row>
    <row r="694" spans="1:16" ht="15.75">
      <c r="A694" s="112"/>
      <c r="B694" s="119"/>
      <c r="C694" s="123"/>
      <c r="D694" s="120"/>
      <c r="E694" s="112"/>
      <c r="F694" s="112"/>
      <c r="G694" s="112"/>
      <c r="H694" s="20" t="s">
        <v>194</v>
      </c>
      <c r="I694" s="17">
        <v>0</v>
      </c>
      <c r="J694" s="17">
        <v>0</v>
      </c>
      <c r="K694" s="17">
        <v>0</v>
      </c>
      <c r="L694" s="17">
        <v>0</v>
      </c>
      <c r="M694" s="17">
        <v>0</v>
      </c>
      <c r="N694" s="16"/>
      <c r="O694" s="75">
        <f>O690+O691+O692+O693</f>
        <v>0</v>
      </c>
      <c r="P694" s="73">
        <v>138962.01</v>
      </c>
    </row>
    <row r="695" spans="1:16" ht="13.5" customHeight="1">
      <c r="A695" s="112">
        <v>32</v>
      </c>
      <c r="B695" s="119" t="s">
        <v>35</v>
      </c>
      <c r="C695" s="122" t="s">
        <v>659</v>
      </c>
      <c r="D695" s="120" t="s">
        <v>195</v>
      </c>
      <c r="E695" s="112"/>
      <c r="F695" s="112" t="s">
        <v>354</v>
      </c>
      <c r="G695" s="112"/>
      <c r="H695" s="20" t="s">
        <v>190</v>
      </c>
      <c r="I695" s="19"/>
      <c r="J695" s="19"/>
      <c r="K695" s="19"/>
      <c r="L695" s="19"/>
      <c r="M695" s="19"/>
      <c r="N695" s="16"/>
      <c r="O695" s="75">
        <f>I695+J695+K695+L695+M695+N697</f>
        <v>0</v>
      </c>
      <c r="P695" s="73"/>
    </row>
    <row r="696" spans="1:16" ht="15.75" customHeight="1">
      <c r="A696" s="112"/>
      <c r="B696" s="119"/>
      <c r="C696" s="160"/>
      <c r="D696" s="120"/>
      <c r="E696" s="112"/>
      <c r="F696" s="112"/>
      <c r="G696" s="112"/>
      <c r="H696" s="20" t="s">
        <v>191</v>
      </c>
      <c r="I696" s="19"/>
      <c r="J696" s="19"/>
      <c r="K696" s="19"/>
      <c r="L696" s="19"/>
      <c r="M696" s="19"/>
      <c r="N696" s="17">
        <v>0</v>
      </c>
      <c r="O696" s="75">
        <f>I696+J696+K696+L696+M696+N698</f>
        <v>0</v>
      </c>
      <c r="P696" s="73"/>
    </row>
    <row r="697" spans="1:16" ht="15.75">
      <c r="A697" s="112"/>
      <c r="B697" s="119"/>
      <c r="C697" s="160"/>
      <c r="D697" s="120"/>
      <c r="E697" s="112"/>
      <c r="F697" s="112"/>
      <c r="G697" s="112"/>
      <c r="H697" s="20" t="s">
        <v>192</v>
      </c>
      <c r="I697" s="19"/>
      <c r="J697" s="19">
        <v>399</v>
      </c>
      <c r="K697" s="19">
        <v>15579.22</v>
      </c>
      <c r="L697" s="19"/>
      <c r="M697" s="19"/>
      <c r="N697" s="19"/>
      <c r="O697" s="75">
        <f>I697+J697+K697+L697+M697+N699</f>
        <v>15978.22</v>
      </c>
      <c r="P697" s="73"/>
    </row>
    <row r="698" spans="1:16" ht="15.75">
      <c r="A698" s="112"/>
      <c r="B698" s="119"/>
      <c r="C698" s="160"/>
      <c r="D698" s="120"/>
      <c r="E698" s="112"/>
      <c r="F698" s="112"/>
      <c r="G698" s="112"/>
      <c r="H698" s="20" t="s">
        <v>193</v>
      </c>
      <c r="I698" s="19"/>
      <c r="J698" s="19"/>
      <c r="K698" s="19"/>
      <c r="L698" s="19"/>
      <c r="M698" s="19"/>
      <c r="N698" s="19"/>
      <c r="O698" s="75">
        <f>I698+J698+K698+L698+M698+N700</f>
        <v>0</v>
      </c>
      <c r="P698" s="73"/>
    </row>
    <row r="699" spans="1:16" ht="15.75">
      <c r="A699" s="112"/>
      <c r="B699" s="119"/>
      <c r="C699" s="123"/>
      <c r="D699" s="120"/>
      <c r="E699" s="112"/>
      <c r="F699" s="112"/>
      <c r="G699" s="112"/>
      <c r="H699" s="20" t="s">
        <v>194</v>
      </c>
      <c r="I699" s="19">
        <f>I695+I696+I697+I698</f>
        <v>0</v>
      </c>
      <c r="J699" s="19">
        <f>J695+J696+J697+J698</f>
        <v>399</v>
      </c>
      <c r="K699" s="19">
        <f>K695+K696+K697+K698</f>
        <v>15579.22</v>
      </c>
      <c r="L699" s="19">
        <f>L695+L696+L697+L698</f>
        <v>0</v>
      </c>
      <c r="M699" s="19">
        <f>M695+M696+M697+M698</f>
        <v>0</v>
      </c>
      <c r="N699" s="19"/>
      <c r="O699" s="75">
        <f>O695+O696+O697+O698</f>
        <v>15978.22</v>
      </c>
      <c r="P699" s="73">
        <v>0</v>
      </c>
    </row>
    <row r="700" spans="1:16" ht="13.5" customHeight="1">
      <c r="A700" s="112">
        <v>33</v>
      </c>
      <c r="B700" s="119" t="s">
        <v>35</v>
      </c>
      <c r="C700" s="122" t="s">
        <v>660</v>
      </c>
      <c r="D700" s="120" t="s">
        <v>141</v>
      </c>
      <c r="E700" s="112"/>
      <c r="F700" s="112" t="s">
        <v>354</v>
      </c>
      <c r="G700" s="112"/>
      <c r="H700" s="20" t="s">
        <v>190</v>
      </c>
      <c r="I700" s="19"/>
      <c r="J700" s="19"/>
      <c r="K700" s="19"/>
      <c r="L700" s="19"/>
      <c r="M700" s="19"/>
      <c r="N700" s="19"/>
      <c r="O700" s="75">
        <f>I700+J700+K700+L700+M700+N702</f>
        <v>0</v>
      </c>
      <c r="P700" s="73"/>
    </row>
    <row r="701" spans="1:16" ht="24" customHeight="1">
      <c r="A701" s="112"/>
      <c r="B701" s="119"/>
      <c r="C701" s="160"/>
      <c r="D701" s="120"/>
      <c r="E701" s="112"/>
      <c r="F701" s="112"/>
      <c r="G701" s="112"/>
      <c r="H701" s="20" t="s">
        <v>191</v>
      </c>
      <c r="I701" s="19"/>
      <c r="J701" s="19"/>
      <c r="K701" s="19"/>
      <c r="L701" s="19"/>
      <c r="M701" s="19">
        <v>366220.6</v>
      </c>
      <c r="N701" s="19">
        <f>N697+N698+N699+N700</f>
        <v>0</v>
      </c>
      <c r="O701" s="75">
        <f>I701+J701+K701+L701+M701+N703</f>
        <v>838721.2</v>
      </c>
      <c r="P701" s="73"/>
    </row>
    <row r="702" spans="1:16" ht="15.75">
      <c r="A702" s="112"/>
      <c r="B702" s="119"/>
      <c r="C702" s="160"/>
      <c r="D702" s="120"/>
      <c r="E702" s="112"/>
      <c r="F702" s="112"/>
      <c r="G702" s="112"/>
      <c r="H702" s="20" t="s">
        <v>192</v>
      </c>
      <c r="I702" s="19"/>
      <c r="J702" s="19">
        <v>0</v>
      </c>
      <c r="K702" s="19">
        <v>1639.13</v>
      </c>
      <c r="L702" s="19">
        <v>4021.55</v>
      </c>
      <c r="M702" s="19">
        <v>74225.7</v>
      </c>
      <c r="N702" s="19"/>
      <c r="O702" s="75">
        <f>I702+J702+K702+L702+M702+N704</f>
        <v>198680.8</v>
      </c>
      <c r="P702" s="73"/>
    </row>
    <row r="703" spans="1:16" ht="15.75">
      <c r="A703" s="112"/>
      <c r="B703" s="119"/>
      <c r="C703" s="160"/>
      <c r="D703" s="120"/>
      <c r="E703" s="112"/>
      <c r="F703" s="112"/>
      <c r="G703" s="112"/>
      <c r="H703" s="20" t="s">
        <v>193</v>
      </c>
      <c r="I703" s="19"/>
      <c r="J703" s="19"/>
      <c r="K703" s="19"/>
      <c r="L703" s="19"/>
      <c r="M703" s="19"/>
      <c r="N703" s="19">
        <v>472500.6</v>
      </c>
      <c r="O703" s="75">
        <f>I703+J703+K703+L703+M703+N705</f>
        <v>0</v>
      </c>
      <c r="P703" s="73"/>
    </row>
    <row r="704" spans="1:16" ht="15.75">
      <c r="A704" s="112"/>
      <c r="B704" s="119"/>
      <c r="C704" s="123"/>
      <c r="D704" s="120"/>
      <c r="E704" s="112"/>
      <c r="F704" s="112"/>
      <c r="G704" s="112"/>
      <c r="H704" s="20" t="s">
        <v>194</v>
      </c>
      <c r="I704" s="19">
        <f>I700+I701+I702+I703</f>
        <v>0</v>
      </c>
      <c r="J704" s="19">
        <f>J700+J701+J702+J703</f>
        <v>0</v>
      </c>
      <c r="K704" s="19">
        <f>K700+K701+K702+K703</f>
        <v>1639.13</v>
      </c>
      <c r="L704" s="19">
        <f>L700+L701+L702+L703</f>
        <v>4021.55</v>
      </c>
      <c r="M704" s="19">
        <f>M700+M701+M702+M703</f>
        <v>440446.3</v>
      </c>
      <c r="N704" s="19">
        <v>118794.42</v>
      </c>
      <c r="O704" s="75">
        <f>O700+O701+O702+O703</f>
        <v>1037402</v>
      </c>
      <c r="P704" s="73">
        <v>0</v>
      </c>
    </row>
    <row r="705" spans="1:16" ht="2.25" customHeight="1" hidden="1">
      <c r="A705" s="112">
        <v>34</v>
      </c>
      <c r="B705" s="119" t="s">
        <v>234</v>
      </c>
      <c r="C705" s="6"/>
      <c r="D705" s="120" t="s">
        <v>195</v>
      </c>
      <c r="E705" s="112"/>
      <c r="F705" s="112" t="s">
        <v>296</v>
      </c>
      <c r="G705" s="112"/>
      <c r="H705" s="20" t="s">
        <v>190</v>
      </c>
      <c r="I705" s="16"/>
      <c r="J705" s="16"/>
      <c r="K705" s="16"/>
      <c r="L705" s="16"/>
      <c r="M705" s="16"/>
      <c r="N705" s="19"/>
      <c r="O705" s="75">
        <f>I705+J705+K705+L705+M705+N707</f>
        <v>0</v>
      </c>
      <c r="P705" s="73"/>
    </row>
    <row r="706" spans="1:16" ht="24" customHeight="1" hidden="1">
      <c r="A706" s="112"/>
      <c r="B706" s="119"/>
      <c r="C706" s="38" t="s">
        <v>221</v>
      </c>
      <c r="D706" s="120"/>
      <c r="E706" s="112"/>
      <c r="F706" s="112"/>
      <c r="G706" s="112"/>
      <c r="H706" s="20" t="s">
        <v>191</v>
      </c>
      <c r="I706" s="16"/>
      <c r="J706" s="16"/>
      <c r="K706" s="16"/>
      <c r="L706" s="16"/>
      <c r="M706" s="16"/>
      <c r="N706" s="19">
        <f>N702+N703+N704+N705</f>
        <v>591295.02</v>
      </c>
      <c r="O706" s="75">
        <f>I706+J706+K706+L706+M706+N708</f>
        <v>0</v>
      </c>
      <c r="P706" s="73"/>
    </row>
    <row r="707" spans="1:16" ht="15" customHeight="1" hidden="1">
      <c r="A707" s="112"/>
      <c r="B707" s="119"/>
      <c r="C707" s="160" t="s">
        <v>235</v>
      </c>
      <c r="D707" s="120"/>
      <c r="E707" s="112"/>
      <c r="F707" s="112"/>
      <c r="G707" s="112"/>
      <c r="H707" s="20" t="s">
        <v>192</v>
      </c>
      <c r="I707" s="16"/>
      <c r="J707" s="16"/>
      <c r="K707" s="16"/>
      <c r="L707" s="17">
        <v>20432.59</v>
      </c>
      <c r="M707" s="16"/>
      <c r="N707" s="16"/>
      <c r="O707" s="75">
        <f>I707+J707+K707+L707+M707+N709</f>
        <v>20432.59</v>
      </c>
      <c r="P707" s="73"/>
    </row>
    <row r="708" spans="1:16" ht="15" customHeight="1" hidden="1">
      <c r="A708" s="112"/>
      <c r="B708" s="119"/>
      <c r="C708" s="160"/>
      <c r="D708" s="120"/>
      <c r="E708" s="112"/>
      <c r="F708" s="112"/>
      <c r="G708" s="112"/>
      <c r="H708" s="20" t="s">
        <v>193</v>
      </c>
      <c r="I708" s="16"/>
      <c r="J708" s="16"/>
      <c r="K708" s="16"/>
      <c r="L708" s="16"/>
      <c r="M708" s="16"/>
      <c r="N708" s="16"/>
      <c r="O708" s="75">
        <f>I708+J708+K708+L708+M708+N710</f>
        <v>0</v>
      </c>
      <c r="P708" s="73"/>
    </row>
    <row r="709" spans="1:16" ht="15" customHeight="1" hidden="1">
      <c r="A709" s="112"/>
      <c r="B709" s="119"/>
      <c r="C709" s="123"/>
      <c r="D709" s="120"/>
      <c r="E709" s="112"/>
      <c r="F709" s="112"/>
      <c r="G709" s="112"/>
      <c r="H709" s="20" t="s">
        <v>194</v>
      </c>
      <c r="I709" s="17">
        <v>0</v>
      </c>
      <c r="J709" s="17">
        <v>0</v>
      </c>
      <c r="K709" s="17">
        <v>0</v>
      </c>
      <c r="L709" s="17">
        <v>20432.59</v>
      </c>
      <c r="M709" s="17">
        <v>0</v>
      </c>
      <c r="N709" s="16"/>
      <c r="O709" s="75">
        <f>O705+O706+O707+O708</f>
        <v>20432.59</v>
      </c>
      <c r="P709" s="73">
        <v>0</v>
      </c>
    </row>
    <row r="710" spans="1:17" ht="13.5" customHeight="1">
      <c r="A710" s="112">
        <v>34</v>
      </c>
      <c r="B710" s="119" t="s">
        <v>36</v>
      </c>
      <c r="C710" s="122" t="s">
        <v>547</v>
      </c>
      <c r="D710" s="120" t="s">
        <v>141</v>
      </c>
      <c r="E710" s="112"/>
      <c r="F710" s="112" t="s">
        <v>189</v>
      </c>
      <c r="G710" s="112"/>
      <c r="H710" s="20" t="s">
        <v>190</v>
      </c>
      <c r="I710" s="16"/>
      <c r="J710" s="16"/>
      <c r="K710" s="16"/>
      <c r="L710" s="16"/>
      <c r="M710" s="17"/>
      <c r="N710" s="16"/>
      <c r="O710" s="75">
        <f>I710+J710+K710+L710+M710+N712</f>
        <v>1225990.37</v>
      </c>
      <c r="P710" s="73"/>
      <c r="Q710" s="32"/>
    </row>
    <row r="711" spans="1:17" ht="15.75" customHeight="1">
      <c r="A711" s="112"/>
      <c r="B711" s="119"/>
      <c r="C711" s="160"/>
      <c r="D711" s="120"/>
      <c r="E711" s="112"/>
      <c r="F711" s="112"/>
      <c r="G711" s="112"/>
      <c r="H711" s="20" t="s">
        <v>191</v>
      </c>
      <c r="I711" s="16"/>
      <c r="J711" s="16"/>
      <c r="K711" s="16"/>
      <c r="L711" s="16"/>
      <c r="M711" s="17"/>
      <c r="N711" s="17">
        <v>0</v>
      </c>
      <c r="O711" s="75">
        <f>I711+J711+K711+L711+M711+N713</f>
        <v>168573.68</v>
      </c>
      <c r="P711" s="73"/>
      <c r="Q711" s="32"/>
    </row>
    <row r="712" spans="1:17" ht="20.25" customHeight="1">
      <c r="A712" s="112"/>
      <c r="B712" s="119"/>
      <c r="C712" s="160"/>
      <c r="D712" s="120"/>
      <c r="E712" s="112"/>
      <c r="F712" s="112"/>
      <c r="G712" s="112"/>
      <c r="H712" s="20" t="s">
        <v>192</v>
      </c>
      <c r="I712" s="16"/>
      <c r="J712" s="16"/>
      <c r="K712" s="16"/>
      <c r="L712" s="16"/>
      <c r="M712" s="17"/>
      <c r="N712" s="17">
        <v>1225990.37</v>
      </c>
      <c r="O712" s="75">
        <f>I712+J712+K712+L712+M712+N714</f>
        <v>137923.92</v>
      </c>
      <c r="P712" s="73"/>
      <c r="Q712" s="32"/>
    </row>
    <row r="713" spans="1:16" ht="15.75">
      <c r="A713" s="112"/>
      <c r="B713" s="119"/>
      <c r="C713" s="160"/>
      <c r="D713" s="120"/>
      <c r="E713" s="112"/>
      <c r="F713" s="112"/>
      <c r="G713" s="112"/>
      <c r="H713" s="20" t="s">
        <v>193</v>
      </c>
      <c r="I713" s="16"/>
      <c r="J713" s="16"/>
      <c r="K713" s="16"/>
      <c r="L713" s="16"/>
      <c r="M713" s="17">
        <v>0</v>
      </c>
      <c r="N713" s="17">
        <v>168573.68</v>
      </c>
      <c r="O713" s="75">
        <f>I713+J713+K713+L713+M713+N715</f>
        <v>0</v>
      </c>
      <c r="P713" s="73"/>
    </row>
    <row r="714" spans="1:16" ht="15.75">
      <c r="A714" s="112"/>
      <c r="B714" s="119"/>
      <c r="C714" s="123"/>
      <c r="D714" s="120"/>
      <c r="E714" s="112"/>
      <c r="F714" s="112"/>
      <c r="G714" s="112"/>
      <c r="H714" s="20" t="s">
        <v>194</v>
      </c>
      <c r="I714" s="17">
        <v>0</v>
      </c>
      <c r="J714" s="17">
        <v>0</v>
      </c>
      <c r="K714" s="17">
        <v>0</v>
      </c>
      <c r="L714" s="17">
        <v>0</v>
      </c>
      <c r="M714" s="17">
        <v>753695.72</v>
      </c>
      <c r="N714" s="17">
        <v>137923.92</v>
      </c>
      <c r="O714" s="75">
        <f>O710+O711+O712+O713</f>
        <v>1532487.97</v>
      </c>
      <c r="P714" s="73">
        <v>0</v>
      </c>
    </row>
    <row r="715" spans="1:16" ht="13.5" customHeight="1">
      <c r="A715" s="112">
        <v>35</v>
      </c>
      <c r="B715" s="112" t="s">
        <v>45</v>
      </c>
      <c r="C715" s="123" t="s">
        <v>50</v>
      </c>
      <c r="D715" s="112" t="s">
        <v>195</v>
      </c>
      <c r="E715" s="112"/>
      <c r="F715" s="112" t="s">
        <v>189</v>
      </c>
      <c r="G715" s="112"/>
      <c r="H715" s="20" t="s">
        <v>190</v>
      </c>
      <c r="I715" s="16"/>
      <c r="J715" s="16"/>
      <c r="K715" s="16"/>
      <c r="L715" s="16"/>
      <c r="M715" s="16"/>
      <c r="N715" s="17">
        <v>0</v>
      </c>
      <c r="O715" s="75">
        <f>I715+J715+K715+L715+M715+N717</f>
        <v>0</v>
      </c>
      <c r="P715" s="73"/>
    </row>
    <row r="716" spans="1:16" ht="33" customHeight="1">
      <c r="A716" s="112"/>
      <c r="B716" s="112"/>
      <c r="C716" s="112"/>
      <c r="D716" s="112"/>
      <c r="E716" s="112"/>
      <c r="F716" s="112"/>
      <c r="G716" s="112"/>
      <c r="H716" s="20" t="s">
        <v>191</v>
      </c>
      <c r="I716" s="16"/>
      <c r="J716" s="16"/>
      <c r="K716" s="16"/>
      <c r="L716" s="16"/>
      <c r="M716" s="16"/>
      <c r="N716" s="17">
        <v>778792.23</v>
      </c>
      <c r="O716" s="75">
        <f>I716+J716+K716+L716+M716+N718</f>
        <v>0</v>
      </c>
      <c r="P716" s="73"/>
    </row>
    <row r="717" spans="1:16" ht="15.75">
      <c r="A717" s="112"/>
      <c r="B717" s="112"/>
      <c r="C717" s="112"/>
      <c r="D717" s="112"/>
      <c r="E717" s="112"/>
      <c r="F717" s="112"/>
      <c r="G717" s="112"/>
      <c r="H717" s="20" t="s">
        <v>192</v>
      </c>
      <c r="I717" s="16"/>
      <c r="J717" s="16"/>
      <c r="K717" s="17">
        <v>482.59</v>
      </c>
      <c r="L717" s="17">
        <v>14039.26</v>
      </c>
      <c r="M717" s="16"/>
      <c r="N717" s="16"/>
      <c r="O717" s="75">
        <f>I717+J717+K717+L717+M717+N719</f>
        <v>14521.85</v>
      </c>
      <c r="P717" s="73"/>
    </row>
    <row r="718" spans="1:16" ht="15.75">
      <c r="A718" s="112"/>
      <c r="B718" s="112"/>
      <c r="C718" s="112"/>
      <c r="D718" s="112"/>
      <c r="E718" s="112"/>
      <c r="F718" s="112"/>
      <c r="G718" s="112"/>
      <c r="H718" s="20" t="s">
        <v>193</v>
      </c>
      <c r="I718" s="16"/>
      <c r="J718" s="16"/>
      <c r="K718" s="16"/>
      <c r="L718" s="16"/>
      <c r="M718" s="16"/>
      <c r="N718" s="16"/>
      <c r="O718" s="75">
        <f>I718+J718+K718+L718+M718+N720</f>
        <v>0</v>
      </c>
      <c r="P718" s="73"/>
    </row>
    <row r="719" spans="1:16" ht="15.75">
      <c r="A719" s="112"/>
      <c r="B719" s="112"/>
      <c r="C719" s="112"/>
      <c r="D719" s="112"/>
      <c r="E719" s="112"/>
      <c r="F719" s="112"/>
      <c r="G719" s="112"/>
      <c r="H719" s="20" t="s">
        <v>194</v>
      </c>
      <c r="I719" s="17">
        <f>I715+I716+I717+I718</f>
        <v>0</v>
      </c>
      <c r="J719" s="17">
        <f>J715+J716+J717+J718</f>
        <v>0</v>
      </c>
      <c r="K719" s="17">
        <f>K715+K716+K717+K718</f>
        <v>482.59</v>
      </c>
      <c r="L719" s="17">
        <f>L715+L716+L717+L718</f>
        <v>14039.26</v>
      </c>
      <c r="M719" s="17">
        <f>M715+M716+M717+M718</f>
        <v>0</v>
      </c>
      <c r="N719" s="16"/>
      <c r="O719" s="75">
        <f>O715+O716+O717+O718</f>
        <v>14521.85</v>
      </c>
      <c r="P719" s="73">
        <v>0</v>
      </c>
    </row>
    <row r="720" spans="1:16" ht="13.5" customHeight="1">
      <c r="A720" s="112">
        <v>36</v>
      </c>
      <c r="B720" s="112" t="s">
        <v>45</v>
      </c>
      <c r="C720" s="112" t="s">
        <v>51</v>
      </c>
      <c r="D720" s="112" t="s">
        <v>141</v>
      </c>
      <c r="E720" s="112"/>
      <c r="F720" s="112" t="s">
        <v>189</v>
      </c>
      <c r="G720" s="112"/>
      <c r="H720" s="20" t="s">
        <v>190</v>
      </c>
      <c r="I720" s="16"/>
      <c r="J720" s="16"/>
      <c r="K720" s="16"/>
      <c r="L720" s="16"/>
      <c r="M720" s="17"/>
      <c r="N720" s="16"/>
      <c r="O720" s="75">
        <f>I720+J720+K720+L720+M720+N722</f>
        <v>0</v>
      </c>
      <c r="P720" s="73"/>
    </row>
    <row r="721" spans="1:16" ht="15.75">
      <c r="A721" s="112"/>
      <c r="B721" s="112"/>
      <c r="C721" s="112"/>
      <c r="D721" s="112"/>
      <c r="E721" s="112"/>
      <c r="F721" s="112"/>
      <c r="G721" s="112"/>
      <c r="H721" s="20" t="s">
        <v>191</v>
      </c>
      <c r="I721" s="16"/>
      <c r="J721" s="16"/>
      <c r="K721" s="16"/>
      <c r="L721" s="16"/>
      <c r="M721" s="17">
        <v>232850.18</v>
      </c>
      <c r="N721" s="17">
        <f>N717+N718+N719+N720</f>
        <v>0</v>
      </c>
      <c r="O721" s="75">
        <f>I721+J721+K721+L721+M721+N723</f>
        <v>506485.33</v>
      </c>
      <c r="P721" s="73"/>
    </row>
    <row r="722" spans="1:16" ht="15.75">
      <c r="A722" s="112"/>
      <c r="B722" s="112"/>
      <c r="C722" s="112"/>
      <c r="D722" s="112"/>
      <c r="E722" s="112"/>
      <c r="F722" s="112"/>
      <c r="G722" s="112"/>
      <c r="H722" s="20" t="s">
        <v>192</v>
      </c>
      <c r="I722" s="16"/>
      <c r="J722" s="16"/>
      <c r="K722" s="16"/>
      <c r="L722" s="17">
        <v>4377.48</v>
      </c>
      <c r="M722" s="17">
        <v>30257.36</v>
      </c>
      <c r="N722" s="17"/>
      <c r="O722" s="75">
        <f>I722+J722+K722+L722+M722+N724</f>
        <v>58429.2</v>
      </c>
      <c r="P722" s="73"/>
    </row>
    <row r="723" spans="1:16" ht="15.75">
      <c r="A723" s="112"/>
      <c r="B723" s="112"/>
      <c r="C723" s="112"/>
      <c r="D723" s="112"/>
      <c r="E723" s="112"/>
      <c r="F723" s="112"/>
      <c r="G723" s="112"/>
      <c r="H723" s="20" t="s">
        <v>193</v>
      </c>
      <c r="I723" s="16"/>
      <c r="J723" s="16"/>
      <c r="K723" s="16"/>
      <c r="L723" s="16"/>
      <c r="M723" s="17"/>
      <c r="N723" s="17">
        <v>273635.15</v>
      </c>
      <c r="O723" s="75">
        <f>I723+J723+K723+L723+M723+N725</f>
        <v>0</v>
      </c>
      <c r="P723" s="73"/>
    </row>
    <row r="724" spans="1:16" ht="15.75">
      <c r="A724" s="112"/>
      <c r="B724" s="112"/>
      <c r="C724" s="112"/>
      <c r="D724" s="112"/>
      <c r="E724" s="112"/>
      <c r="F724" s="112"/>
      <c r="G724" s="112"/>
      <c r="H724" s="20" t="s">
        <v>194</v>
      </c>
      <c r="I724" s="17">
        <f>I720+I721+I722+I723</f>
        <v>0</v>
      </c>
      <c r="J724" s="17">
        <f>J720+J721+J722+J723</f>
        <v>0</v>
      </c>
      <c r="K724" s="17">
        <f>K720+K721+K722+K723</f>
        <v>0</v>
      </c>
      <c r="L724" s="17">
        <f>L720+L721+L722+L723</f>
        <v>4377.48</v>
      </c>
      <c r="M724" s="17">
        <f>M720+M721+M722+M723</f>
        <v>263107.54</v>
      </c>
      <c r="N724" s="17">
        <v>23794.36</v>
      </c>
      <c r="O724" s="75">
        <f>O720+O721+O722+O723</f>
        <v>564914.53</v>
      </c>
      <c r="P724" s="73">
        <v>0</v>
      </c>
    </row>
    <row r="725" spans="1:16" ht="13.5" customHeight="1">
      <c r="A725" s="112">
        <v>37</v>
      </c>
      <c r="B725" s="119" t="s">
        <v>226</v>
      </c>
      <c r="C725" s="122" t="s">
        <v>661</v>
      </c>
      <c r="D725" s="120" t="s">
        <v>141</v>
      </c>
      <c r="E725" s="112"/>
      <c r="F725" s="112" t="s">
        <v>189</v>
      </c>
      <c r="G725" s="112"/>
      <c r="H725" s="20" t="s">
        <v>190</v>
      </c>
      <c r="I725" s="16"/>
      <c r="J725" s="16"/>
      <c r="K725" s="16"/>
      <c r="L725" s="16"/>
      <c r="M725" s="16"/>
      <c r="N725" s="17"/>
      <c r="O725" s="75">
        <v>0</v>
      </c>
      <c r="P725" s="73"/>
    </row>
    <row r="726" spans="1:16" ht="15.75" customHeight="1">
      <c r="A726" s="112"/>
      <c r="B726" s="119"/>
      <c r="C726" s="160"/>
      <c r="D726" s="120"/>
      <c r="E726" s="112"/>
      <c r="F726" s="112"/>
      <c r="G726" s="112"/>
      <c r="H726" s="20" t="s">
        <v>191</v>
      </c>
      <c r="I726" s="16"/>
      <c r="J726" s="16"/>
      <c r="K726" s="16"/>
      <c r="L726" s="16"/>
      <c r="M726" s="16"/>
      <c r="N726" s="17">
        <f>N722+N723+N724+N725</f>
        <v>297429.51</v>
      </c>
      <c r="O726" s="75">
        <v>0</v>
      </c>
      <c r="P726" s="73"/>
    </row>
    <row r="727" spans="1:16" ht="15.75">
      <c r="A727" s="112"/>
      <c r="B727" s="119"/>
      <c r="C727" s="160"/>
      <c r="D727" s="120"/>
      <c r="E727" s="112"/>
      <c r="F727" s="112"/>
      <c r="G727" s="112"/>
      <c r="H727" s="20" t="s">
        <v>192</v>
      </c>
      <c r="I727" s="16"/>
      <c r="J727" s="16"/>
      <c r="K727" s="16"/>
      <c r="L727" s="16"/>
      <c r="M727" s="16"/>
      <c r="N727" s="16"/>
      <c r="O727" s="75">
        <v>0</v>
      </c>
      <c r="P727" s="73"/>
    </row>
    <row r="728" spans="1:16" ht="15.75">
      <c r="A728" s="112"/>
      <c r="B728" s="119"/>
      <c r="C728" s="160"/>
      <c r="D728" s="120"/>
      <c r="E728" s="112"/>
      <c r="F728" s="112"/>
      <c r="G728" s="112"/>
      <c r="H728" s="20" t="s">
        <v>193</v>
      </c>
      <c r="I728" s="16"/>
      <c r="J728" s="16"/>
      <c r="K728" s="16"/>
      <c r="L728" s="16"/>
      <c r="M728" s="16"/>
      <c r="N728" s="16"/>
      <c r="O728" s="75">
        <v>0</v>
      </c>
      <c r="P728" s="73">
        <v>557230.73</v>
      </c>
    </row>
    <row r="729" spans="1:16" ht="15.75">
      <c r="A729" s="112"/>
      <c r="B729" s="119"/>
      <c r="C729" s="123"/>
      <c r="D729" s="120"/>
      <c r="E729" s="112"/>
      <c r="F729" s="112"/>
      <c r="G729" s="112"/>
      <c r="H729" s="20" t="s">
        <v>194</v>
      </c>
      <c r="I729" s="17">
        <v>0</v>
      </c>
      <c r="J729" s="17">
        <v>0</v>
      </c>
      <c r="K729" s="17">
        <v>0</v>
      </c>
      <c r="L729" s="17">
        <v>0</v>
      </c>
      <c r="M729" s="17">
        <v>0</v>
      </c>
      <c r="N729" s="16"/>
      <c r="O729" s="75">
        <f>O725+O726+O727+O728</f>
        <v>0</v>
      </c>
      <c r="P729" s="73">
        <v>557230.73</v>
      </c>
    </row>
    <row r="730" spans="1:16" ht="13.5" customHeight="1">
      <c r="A730" s="112">
        <v>38</v>
      </c>
      <c r="B730" s="119" t="s">
        <v>226</v>
      </c>
      <c r="C730" s="122" t="s">
        <v>662</v>
      </c>
      <c r="D730" s="120" t="s">
        <v>195</v>
      </c>
      <c r="E730" s="112"/>
      <c r="F730" s="112" t="s">
        <v>189</v>
      </c>
      <c r="G730" s="112"/>
      <c r="H730" s="20" t="s">
        <v>190</v>
      </c>
      <c r="I730" s="16"/>
      <c r="J730" s="16"/>
      <c r="K730" s="16"/>
      <c r="L730" s="16"/>
      <c r="M730" s="16"/>
      <c r="N730" s="16"/>
      <c r="O730" s="75">
        <v>0</v>
      </c>
      <c r="P730" s="73"/>
    </row>
    <row r="731" spans="1:16" ht="15.75" customHeight="1">
      <c r="A731" s="112"/>
      <c r="B731" s="119"/>
      <c r="C731" s="160"/>
      <c r="D731" s="120"/>
      <c r="E731" s="112"/>
      <c r="F731" s="112"/>
      <c r="G731" s="112"/>
      <c r="H731" s="20" t="s">
        <v>191</v>
      </c>
      <c r="I731" s="16"/>
      <c r="J731" s="16"/>
      <c r="K731" s="16"/>
      <c r="L731" s="16"/>
      <c r="M731" s="16"/>
      <c r="N731" s="17">
        <v>0</v>
      </c>
      <c r="O731" s="75">
        <v>0</v>
      </c>
      <c r="P731" s="73"/>
    </row>
    <row r="732" spans="1:16" ht="15.75">
      <c r="A732" s="112"/>
      <c r="B732" s="119"/>
      <c r="C732" s="160"/>
      <c r="D732" s="120"/>
      <c r="E732" s="112"/>
      <c r="F732" s="112"/>
      <c r="G732" s="112"/>
      <c r="H732" s="20" t="s">
        <v>192</v>
      </c>
      <c r="I732" s="16"/>
      <c r="J732" s="16"/>
      <c r="K732" s="16"/>
      <c r="L732" s="16"/>
      <c r="M732" s="16"/>
      <c r="N732" s="16"/>
      <c r="O732" s="75">
        <v>0</v>
      </c>
      <c r="P732" s="73">
        <v>23565.96</v>
      </c>
    </row>
    <row r="733" spans="1:16" ht="15.75">
      <c r="A733" s="112"/>
      <c r="B733" s="119"/>
      <c r="C733" s="160"/>
      <c r="D733" s="120"/>
      <c r="E733" s="112"/>
      <c r="F733" s="112"/>
      <c r="G733" s="112"/>
      <c r="H733" s="20" t="s">
        <v>193</v>
      </c>
      <c r="I733" s="16"/>
      <c r="J733" s="16"/>
      <c r="K733" s="16"/>
      <c r="L733" s="16"/>
      <c r="M733" s="16"/>
      <c r="N733" s="16"/>
      <c r="O733" s="75">
        <v>0</v>
      </c>
      <c r="P733" s="73"/>
    </row>
    <row r="734" spans="1:16" ht="15.75">
      <c r="A734" s="112"/>
      <c r="B734" s="119"/>
      <c r="C734" s="123"/>
      <c r="D734" s="120"/>
      <c r="E734" s="112"/>
      <c r="F734" s="112"/>
      <c r="G734" s="112"/>
      <c r="H734" s="20" t="s">
        <v>194</v>
      </c>
      <c r="I734" s="17">
        <v>0</v>
      </c>
      <c r="J734" s="17">
        <v>0</v>
      </c>
      <c r="K734" s="17">
        <v>0</v>
      </c>
      <c r="L734" s="17">
        <v>0</v>
      </c>
      <c r="M734" s="17">
        <v>0</v>
      </c>
      <c r="N734" s="16"/>
      <c r="O734" s="75">
        <f>O730+O731+O732+O733</f>
        <v>0</v>
      </c>
      <c r="P734" s="73">
        <v>23565.96</v>
      </c>
    </row>
    <row r="735" spans="1:16" ht="13.5" customHeight="1">
      <c r="A735" s="112">
        <v>39</v>
      </c>
      <c r="B735" s="119" t="s">
        <v>226</v>
      </c>
      <c r="C735" s="122" t="s">
        <v>662</v>
      </c>
      <c r="D735" s="120" t="s">
        <v>141</v>
      </c>
      <c r="E735" s="112"/>
      <c r="F735" s="112" t="s">
        <v>189</v>
      </c>
      <c r="G735" s="112"/>
      <c r="H735" s="20" t="s">
        <v>190</v>
      </c>
      <c r="I735" s="16"/>
      <c r="J735" s="16"/>
      <c r="K735" s="16"/>
      <c r="L735" s="16"/>
      <c r="M735" s="16"/>
      <c r="N735" s="16"/>
      <c r="O735" s="75">
        <v>0</v>
      </c>
      <c r="P735" s="73">
        <v>758026.85</v>
      </c>
    </row>
    <row r="736" spans="1:16" ht="15.75" customHeight="1">
      <c r="A736" s="112"/>
      <c r="B736" s="119"/>
      <c r="C736" s="160"/>
      <c r="D736" s="120"/>
      <c r="E736" s="112"/>
      <c r="F736" s="112"/>
      <c r="G736" s="112"/>
      <c r="H736" s="20" t="s">
        <v>191</v>
      </c>
      <c r="I736" s="16"/>
      <c r="J736" s="16"/>
      <c r="K736" s="16"/>
      <c r="L736" s="16"/>
      <c r="M736" s="16"/>
      <c r="N736" s="17">
        <v>0</v>
      </c>
      <c r="O736" s="75">
        <v>0</v>
      </c>
      <c r="P736" s="73">
        <v>252675.62</v>
      </c>
    </row>
    <row r="737" spans="1:16" ht="15.75">
      <c r="A737" s="112"/>
      <c r="B737" s="119"/>
      <c r="C737" s="160"/>
      <c r="D737" s="120"/>
      <c r="E737" s="112"/>
      <c r="F737" s="112"/>
      <c r="G737" s="112"/>
      <c r="H737" s="20" t="s">
        <v>192</v>
      </c>
      <c r="I737" s="16"/>
      <c r="J737" s="16"/>
      <c r="K737" s="16"/>
      <c r="L737" s="16"/>
      <c r="M737" s="16"/>
      <c r="N737" s="16"/>
      <c r="O737" s="75">
        <v>0</v>
      </c>
      <c r="P737" s="73">
        <v>252675.62</v>
      </c>
    </row>
    <row r="738" spans="1:16" ht="15.75">
      <c r="A738" s="112"/>
      <c r="B738" s="119"/>
      <c r="C738" s="160"/>
      <c r="D738" s="120"/>
      <c r="E738" s="112"/>
      <c r="F738" s="112"/>
      <c r="G738" s="112"/>
      <c r="H738" s="20" t="s">
        <v>193</v>
      </c>
      <c r="I738" s="16"/>
      <c r="J738" s="16"/>
      <c r="K738" s="16"/>
      <c r="L738" s="16"/>
      <c r="M738" s="16"/>
      <c r="N738" s="16"/>
      <c r="O738" s="75">
        <v>0</v>
      </c>
      <c r="P738" s="73"/>
    </row>
    <row r="739" spans="1:16" ht="15.75">
      <c r="A739" s="112"/>
      <c r="B739" s="119"/>
      <c r="C739" s="123"/>
      <c r="D739" s="120"/>
      <c r="E739" s="112"/>
      <c r="F739" s="112"/>
      <c r="G739" s="112"/>
      <c r="H739" s="20" t="s">
        <v>194</v>
      </c>
      <c r="I739" s="17">
        <v>0</v>
      </c>
      <c r="J739" s="17">
        <v>0</v>
      </c>
      <c r="K739" s="17">
        <v>0</v>
      </c>
      <c r="L739" s="17">
        <v>0</v>
      </c>
      <c r="M739" s="17">
        <v>0</v>
      </c>
      <c r="N739" s="16"/>
      <c r="O739" s="75">
        <f>O735+O736+O737+O738</f>
        <v>0</v>
      </c>
      <c r="P739" s="73">
        <v>1263378.08</v>
      </c>
    </row>
    <row r="740" spans="1:16" ht="13.5" customHeight="1">
      <c r="A740" s="112">
        <v>40</v>
      </c>
      <c r="B740" s="119" t="s">
        <v>226</v>
      </c>
      <c r="C740" s="122" t="s">
        <v>663</v>
      </c>
      <c r="D740" s="120" t="s">
        <v>195</v>
      </c>
      <c r="E740" s="112"/>
      <c r="F740" s="112" t="s">
        <v>189</v>
      </c>
      <c r="G740" s="112"/>
      <c r="H740" s="20" t="s">
        <v>190</v>
      </c>
      <c r="I740" s="16"/>
      <c r="J740" s="16"/>
      <c r="K740" s="16"/>
      <c r="L740" s="16"/>
      <c r="M740" s="16"/>
      <c r="N740" s="16"/>
      <c r="O740" s="75">
        <v>0</v>
      </c>
      <c r="P740" s="73"/>
    </row>
    <row r="741" spans="1:16" ht="15.75" customHeight="1">
      <c r="A741" s="112"/>
      <c r="B741" s="119"/>
      <c r="C741" s="160"/>
      <c r="D741" s="120"/>
      <c r="E741" s="112"/>
      <c r="F741" s="112"/>
      <c r="G741" s="112"/>
      <c r="H741" s="20" t="s">
        <v>191</v>
      </c>
      <c r="I741" s="16"/>
      <c r="J741" s="16"/>
      <c r="K741" s="16"/>
      <c r="L741" s="16"/>
      <c r="M741" s="16"/>
      <c r="N741" s="17">
        <v>0</v>
      </c>
      <c r="O741" s="75">
        <v>0</v>
      </c>
      <c r="P741" s="73"/>
    </row>
    <row r="742" spans="1:16" ht="15.75">
      <c r="A742" s="112"/>
      <c r="B742" s="119"/>
      <c r="C742" s="160"/>
      <c r="D742" s="120"/>
      <c r="E742" s="112"/>
      <c r="F742" s="112"/>
      <c r="G742" s="112"/>
      <c r="H742" s="20" t="s">
        <v>192</v>
      </c>
      <c r="I742" s="16"/>
      <c r="J742" s="16"/>
      <c r="K742" s="16"/>
      <c r="L742" s="16"/>
      <c r="M742" s="16"/>
      <c r="N742" s="16"/>
      <c r="O742" s="75">
        <v>0</v>
      </c>
      <c r="P742" s="73">
        <v>24498.23</v>
      </c>
    </row>
    <row r="743" spans="1:16" ht="15.75">
      <c r="A743" s="112"/>
      <c r="B743" s="119"/>
      <c r="C743" s="160"/>
      <c r="D743" s="120"/>
      <c r="E743" s="112"/>
      <c r="F743" s="112"/>
      <c r="G743" s="112"/>
      <c r="H743" s="20" t="s">
        <v>193</v>
      </c>
      <c r="I743" s="16"/>
      <c r="J743" s="16"/>
      <c r="K743" s="16"/>
      <c r="L743" s="16"/>
      <c r="M743" s="16"/>
      <c r="N743" s="16"/>
      <c r="O743" s="75">
        <v>0</v>
      </c>
      <c r="P743" s="73"/>
    </row>
    <row r="744" spans="1:16" ht="15.75">
      <c r="A744" s="112"/>
      <c r="B744" s="119"/>
      <c r="C744" s="123"/>
      <c r="D744" s="120"/>
      <c r="E744" s="112"/>
      <c r="F744" s="112"/>
      <c r="G744" s="112"/>
      <c r="H744" s="20" t="s">
        <v>194</v>
      </c>
      <c r="I744" s="17">
        <v>0</v>
      </c>
      <c r="J744" s="17">
        <v>0</v>
      </c>
      <c r="K744" s="17">
        <v>0</v>
      </c>
      <c r="L744" s="17">
        <v>0</v>
      </c>
      <c r="M744" s="17">
        <v>0</v>
      </c>
      <c r="N744" s="16"/>
      <c r="O744" s="75">
        <f>O740+O741+O742+O743</f>
        <v>0</v>
      </c>
      <c r="P744" s="73">
        <f>P740+P741+P742+P743</f>
        <v>24498.23</v>
      </c>
    </row>
    <row r="745" spans="1:16" ht="13.5" customHeight="1">
      <c r="A745" s="112">
        <v>41</v>
      </c>
      <c r="B745" s="119" t="s">
        <v>226</v>
      </c>
      <c r="C745" s="122" t="s">
        <v>598</v>
      </c>
      <c r="D745" s="120" t="s">
        <v>141</v>
      </c>
      <c r="E745" s="112"/>
      <c r="F745" s="112" t="s">
        <v>189</v>
      </c>
      <c r="G745" s="112"/>
      <c r="H745" s="20" t="s">
        <v>190</v>
      </c>
      <c r="I745" s="16"/>
      <c r="J745" s="16"/>
      <c r="K745" s="16"/>
      <c r="L745" s="16"/>
      <c r="M745" s="16"/>
      <c r="N745" s="16"/>
      <c r="O745" s="75">
        <v>0</v>
      </c>
      <c r="P745" s="73">
        <v>823849.4</v>
      </c>
    </row>
    <row r="746" spans="1:16" ht="24" customHeight="1">
      <c r="A746" s="112"/>
      <c r="B746" s="119"/>
      <c r="C746" s="160"/>
      <c r="D746" s="120"/>
      <c r="E746" s="112"/>
      <c r="F746" s="112"/>
      <c r="G746" s="112"/>
      <c r="H746" s="20" t="s">
        <v>191</v>
      </c>
      <c r="I746" s="16"/>
      <c r="J746" s="16"/>
      <c r="K746" s="16"/>
      <c r="L746" s="16"/>
      <c r="M746" s="16"/>
      <c r="N746" s="17">
        <v>0</v>
      </c>
      <c r="O746" s="75">
        <v>0</v>
      </c>
      <c r="P746" s="73">
        <v>274616.47</v>
      </c>
    </row>
    <row r="747" spans="1:16" ht="15.75">
      <c r="A747" s="112"/>
      <c r="B747" s="119"/>
      <c r="C747" s="160"/>
      <c r="D747" s="120"/>
      <c r="E747" s="112"/>
      <c r="F747" s="112"/>
      <c r="G747" s="112"/>
      <c r="H747" s="20" t="s">
        <v>192</v>
      </c>
      <c r="I747" s="16"/>
      <c r="J747" s="16"/>
      <c r="K747" s="16"/>
      <c r="L747" s="16"/>
      <c r="M747" s="16"/>
      <c r="N747" s="16"/>
      <c r="O747" s="75">
        <v>0</v>
      </c>
      <c r="P747" s="73">
        <v>274616.47</v>
      </c>
    </row>
    <row r="748" spans="1:16" ht="15.75">
      <c r="A748" s="112"/>
      <c r="B748" s="119"/>
      <c r="C748" s="160"/>
      <c r="D748" s="120"/>
      <c r="E748" s="112"/>
      <c r="F748" s="112"/>
      <c r="G748" s="112"/>
      <c r="H748" s="20" t="s">
        <v>193</v>
      </c>
      <c r="I748" s="16"/>
      <c r="J748" s="16"/>
      <c r="K748" s="16"/>
      <c r="L748" s="16"/>
      <c r="M748" s="16"/>
      <c r="N748" s="16"/>
      <c r="O748" s="75">
        <v>0</v>
      </c>
      <c r="P748" s="73"/>
    </row>
    <row r="749" spans="1:16" ht="15.75">
      <c r="A749" s="112"/>
      <c r="B749" s="119"/>
      <c r="C749" s="123"/>
      <c r="D749" s="120"/>
      <c r="E749" s="112"/>
      <c r="F749" s="112"/>
      <c r="G749" s="112"/>
      <c r="H749" s="20" t="s">
        <v>194</v>
      </c>
      <c r="I749" s="17">
        <v>0</v>
      </c>
      <c r="J749" s="17">
        <v>0</v>
      </c>
      <c r="K749" s="17">
        <v>0</v>
      </c>
      <c r="L749" s="17">
        <v>0</v>
      </c>
      <c r="M749" s="17">
        <v>0</v>
      </c>
      <c r="N749" s="16"/>
      <c r="O749" s="75">
        <f>O745+O746+O747+O748</f>
        <v>0</v>
      </c>
      <c r="P749" s="73">
        <f>P745+P746+P747+P748</f>
        <v>1373082.34</v>
      </c>
    </row>
    <row r="750" spans="1:16" ht="15.75" customHeight="1">
      <c r="A750" s="112">
        <v>42</v>
      </c>
      <c r="B750" s="119" t="s">
        <v>37</v>
      </c>
      <c r="C750" s="122" t="s">
        <v>80</v>
      </c>
      <c r="D750" s="120" t="s">
        <v>195</v>
      </c>
      <c r="E750" s="112"/>
      <c r="F750" s="112" t="s">
        <v>189</v>
      </c>
      <c r="G750" s="112"/>
      <c r="H750" s="20" t="s">
        <v>190</v>
      </c>
      <c r="I750" s="16"/>
      <c r="J750" s="16"/>
      <c r="K750" s="16"/>
      <c r="L750" s="16"/>
      <c r="M750" s="16"/>
      <c r="N750" s="16"/>
      <c r="O750" s="75">
        <v>0</v>
      </c>
      <c r="P750" s="73"/>
    </row>
    <row r="751" spans="1:16" ht="15.75">
      <c r="A751" s="112"/>
      <c r="B751" s="119"/>
      <c r="C751" s="160"/>
      <c r="D751" s="120"/>
      <c r="E751" s="112"/>
      <c r="F751" s="112"/>
      <c r="G751" s="112"/>
      <c r="H751" s="20" t="s">
        <v>191</v>
      </c>
      <c r="I751" s="16"/>
      <c r="J751" s="16"/>
      <c r="K751" s="16"/>
      <c r="L751" s="16"/>
      <c r="M751" s="16"/>
      <c r="N751" s="17">
        <v>0</v>
      </c>
      <c r="O751" s="75">
        <v>0</v>
      </c>
      <c r="P751" s="73"/>
    </row>
    <row r="752" spans="1:16" ht="15.75">
      <c r="A752" s="112"/>
      <c r="B752" s="119"/>
      <c r="C752" s="160"/>
      <c r="D752" s="120"/>
      <c r="E752" s="112"/>
      <c r="F752" s="112"/>
      <c r="G752" s="112"/>
      <c r="H752" s="20" t="s">
        <v>192</v>
      </c>
      <c r="I752" s="16"/>
      <c r="J752" s="16"/>
      <c r="K752" s="16"/>
      <c r="L752" s="16"/>
      <c r="M752" s="17">
        <v>9045</v>
      </c>
      <c r="N752" s="16"/>
      <c r="O752" s="75">
        <f>I752+J752+K752+L752+M752</f>
        <v>9045</v>
      </c>
      <c r="P752" s="73"/>
    </row>
    <row r="753" spans="1:16" ht="15.75">
      <c r="A753" s="112"/>
      <c r="B753" s="119"/>
      <c r="C753" s="160"/>
      <c r="D753" s="120"/>
      <c r="E753" s="112"/>
      <c r="F753" s="112"/>
      <c r="G753" s="112"/>
      <c r="H753" s="20" t="s">
        <v>193</v>
      </c>
      <c r="I753" s="16"/>
      <c r="J753" s="16"/>
      <c r="K753" s="16"/>
      <c r="L753" s="16"/>
      <c r="M753" s="16"/>
      <c r="N753" s="16"/>
      <c r="O753" s="75">
        <v>0</v>
      </c>
      <c r="P753" s="73"/>
    </row>
    <row r="754" spans="1:16" ht="15.75">
      <c r="A754" s="112"/>
      <c r="B754" s="119"/>
      <c r="C754" s="123"/>
      <c r="D754" s="120"/>
      <c r="E754" s="112"/>
      <c r="F754" s="112"/>
      <c r="G754" s="112"/>
      <c r="H754" s="20" t="s">
        <v>194</v>
      </c>
      <c r="I754" s="17">
        <f>I750+I751+I752+I753</f>
        <v>0</v>
      </c>
      <c r="J754" s="17">
        <f>J750+J751+J752+J753</f>
        <v>0</v>
      </c>
      <c r="K754" s="17">
        <f>K750+K751+K752+K753</f>
        <v>0</v>
      </c>
      <c r="L754" s="17">
        <f>L750+L751+L752+L753</f>
        <v>0</v>
      </c>
      <c r="M754" s="17">
        <f>M750+M751+M752+M753</f>
        <v>9045</v>
      </c>
      <c r="N754" s="16"/>
      <c r="O754" s="75">
        <f>O750+O751+O752+O753</f>
        <v>9045</v>
      </c>
      <c r="P754" s="73">
        <f>P750+P751+P752+P753</f>
        <v>0</v>
      </c>
    </row>
    <row r="755" spans="1:16" ht="15.75" customHeight="1">
      <c r="A755" s="112">
        <v>43</v>
      </c>
      <c r="B755" s="119" t="s">
        <v>37</v>
      </c>
      <c r="C755" s="122" t="s">
        <v>80</v>
      </c>
      <c r="D755" s="120" t="s">
        <v>141</v>
      </c>
      <c r="E755" s="112"/>
      <c r="F755" s="112" t="s">
        <v>189</v>
      </c>
      <c r="G755" s="112"/>
      <c r="H755" s="20" t="s">
        <v>190</v>
      </c>
      <c r="I755" s="16"/>
      <c r="J755" s="16"/>
      <c r="K755" s="16"/>
      <c r="L755" s="16"/>
      <c r="M755" s="16"/>
      <c r="N755" s="16"/>
      <c r="O755" s="75">
        <v>0</v>
      </c>
      <c r="P755" s="73"/>
    </row>
    <row r="756" spans="1:16" ht="15.75">
      <c r="A756" s="112"/>
      <c r="B756" s="119"/>
      <c r="C756" s="160"/>
      <c r="D756" s="120"/>
      <c r="E756" s="112"/>
      <c r="F756" s="112"/>
      <c r="G756" s="112"/>
      <c r="H756" s="20" t="s">
        <v>191</v>
      </c>
      <c r="I756" s="16"/>
      <c r="J756" s="16"/>
      <c r="K756" s="16"/>
      <c r="L756" s="16"/>
      <c r="M756" s="16"/>
      <c r="N756" s="17">
        <f>N752+N753+N754+N755</f>
        <v>0</v>
      </c>
      <c r="O756" s="75">
        <v>0</v>
      </c>
      <c r="P756" s="73"/>
    </row>
    <row r="757" spans="1:16" ht="15.75">
      <c r="A757" s="112"/>
      <c r="B757" s="119"/>
      <c r="C757" s="160"/>
      <c r="D757" s="120"/>
      <c r="E757" s="112"/>
      <c r="F757" s="112"/>
      <c r="G757" s="112"/>
      <c r="H757" s="20" t="s">
        <v>192</v>
      </c>
      <c r="I757" s="16"/>
      <c r="J757" s="16"/>
      <c r="K757" s="16"/>
      <c r="L757" s="16"/>
      <c r="M757" s="16"/>
      <c r="N757" s="16"/>
      <c r="O757" s="75">
        <f>I757+J757+K757+L757+M757+N759</f>
        <v>310441.16</v>
      </c>
      <c r="P757" s="73"/>
    </row>
    <row r="758" spans="1:16" ht="15.75">
      <c r="A758" s="112"/>
      <c r="B758" s="119"/>
      <c r="C758" s="160"/>
      <c r="D758" s="120"/>
      <c r="E758" s="112"/>
      <c r="F758" s="112"/>
      <c r="G758" s="112"/>
      <c r="H758" s="20" t="s">
        <v>193</v>
      </c>
      <c r="I758" s="16"/>
      <c r="J758" s="16"/>
      <c r="K758" s="16"/>
      <c r="L758" s="16"/>
      <c r="M758" s="16"/>
      <c r="N758" s="16"/>
      <c r="O758" s="75">
        <v>0</v>
      </c>
      <c r="P758" s="73"/>
    </row>
    <row r="759" spans="1:16" ht="15.75">
      <c r="A759" s="112"/>
      <c r="B759" s="119"/>
      <c r="C759" s="123"/>
      <c r="D759" s="120"/>
      <c r="E759" s="112"/>
      <c r="F759" s="112"/>
      <c r="G759" s="112"/>
      <c r="H759" s="20" t="s">
        <v>194</v>
      </c>
      <c r="I759" s="17">
        <f>I755+I756+I757+I758</f>
        <v>0</v>
      </c>
      <c r="J759" s="17">
        <f>J755+J756+J757+J758</f>
        <v>0</v>
      </c>
      <c r="K759" s="17">
        <f>K755+K756+K757+K758</f>
        <v>0</v>
      </c>
      <c r="L759" s="17">
        <f>L755+L756+L757+L758</f>
        <v>0</v>
      </c>
      <c r="M759" s="17">
        <f>M755+M756+M757+M758</f>
        <v>0</v>
      </c>
      <c r="N759" s="17">
        <v>310441.16</v>
      </c>
      <c r="O759" s="75">
        <f>O755+O756+O757+O758</f>
        <v>310441.16</v>
      </c>
      <c r="P759" s="73">
        <f>P755+P756+P757+P758</f>
        <v>0</v>
      </c>
    </row>
    <row r="760" spans="1:16" ht="15.75" customHeight="1">
      <c r="A760" s="112">
        <v>44</v>
      </c>
      <c r="B760" s="119" t="s">
        <v>226</v>
      </c>
      <c r="C760" s="122" t="s">
        <v>0</v>
      </c>
      <c r="D760" s="120" t="s">
        <v>141</v>
      </c>
      <c r="E760" s="112"/>
      <c r="F760" s="112" t="s">
        <v>189</v>
      </c>
      <c r="G760" s="112"/>
      <c r="H760" s="20" t="s">
        <v>190</v>
      </c>
      <c r="I760" s="16"/>
      <c r="J760" s="16"/>
      <c r="K760" s="16"/>
      <c r="L760" s="16"/>
      <c r="M760" s="16"/>
      <c r="N760" s="16"/>
      <c r="O760" s="75">
        <v>0</v>
      </c>
      <c r="P760" s="73">
        <v>90000</v>
      </c>
    </row>
    <row r="761" spans="1:16" ht="15.75">
      <c r="A761" s="112"/>
      <c r="B761" s="119"/>
      <c r="C761" s="160"/>
      <c r="D761" s="120"/>
      <c r="E761" s="112"/>
      <c r="F761" s="112"/>
      <c r="G761" s="112"/>
      <c r="H761" s="20" t="s">
        <v>191</v>
      </c>
      <c r="I761" s="16"/>
      <c r="J761" s="16"/>
      <c r="K761" s="16"/>
      <c r="L761" s="16"/>
      <c r="M761" s="16"/>
      <c r="N761" s="17">
        <f>N757+N758+N759+N760</f>
        <v>310441.16</v>
      </c>
      <c r="O761" s="75">
        <v>0</v>
      </c>
      <c r="P761" s="73">
        <v>5000</v>
      </c>
    </row>
    <row r="762" spans="1:16" ht="15.75">
      <c r="A762" s="112"/>
      <c r="B762" s="119"/>
      <c r="C762" s="160"/>
      <c r="D762" s="120"/>
      <c r="E762" s="112"/>
      <c r="F762" s="112"/>
      <c r="G762" s="112"/>
      <c r="H762" s="20" t="s">
        <v>192</v>
      </c>
      <c r="I762" s="16"/>
      <c r="J762" s="16"/>
      <c r="K762" s="16"/>
      <c r="L762" s="16"/>
      <c r="M762" s="16"/>
      <c r="N762" s="16"/>
      <c r="O762" s="75">
        <f>I762+J762+K762+L762+M762+N764</f>
        <v>0</v>
      </c>
      <c r="P762" s="73">
        <v>5000</v>
      </c>
    </row>
    <row r="763" spans="1:16" ht="15.75">
      <c r="A763" s="112"/>
      <c r="B763" s="119"/>
      <c r="C763" s="160"/>
      <c r="D763" s="120"/>
      <c r="E763" s="112"/>
      <c r="F763" s="112"/>
      <c r="G763" s="112"/>
      <c r="H763" s="20" t="s">
        <v>193</v>
      </c>
      <c r="I763" s="16"/>
      <c r="J763" s="16"/>
      <c r="K763" s="16"/>
      <c r="L763" s="16"/>
      <c r="M763" s="16"/>
      <c r="N763" s="16"/>
      <c r="O763" s="75">
        <v>0</v>
      </c>
      <c r="P763" s="73"/>
    </row>
    <row r="764" spans="1:16" ht="15.75">
      <c r="A764" s="112"/>
      <c r="B764" s="119"/>
      <c r="C764" s="123"/>
      <c r="D764" s="120"/>
      <c r="E764" s="112"/>
      <c r="F764" s="112"/>
      <c r="G764" s="112"/>
      <c r="H764" s="20" t="s">
        <v>194</v>
      </c>
      <c r="I764" s="17">
        <f>I760+I761+I762+I763</f>
        <v>0</v>
      </c>
      <c r="J764" s="17">
        <f>J760+J761+J762+J763</f>
        <v>0</v>
      </c>
      <c r="K764" s="17">
        <f>K760+K761+K762+K763</f>
        <v>0</v>
      </c>
      <c r="L764" s="17">
        <f>L760+L761+L762+L763</f>
        <v>0</v>
      </c>
      <c r="M764" s="17">
        <f>M760+M761+M762+M763</f>
        <v>0</v>
      </c>
      <c r="N764" s="17"/>
      <c r="O764" s="75">
        <f>O760+O761+O762+O763</f>
        <v>0</v>
      </c>
      <c r="P764" s="73">
        <f>P760+P761+P762+P763</f>
        <v>100000</v>
      </c>
    </row>
    <row r="765" spans="1:16" ht="15.75" customHeight="1">
      <c r="A765" s="112">
        <v>45</v>
      </c>
      <c r="B765" s="119" t="s">
        <v>226</v>
      </c>
      <c r="C765" s="122" t="s">
        <v>6</v>
      </c>
      <c r="D765" s="120" t="s">
        <v>141</v>
      </c>
      <c r="E765" s="112"/>
      <c r="F765" s="112" t="s">
        <v>189</v>
      </c>
      <c r="G765" s="112"/>
      <c r="H765" s="20" t="s">
        <v>190</v>
      </c>
      <c r="I765" s="16"/>
      <c r="J765" s="16"/>
      <c r="K765" s="16"/>
      <c r="L765" s="16"/>
      <c r="M765" s="16"/>
      <c r="N765" s="16"/>
      <c r="O765" s="75">
        <v>0</v>
      </c>
      <c r="P765" s="73">
        <v>90000</v>
      </c>
    </row>
    <row r="766" spans="1:16" ht="15.75">
      <c r="A766" s="112"/>
      <c r="B766" s="119"/>
      <c r="C766" s="160"/>
      <c r="D766" s="120"/>
      <c r="E766" s="112"/>
      <c r="F766" s="112"/>
      <c r="G766" s="112"/>
      <c r="H766" s="20" t="s">
        <v>191</v>
      </c>
      <c r="I766" s="16"/>
      <c r="J766" s="16"/>
      <c r="K766" s="16"/>
      <c r="L766" s="16"/>
      <c r="M766" s="16"/>
      <c r="N766" s="17">
        <f>N762+N763+N764+N765</f>
        <v>0</v>
      </c>
      <c r="O766" s="75">
        <v>0</v>
      </c>
      <c r="P766" s="73">
        <v>5000</v>
      </c>
    </row>
    <row r="767" spans="1:16" ht="15.75">
      <c r="A767" s="112"/>
      <c r="B767" s="119"/>
      <c r="C767" s="160"/>
      <c r="D767" s="120"/>
      <c r="E767" s="112"/>
      <c r="F767" s="112"/>
      <c r="G767" s="112"/>
      <c r="H767" s="20" t="s">
        <v>192</v>
      </c>
      <c r="I767" s="16"/>
      <c r="J767" s="16"/>
      <c r="K767" s="16"/>
      <c r="L767" s="16"/>
      <c r="M767" s="16"/>
      <c r="N767" s="16"/>
      <c r="O767" s="75">
        <f>I767+J767+K767+L767+M767+N769</f>
        <v>0</v>
      </c>
      <c r="P767" s="73">
        <v>5000</v>
      </c>
    </row>
    <row r="768" spans="1:16" ht="15.75">
      <c r="A768" s="112"/>
      <c r="B768" s="119"/>
      <c r="C768" s="160"/>
      <c r="D768" s="120"/>
      <c r="E768" s="112"/>
      <c r="F768" s="112"/>
      <c r="G768" s="112"/>
      <c r="H768" s="20" t="s">
        <v>193</v>
      </c>
      <c r="I768" s="16"/>
      <c r="J768" s="16"/>
      <c r="K768" s="16"/>
      <c r="L768" s="16"/>
      <c r="M768" s="16"/>
      <c r="N768" s="16"/>
      <c r="O768" s="75">
        <v>0</v>
      </c>
      <c r="P768" s="73"/>
    </row>
    <row r="769" spans="1:16" ht="15.75">
      <c r="A769" s="112"/>
      <c r="B769" s="119"/>
      <c r="C769" s="123"/>
      <c r="D769" s="120"/>
      <c r="E769" s="112"/>
      <c r="F769" s="112"/>
      <c r="G769" s="112"/>
      <c r="H769" s="20" t="s">
        <v>194</v>
      </c>
      <c r="I769" s="17">
        <f>I765+I766+I767+I768</f>
        <v>0</v>
      </c>
      <c r="J769" s="17">
        <f>J765+J766+J767+J768</f>
        <v>0</v>
      </c>
      <c r="K769" s="17">
        <f>K765+K766+K767+K768</f>
        <v>0</v>
      </c>
      <c r="L769" s="17">
        <f>L765+L766+L767+L768</f>
        <v>0</v>
      </c>
      <c r="M769" s="17">
        <f>M765+M766+M767+M768</f>
        <v>0</v>
      </c>
      <c r="N769" s="17"/>
      <c r="O769" s="75">
        <f>O765+O766+O767+O768</f>
        <v>0</v>
      </c>
      <c r="P769" s="73">
        <f>P765+P766+P767+P768</f>
        <v>100000</v>
      </c>
    </row>
    <row r="770" spans="1:16" ht="15.75" customHeight="1">
      <c r="A770" s="112">
        <v>46</v>
      </c>
      <c r="B770" s="119" t="s">
        <v>226</v>
      </c>
      <c r="C770" s="122" t="s">
        <v>28</v>
      </c>
      <c r="D770" s="120" t="s">
        <v>141</v>
      </c>
      <c r="E770" s="112"/>
      <c r="F770" s="112" t="s">
        <v>189</v>
      </c>
      <c r="G770" s="112"/>
      <c r="H770" s="20" t="s">
        <v>190</v>
      </c>
      <c r="I770" s="16"/>
      <c r="J770" s="16"/>
      <c r="K770" s="16"/>
      <c r="L770" s="16"/>
      <c r="M770" s="16"/>
      <c r="N770" s="16"/>
      <c r="O770" s="75">
        <v>0</v>
      </c>
      <c r="P770" s="73">
        <v>108000</v>
      </c>
    </row>
    <row r="771" spans="1:16" ht="15.75">
      <c r="A771" s="112"/>
      <c r="B771" s="119"/>
      <c r="C771" s="160"/>
      <c r="D771" s="120"/>
      <c r="E771" s="112"/>
      <c r="F771" s="112"/>
      <c r="G771" s="112"/>
      <c r="H771" s="20" t="s">
        <v>191</v>
      </c>
      <c r="I771" s="16"/>
      <c r="J771" s="16"/>
      <c r="K771" s="16"/>
      <c r="L771" s="16"/>
      <c r="M771" s="16"/>
      <c r="N771" s="17">
        <f>N767+N768+N769+N770</f>
        <v>0</v>
      </c>
      <c r="O771" s="75">
        <v>0</v>
      </c>
      <c r="P771" s="73">
        <v>6000</v>
      </c>
    </row>
    <row r="772" spans="1:16" ht="15.75">
      <c r="A772" s="112"/>
      <c r="B772" s="119"/>
      <c r="C772" s="160"/>
      <c r="D772" s="120"/>
      <c r="E772" s="112"/>
      <c r="F772" s="112"/>
      <c r="G772" s="112"/>
      <c r="H772" s="20" t="s">
        <v>192</v>
      </c>
      <c r="I772" s="16"/>
      <c r="J772" s="16"/>
      <c r="K772" s="16"/>
      <c r="L772" s="16"/>
      <c r="M772" s="16"/>
      <c r="N772" s="16"/>
      <c r="O772" s="75">
        <f>I772+J772+K772+L772+M772+N774</f>
        <v>0</v>
      </c>
      <c r="P772" s="73">
        <v>6000</v>
      </c>
    </row>
    <row r="773" spans="1:16" ht="15.75">
      <c r="A773" s="112"/>
      <c r="B773" s="119"/>
      <c r="C773" s="160"/>
      <c r="D773" s="120"/>
      <c r="E773" s="112"/>
      <c r="F773" s="112"/>
      <c r="G773" s="112"/>
      <c r="H773" s="20" t="s">
        <v>193</v>
      </c>
      <c r="I773" s="16"/>
      <c r="J773" s="16"/>
      <c r="K773" s="16"/>
      <c r="L773" s="16"/>
      <c r="M773" s="16"/>
      <c r="N773" s="16"/>
      <c r="O773" s="75">
        <v>0</v>
      </c>
      <c r="P773" s="73"/>
    </row>
    <row r="774" spans="1:16" ht="15.75">
      <c r="A774" s="112"/>
      <c r="B774" s="119"/>
      <c r="C774" s="123"/>
      <c r="D774" s="120"/>
      <c r="E774" s="112"/>
      <c r="F774" s="112"/>
      <c r="G774" s="112"/>
      <c r="H774" s="20" t="s">
        <v>194</v>
      </c>
      <c r="I774" s="17">
        <f>I770+I771+I772+I773</f>
        <v>0</v>
      </c>
      <c r="J774" s="17">
        <f>J770+J771+J772+J773</f>
        <v>0</v>
      </c>
      <c r="K774" s="17">
        <f>K770+K771+K772+K773</f>
        <v>0</v>
      </c>
      <c r="L774" s="17">
        <f>L770+L771+L772+L773</f>
        <v>0</v>
      </c>
      <c r="M774" s="17">
        <f>M770+M771+M772+M773</f>
        <v>0</v>
      </c>
      <c r="N774" s="17"/>
      <c r="O774" s="75">
        <f>O770+O771+O772+O773</f>
        <v>0</v>
      </c>
      <c r="P774" s="73">
        <f>P770+P771+P772+P773</f>
        <v>120000</v>
      </c>
    </row>
    <row r="775" spans="1:16" ht="15.75" customHeight="1">
      <c r="A775" s="112">
        <v>47</v>
      </c>
      <c r="B775" s="119" t="s">
        <v>226</v>
      </c>
      <c r="C775" s="122" t="s">
        <v>664</v>
      </c>
      <c r="D775" s="120" t="s">
        <v>141</v>
      </c>
      <c r="E775" s="112"/>
      <c r="F775" s="112" t="s">
        <v>189</v>
      </c>
      <c r="G775" s="112"/>
      <c r="H775" s="20" t="s">
        <v>190</v>
      </c>
      <c r="I775" s="16"/>
      <c r="J775" s="16"/>
      <c r="K775" s="16"/>
      <c r="L775" s="16"/>
      <c r="M775" s="16"/>
      <c r="N775" s="16"/>
      <c r="O775" s="75">
        <v>0</v>
      </c>
      <c r="P775" s="73">
        <v>135000</v>
      </c>
    </row>
    <row r="776" spans="1:16" ht="15" customHeight="1">
      <c r="A776" s="112"/>
      <c r="B776" s="119"/>
      <c r="C776" s="160"/>
      <c r="D776" s="120"/>
      <c r="E776" s="112"/>
      <c r="F776" s="112"/>
      <c r="G776" s="112"/>
      <c r="H776" s="20" t="s">
        <v>191</v>
      </c>
      <c r="I776" s="16"/>
      <c r="J776" s="16"/>
      <c r="K776" s="16"/>
      <c r="L776" s="16"/>
      <c r="M776" s="16"/>
      <c r="N776" s="17">
        <f>N772+N773+N774+N775</f>
        <v>0</v>
      </c>
      <c r="O776" s="75">
        <v>0</v>
      </c>
      <c r="P776" s="73">
        <v>7500</v>
      </c>
    </row>
    <row r="777" spans="1:16" ht="15.75">
      <c r="A777" s="112"/>
      <c r="B777" s="119"/>
      <c r="C777" s="160"/>
      <c r="D777" s="120"/>
      <c r="E777" s="112"/>
      <c r="F777" s="112"/>
      <c r="G777" s="112"/>
      <c r="H777" s="20" t="s">
        <v>192</v>
      </c>
      <c r="I777" s="16"/>
      <c r="J777" s="16"/>
      <c r="K777" s="16"/>
      <c r="L777" s="16"/>
      <c r="M777" s="16"/>
      <c r="N777" s="16"/>
      <c r="O777" s="75">
        <f>I777+J777+K777+L777+M777+N779</f>
        <v>0</v>
      </c>
      <c r="P777" s="73">
        <v>7500</v>
      </c>
    </row>
    <row r="778" spans="1:16" ht="15.75">
      <c r="A778" s="112"/>
      <c r="B778" s="119"/>
      <c r="C778" s="160"/>
      <c r="D778" s="120"/>
      <c r="E778" s="112"/>
      <c r="F778" s="112"/>
      <c r="G778" s="112"/>
      <c r="H778" s="20" t="s">
        <v>193</v>
      </c>
      <c r="I778" s="16"/>
      <c r="J778" s="16"/>
      <c r="K778" s="16"/>
      <c r="L778" s="16"/>
      <c r="M778" s="16"/>
      <c r="N778" s="16"/>
      <c r="O778" s="75">
        <v>0</v>
      </c>
      <c r="P778" s="73"/>
    </row>
    <row r="779" spans="1:16" ht="15.75">
      <c r="A779" s="112"/>
      <c r="B779" s="119"/>
      <c r="C779" s="123"/>
      <c r="D779" s="120"/>
      <c r="E779" s="112"/>
      <c r="F779" s="112"/>
      <c r="G779" s="112"/>
      <c r="H779" s="20" t="s">
        <v>194</v>
      </c>
      <c r="I779" s="17">
        <f>I775+I776+I777+I778</f>
        <v>0</v>
      </c>
      <c r="J779" s="17">
        <f>J775+J776+J777+J778</f>
        <v>0</v>
      </c>
      <c r="K779" s="17">
        <f>K775+K776+K777+K778</f>
        <v>0</v>
      </c>
      <c r="L779" s="17">
        <f>L775+L776+L777+L778</f>
        <v>0</v>
      </c>
      <c r="M779" s="17">
        <f>M775+M776+M777+M778</f>
        <v>0</v>
      </c>
      <c r="N779" s="17"/>
      <c r="O779" s="75">
        <f>O775+O776+O777+O778</f>
        <v>0</v>
      </c>
      <c r="P779" s="73">
        <f>P775+P776+P777+P778</f>
        <v>150000</v>
      </c>
    </row>
    <row r="780" spans="1:16" ht="47.25" customHeight="1">
      <c r="A780" s="5" t="s">
        <v>236</v>
      </c>
      <c r="B780" s="165" t="s">
        <v>237</v>
      </c>
      <c r="C780" s="166"/>
      <c r="D780" s="166"/>
      <c r="E780" s="166"/>
      <c r="F780" s="166"/>
      <c r="G780" s="166"/>
      <c r="H780" s="167"/>
      <c r="I780" s="58">
        <f>I781</f>
        <v>0</v>
      </c>
      <c r="J780" s="58">
        <f>J781</f>
        <v>0</v>
      </c>
      <c r="K780" s="58">
        <f>K781</f>
        <v>0</v>
      </c>
      <c r="L780" s="58">
        <f>L781</f>
        <v>0</v>
      </c>
      <c r="M780" s="58">
        <f>M781</f>
        <v>0</v>
      </c>
      <c r="N780" s="16"/>
      <c r="O780" s="72">
        <f>O781</f>
        <v>0</v>
      </c>
      <c r="P780" s="59">
        <f>P781</f>
        <v>2226396.5599999996</v>
      </c>
    </row>
    <row r="781" spans="1:16" ht="43.5" customHeight="1">
      <c r="A781" s="60" t="s">
        <v>238</v>
      </c>
      <c r="B781" s="176" t="s">
        <v>239</v>
      </c>
      <c r="C781" s="177"/>
      <c r="D781" s="176"/>
      <c r="E781" s="176"/>
      <c r="F781" s="176"/>
      <c r="G781" s="176"/>
      <c r="H781" s="176"/>
      <c r="I781" s="21">
        <f>-I786+I791+I796+I801+I806+I811+I816+I821+I826+I831+I836+I841+I846+I851+I856+I861</f>
        <v>0</v>
      </c>
      <c r="J781" s="21">
        <f>-J786+J791+J796+J801+J806+J811+J816+J821+J826+J831+J836+J841+J846+J851+J856+J861</f>
        <v>0</v>
      </c>
      <c r="K781" s="21">
        <f>-K786+K791+K796+K801+K806+K811+K816+K821+K826+K831+K836+K841+K846+K851+K856+K861</f>
        <v>0</v>
      </c>
      <c r="L781" s="21">
        <f>-L786+L791+L796+L801+L806+L811+L816+L821+L826+L831+L836+L841+L846+L851+L856+L861</f>
        <v>0</v>
      </c>
      <c r="M781" s="21">
        <f>-M786+M791+M796+M801+M806+M811+M816+M821+M826+M831+M836+M841+M846+M851+M856+M861</f>
        <v>0</v>
      </c>
      <c r="N781" s="17">
        <f>N777+N778+N779+N780</f>
        <v>0</v>
      </c>
      <c r="O781" s="75">
        <f>I781+J781+K781+L781+M781+N783</f>
        <v>0</v>
      </c>
      <c r="P781" s="17">
        <f>P786+P791+P796+P801+P806+P811+P816+P821+P826+P831+P836+P841+P846+P851+P856+P861</f>
        <v>2226396.5599999996</v>
      </c>
    </row>
    <row r="782" spans="1:16" ht="15.75">
      <c r="A782" s="112" t="s">
        <v>139</v>
      </c>
      <c r="B782" s="119" t="s">
        <v>240</v>
      </c>
      <c r="C782" s="122" t="s">
        <v>665</v>
      </c>
      <c r="D782" s="120" t="s">
        <v>195</v>
      </c>
      <c r="E782" s="112"/>
      <c r="F782" s="168" t="s">
        <v>189</v>
      </c>
      <c r="G782" s="168"/>
      <c r="H782" s="20" t="s">
        <v>190</v>
      </c>
      <c r="I782" s="16"/>
      <c r="J782" s="16"/>
      <c r="K782" s="16"/>
      <c r="L782" s="16"/>
      <c r="M782" s="16"/>
      <c r="N782" s="58">
        <f>N783</f>
        <v>0</v>
      </c>
      <c r="O782" s="75">
        <v>0</v>
      </c>
      <c r="P782" s="17"/>
    </row>
    <row r="783" spans="1:16" ht="15.75" customHeight="1">
      <c r="A783" s="112"/>
      <c r="B783" s="119"/>
      <c r="C783" s="160"/>
      <c r="D783" s="120"/>
      <c r="E783" s="112"/>
      <c r="F783" s="168"/>
      <c r="G783" s="168"/>
      <c r="H783" s="20" t="s">
        <v>191</v>
      </c>
      <c r="I783" s="16"/>
      <c r="J783" s="16"/>
      <c r="K783" s="16"/>
      <c r="L783" s="16"/>
      <c r="M783" s="16"/>
      <c r="N783" s="21">
        <f>-N788+N793+N798+N803+N808+N813+N818+N823+N828+N833+N838+N843+N848+N853+N858+N863</f>
        <v>0</v>
      </c>
      <c r="O783" s="75">
        <v>0</v>
      </c>
      <c r="P783" s="17"/>
    </row>
    <row r="784" spans="1:16" ht="15.75">
      <c r="A784" s="112"/>
      <c r="B784" s="119"/>
      <c r="C784" s="160"/>
      <c r="D784" s="120"/>
      <c r="E784" s="112"/>
      <c r="F784" s="168"/>
      <c r="G784" s="168"/>
      <c r="H784" s="20" t="s">
        <v>192</v>
      </c>
      <c r="I784" s="16"/>
      <c r="J784" s="16"/>
      <c r="K784" s="16"/>
      <c r="L784" s="16"/>
      <c r="M784" s="16"/>
      <c r="N784" s="16"/>
      <c r="O784" s="75">
        <v>0</v>
      </c>
      <c r="P784" s="17">
        <v>3913.49</v>
      </c>
    </row>
    <row r="785" spans="1:16" ht="30.75" customHeight="1">
      <c r="A785" s="112"/>
      <c r="B785" s="119"/>
      <c r="C785" s="160"/>
      <c r="D785" s="120"/>
      <c r="E785" s="112"/>
      <c r="F785" s="168"/>
      <c r="G785" s="168"/>
      <c r="H785" s="20" t="s">
        <v>193</v>
      </c>
      <c r="I785" s="16"/>
      <c r="J785" s="16"/>
      <c r="K785" s="16"/>
      <c r="L785" s="16"/>
      <c r="M785" s="16"/>
      <c r="N785" s="16"/>
      <c r="O785" s="75">
        <v>0</v>
      </c>
      <c r="P785" s="17"/>
    </row>
    <row r="786" spans="1:16" ht="32.25" customHeight="1">
      <c r="A786" s="112"/>
      <c r="B786" s="119"/>
      <c r="C786" s="123"/>
      <c r="D786" s="120"/>
      <c r="E786" s="112"/>
      <c r="F786" s="168"/>
      <c r="G786" s="168"/>
      <c r="H786" s="20" t="s">
        <v>194</v>
      </c>
      <c r="I786" s="17">
        <v>0</v>
      </c>
      <c r="J786" s="17">
        <v>0</v>
      </c>
      <c r="K786" s="17">
        <v>0</v>
      </c>
      <c r="L786" s="17">
        <v>0</v>
      </c>
      <c r="M786" s="17">
        <v>0</v>
      </c>
      <c r="N786" s="16"/>
      <c r="O786" s="75">
        <f>O781+O782+O783+O784+O785</f>
        <v>0</v>
      </c>
      <c r="P786" s="17">
        <v>3913.49</v>
      </c>
    </row>
    <row r="787" spans="1:16" ht="24" customHeight="1">
      <c r="A787" s="112" t="s">
        <v>143</v>
      </c>
      <c r="B787" s="119" t="s">
        <v>240</v>
      </c>
      <c r="C787" s="122" t="s">
        <v>666</v>
      </c>
      <c r="D787" s="120" t="s">
        <v>141</v>
      </c>
      <c r="E787" s="112"/>
      <c r="F787" s="168" t="s">
        <v>189</v>
      </c>
      <c r="G787" s="168"/>
      <c r="H787" s="20" t="s">
        <v>190</v>
      </c>
      <c r="I787" s="16"/>
      <c r="J787" s="16"/>
      <c r="K787" s="16"/>
      <c r="L787" s="16"/>
      <c r="M787" s="16"/>
      <c r="N787" s="16"/>
      <c r="O787" s="75">
        <f>I787+J787+K787+L787+M787+N789</f>
        <v>0</v>
      </c>
      <c r="P787" s="17">
        <v>62732.08</v>
      </c>
    </row>
    <row r="788" spans="1:16" ht="15.75" customHeight="1">
      <c r="A788" s="112"/>
      <c r="B788" s="119"/>
      <c r="C788" s="160"/>
      <c r="D788" s="120"/>
      <c r="E788" s="112"/>
      <c r="F788" s="168"/>
      <c r="G788" s="168"/>
      <c r="H788" s="20" t="s">
        <v>191</v>
      </c>
      <c r="I788" s="16"/>
      <c r="J788" s="16"/>
      <c r="K788" s="16"/>
      <c r="L788" s="16"/>
      <c r="M788" s="16"/>
      <c r="N788" s="17">
        <v>0</v>
      </c>
      <c r="O788" s="75">
        <v>0</v>
      </c>
      <c r="P788" s="17">
        <v>20910.69</v>
      </c>
    </row>
    <row r="789" spans="1:16" ht="15.75">
      <c r="A789" s="112"/>
      <c r="B789" s="119"/>
      <c r="C789" s="160"/>
      <c r="D789" s="120"/>
      <c r="E789" s="112"/>
      <c r="F789" s="168"/>
      <c r="G789" s="168"/>
      <c r="H789" s="20" t="s">
        <v>192</v>
      </c>
      <c r="I789" s="16"/>
      <c r="J789" s="16"/>
      <c r="K789" s="16"/>
      <c r="L789" s="16"/>
      <c r="M789" s="16"/>
      <c r="N789" s="16"/>
      <c r="O789" s="75">
        <v>0</v>
      </c>
      <c r="P789" s="17">
        <v>20910.69</v>
      </c>
    </row>
    <row r="790" spans="1:16" ht="15.75">
      <c r="A790" s="112"/>
      <c r="B790" s="119"/>
      <c r="C790" s="160"/>
      <c r="D790" s="120"/>
      <c r="E790" s="112"/>
      <c r="F790" s="168"/>
      <c r="G790" s="168"/>
      <c r="H790" s="20" t="s">
        <v>193</v>
      </c>
      <c r="I790" s="16"/>
      <c r="J790" s="16"/>
      <c r="K790" s="16"/>
      <c r="L790" s="16"/>
      <c r="M790" s="16"/>
      <c r="N790" s="16"/>
      <c r="O790" s="75">
        <v>0</v>
      </c>
      <c r="P790" s="17"/>
    </row>
    <row r="791" spans="1:16" ht="15.75">
      <c r="A791" s="112"/>
      <c r="B791" s="119"/>
      <c r="C791" s="123"/>
      <c r="D791" s="120"/>
      <c r="E791" s="112"/>
      <c r="F791" s="168"/>
      <c r="G791" s="168"/>
      <c r="H791" s="20" t="s">
        <v>194</v>
      </c>
      <c r="I791" s="17">
        <v>0</v>
      </c>
      <c r="J791" s="17">
        <v>0</v>
      </c>
      <c r="K791" s="17">
        <v>0</v>
      </c>
      <c r="L791" s="17">
        <v>0</v>
      </c>
      <c r="M791" s="17">
        <v>0</v>
      </c>
      <c r="N791" s="16"/>
      <c r="O791" s="75">
        <v>0</v>
      </c>
      <c r="P791" s="17">
        <v>104553.47</v>
      </c>
    </row>
    <row r="792" spans="1:16" ht="25.5" customHeight="1">
      <c r="A792" s="112" t="s">
        <v>144</v>
      </c>
      <c r="B792" s="119" t="s">
        <v>240</v>
      </c>
      <c r="C792" s="112" t="s">
        <v>667</v>
      </c>
      <c r="D792" s="120" t="s">
        <v>195</v>
      </c>
      <c r="E792" s="112"/>
      <c r="F792" s="168" t="s">
        <v>189</v>
      </c>
      <c r="G792" s="168"/>
      <c r="H792" s="20" t="s">
        <v>190</v>
      </c>
      <c r="I792" s="16"/>
      <c r="J792" s="16"/>
      <c r="K792" s="16"/>
      <c r="L792" s="16"/>
      <c r="M792" s="16"/>
      <c r="N792" s="16"/>
      <c r="O792" s="75">
        <f>O787+O788+O789+O790+O791</f>
        <v>0</v>
      </c>
      <c r="P792" s="17"/>
    </row>
    <row r="793" spans="1:16" ht="36" customHeight="1">
      <c r="A793" s="112"/>
      <c r="B793" s="119"/>
      <c r="C793" s="112"/>
      <c r="D793" s="120"/>
      <c r="E793" s="112"/>
      <c r="F793" s="168"/>
      <c r="G793" s="168"/>
      <c r="H793" s="20" t="s">
        <v>191</v>
      </c>
      <c r="I793" s="16"/>
      <c r="J793" s="16"/>
      <c r="K793" s="16"/>
      <c r="L793" s="16"/>
      <c r="M793" s="16"/>
      <c r="N793" s="17">
        <v>0</v>
      </c>
      <c r="O793" s="75">
        <f>I793+J793+K793+L793+M793+N795</f>
        <v>0</v>
      </c>
      <c r="P793" s="17"/>
    </row>
    <row r="794" spans="1:16" ht="15.75">
      <c r="A794" s="112"/>
      <c r="B794" s="119"/>
      <c r="C794" s="112"/>
      <c r="D794" s="120"/>
      <c r="E794" s="112"/>
      <c r="F794" s="168"/>
      <c r="G794" s="168"/>
      <c r="H794" s="20" t="s">
        <v>192</v>
      </c>
      <c r="I794" s="16"/>
      <c r="J794" s="16"/>
      <c r="K794" s="16"/>
      <c r="L794" s="16"/>
      <c r="M794" s="16"/>
      <c r="N794" s="16"/>
      <c r="O794" s="75">
        <v>0</v>
      </c>
      <c r="P794" s="17">
        <v>3913.49</v>
      </c>
    </row>
    <row r="795" spans="1:16" ht="15.75">
      <c r="A795" s="112"/>
      <c r="B795" s="119"/>
      <c r="C795" s="112"/>
      <c r="D795" s="120"/>
      <c r="E795" s="112"/>
      <c r="F795" s="168"/>
      <c r="G795" s="168"/>
      <c r="H795" s="20" t="s">
        <v>193</v>
      </c>
      <c r="I795" s="16"/>
      <c r="J795" s="16"/>
      <c r="K795" s="16"/>
      <c r="L795" s="16"/>
      <c r="M795" s="16"/>
      <c r="N795" s="16"/>
      <c r="O795" s="75">
        <v>0</v>
      </c>
      <c r="P795" s="17"/>
    </row>
    <row r="796" spans="1:16" ht="15.75">
      <c r="A796" s="112"/>
      <c r="B796" s="119"/>
      <c r="C796" s="112"/>
      <c r="D796" s="120"/>
      <c r="E796" s="112"/>
      <c r="F796" s="168"/>
      <c r="G796" s="168"/>
      <c r="H796" s="20" t="s">
        <v>194</v>
      </c>
      <c r="I796" s="17">
        <v>0</v>
      </c>
      <c r="J796" s="17">
        <v>0</v>
      </c>
      <c r="K796" s="17">
        <v>0</v>
      </c>
      <c r="L796" s="17">
        <v>0</v>
      </c>
      <c r="M796" s="17">
        <v>0</v>
      </c>
      <c r="N796" s="16"/>
      <c r="O796" s="75">
        <v>0</v>
      </c>
      <c r="P796" s="17">
        <v>3913.49</v>
      </c>
    </row>
    <row r="797" spans="1:16" ht="13.5" customHeight="1">
      <c r="A797" s="112" t="s">
        <v>145</v>
      </c>
      <c r="B797" s="119" t="s">
        <v>240</v>
      </c>
      <c r="C797" s="112" t="s">
        <v>668</v>
      </c>
      <c r="D797" s="120" t="s">
        <v>141</v>
      </c>
      <c r="E797" s="112"/>
      <c r="F797" s="168" t="s">
        <v>189</v>
      </c>
      <c r="G797" s="168"/>
      <c r="H797" s="20" t="s">
        <v>190</v>
      </c>
      <c r="I797" s="16"/>
      <c r="J797" s="16"/>
      <c r="K797" s="16"/>
      <c r="L797" s="16"/>
      <c r="M797" s="16"/>
      <c r="N797" s="16"/>
      <c r="O797" s="75">
        <v>0</v>
      </c>
      <c r="P797" s="17">
        <v>62732.08</v>
      </c>
    </row>
    <row r="798" spans="1:16" ht="24" customHeight="1">
      <c r="A798" s="112"/>
      <c r="B798" s="119"/>
      <c r="C798" s="112"/>
      <c r="D798" s="120"/>
      <c r="E798" s="112"/>
      <c r="F798" s="168"/>
      <c r="G798" s="168"/>
      <c r="H798" s="20" t="s">
        <v>191</v>
      </c>
      <c r="I798" s="16"/>
      <c r="J798" s="16"/>
      <c r="K798" s="16"/>
      <c r="L798" s="16"/>
      <c r="M798" s="16"/>
      <c r="N798" s="17">
        <v>0</v>
      </c>
      <c r="O798" s="75">
        <f>O793+O794+O795+O796+O797</f>
        <v>0</v>
      </c>
      <c r="P798" s="17">
        <v>20910.69</v>
      </c>
    </row>
    <row r="799" spans="1:16" ht="15.75">
      <c r="A799" s="112"/>
      <c r="B799" s="119"/>
      <c r="C799" s="112"/>
      <c r="D799" s="120"/>
      <c r="E799" s="112"/>
      <c r="F799" s="168"/>
      <c r="G799" s="168"/>
      <c r="H799" s="20" t="s">
        <v>192</v>
      </c>
      <c r="I799" s="16"/>
      <c r="J799" s="16"/>
      <c r="K799" s="16"/>
      <c r="L799" s="16"/>
      <c r="M799" s="16"/>
      <c r="N799" s="16"/>
      <c r="O799" s="75">
        <f>I799+J799+K799+L799+M799+N801</f>
        <v>0</v>
      </c>
      <c r="P799" s="17">
        <v>20910.69</v>
      </c>
    </row>
    <row r="800" spans="1:16" ht="15.75">
      <c r="A800" s="112"/>
      <c r="B800" s="119"/>
      <c r="C800" s="112"/>
      <c r="D800" s="120"/>
      <c r="E800" s="112"/>
      <c r="F800" s="168"/>
      <c r="G800" s="168"/>
      <c r="H800" s="20" t="s">
        <v>193</v>
      </c>
      <c r="I800" s="16"/>
      <c r="J800" s="16"/>
      <c r="K800" s="16"/>
      <c r="L800" s="16"/>
      <c r="M800" s="16"/>
      <c r="N800" s="16"/>
      <c r="O800" s="75">
        <v>0</v>
      </c>
      <c r="P800" s="17"/>
    </row>
    <row r="801" spans="1:16" ht="15.75">
      <c r="A801" s="112"/>
      <c r="B801" s="119"/>
      <c r="C801" s="112"/>
      <c r="D801" s="120"/>
      <c r="E801" s="112"/>
      <c r="F801" s="168"/>
      <c r="G801" s="168"/>
      <c r="H801" s="20" t="s">
        <v>194</v>
      </c>
      <c r="I801" s="17">
        <v>0</v>
      </c>
      <c r="J801" s="17">
        <v>0</v>
      </c>
      <c r="K801" s="17">
        <v>0</v>
      </c>
      <c r="L801" s="17">
        <v>0</v>
      </c>
      <c r="M801" s="17">
        <v>0</v>
      </c>
      <c r="N801" s="16"/>
      <c r="O801" s="75">
        <v>0</v>
      </c>
      <c r="P801" s="17">
        <v>104553.47</v>
      </c>
    </row>
    <row r="802" spans="1:16" ht="13.5" customHeight="1">
      <c r="A802" s="112" t="s">
        <v>146</v>
      </c>
      <c r="B802" s="119" t="s">
        <v>240</v>
      </c>
      <c r="C802" s="112" t="s">
        <v>791</v>
      </c>
      <c r="D802" s="120" t="s">
        <v>141</v>
      </c>
      <c r="E802" s="112"/>
      <c r="F802" s="168" t="s">
        <v>189</v>
      </c>
      <c r="G802" s="168"/>
      <c r="H802" s="20" t="s">
        <v>190</v>
      </c>
      <c r="I802" s="16"/>
      <c r="J802" s="16"/>
      <c r="K802" s="16"/>
      <c r="L802" s="16"/>
      <c r="M802" s="16"/>
      <c r="N802" s="16"/>
      <c r="O802" s="75">
        <v>0</v>
      </c>
      <c r="P802" s="17"/>
    </row>
    <row r="803" spans="1:16" ht="24" customHeight="1">
      <c r="A803" s="112"/>
      <c r="B803" s="119"/>
      <c r="C803" s="112"/>
      <c r="D803" s="120"/>
      <c r="E803" s="112"/>
      <c r="F803" s="168"/>
      <c r="G803" s="168"/>
      <c r="H803" s="20" t="s">
        <v>191</v>
      </c>
      <c r="I803" s="16"/>
      <c r="J803" s="16"/>
      <c r="K803" s="16"/>
      <c r="L803" s="16"/>
      <c r="M803" s="16"/>
      <c r="N803" s="17">
        <v>0</v>
      </c>
      <c r="O803" s="75">
        <v>0</v>
      </c>
      <c r="P803" s="17"/>
    </row>
    <row r="804" spans="1:16" ht="15.75">
      <c r="A804" s="112"/>
      <c r="B804" s="119"/>
      <c r="C804" s="112"/>
      <c r="D804" s="120"/>
      <c r="E804" s="112"/>
      <c r="F804" s="168"/>
      <c r="G804" s="168"/>
      <c r="H804" s="20" t="s">
        <v>192</v>
      </c>
      <c r="I804" s="16"/>
      <c r="J804" s="16"/>
      <c r="K804" s="16"/>
      <c r="L804" s="16"/>
      <c r="M804" s="16"/>
      <c r="N804" s="16"/>
      <c r="O804" s="75">
        <f>O799+O800+O801+O802+O803</f>
        <v>0</v>
      </c>
      <c r="P804" s="17"/>
    </row>
    <row r="805" spans="1:16" ht="15.75">
      <c r="A805" s="112"/>
      <c r="B805" s="119"/>
      <c r="C805" s="112"/>
      <c r="D805" s="120"/>
      <c r="E805" s="112"/>
      <c r="F805" s="168"/>
      <c r="G805" s="168"/>
      <c r="H805" s="20" t="s">
        <v>193</v>
      </c>
      <c r="I805" s="16"/>
      <c r="J805" s="16"/>
      <c r="K805" s="16"/>
      <c r="L805" s="16"/>
      <c r="M805" s="16"/>
      <c r="N805" s="16"/>
      <c r="O805" s="75">
        <f>I805+J805+K805+L805+M805+N807</f>
        <v>0</v>
      </c>
      <c r="P805" s="17">
        <v>379552.48</v>
      </c>
    </row>
    <row r="806" spans="1:16" ht="15.75">
      <c r="A806" s="112"/>
      <c r="B806" s="119"/>
      <c r="C806" s="112"/>
      <c r="D806" s="120"/>
      <c r="E806" s="112"/>
      <c r="F806" s="168"/>
      <c r="G806" s="168"/>
      <c r="H806" s="20" t="s">
        <v>194</v>
      </c>
      <c r="I806" s="17">
        <v>0</v>
      </c>
      <c r="J806" s="17">
        <v>0</v>
      </c>
      <c r="K806" s="17">
        <v>0</v>
      </c>
      <c r="L806" s="17">
        <v>0</v>
      </c>
      <c r="M806" s="17">
        <v>0</v>
      </c>
      <c r="N806" s="16"/>
      <c r="O806" s="75">
        <v>0</v>
      </c>
      <c r="P806" s="17">
        <v>379552.48</v>
      </c>
    </row>
    <row r="807" spans="1:16" ht="13.5" customHeight="1">
      <c r="A807" s="112" t="s">
        <v>147</v>
      </c>
      <c r="B807" s="119" t="s">
        <v>240</v>
      </c>
      <c r="C807" s="112" t="s">
        <v>669</v>
      </c>
      <c r="D807" s="120" t="s">
        <v>141</v>
      </c>
      <c r="E807" s="112"/>
      <c r="F807" s="168" t="s">
        <v>189</v>
      </c>
      <c r="G807" s="168"/>
      <c r="H807" s="20" t="s">
        <v>190</v>
      </c>
      <c r="I807" s="16"/>
      <c r="J807" s="16"/>
      <c r="K807" s="16"/>
      <c r="L807" s="16"/>
      <c r="M807" s="16"/>
      <c r="N807" s="16"/>
      <c r="O807" s="75">
        <v>0</v>
      </c>
      <c r="P807" s="17"/>
    </row>
    <row r="808" spans="1:16" ht="18" customHeight="1">
      <c r="A808" s="112"/>
      <c r="B808" s="119"/>
      <c r="C808" s="112"/>
      <c r="D808" s="120"/>
      <c r="E808" s="112"/>
      <c r="F808" s="168"/>
      <c r="G808" s="168"/>
      <c r="H808" s="20" t="s">
        <v>191</v>
      </c>
      <c r="I808" s="16"/>
      <c r="J808" s="16"/>
      <c r="K808" s="16"/>
      <c r="L808" s="16"/>
      <c r="M808" s="16"/>
      <c r="N808" s="17">
        <v>0</v>
      </c>
      <c r="O808" s="75">
        <v>0</v>
      </c>
      <c r="P808" s="17"/>
    </row>
    <row r="809" spans="1:16" ht="15.75">
      <c r="A809" s="112"/>
      <c r="B809" s="119"/>
      <c r="C809" s="112"/>
      <c r="D809" s="120"/>
      <c r="E809" s="112"/>
      <c r="F809" s="168"/>
      <c r="G809" s="168"/>
      <c r="H809" s="20" t="s">
        <v>192</v>
      </c>
      <c r="I809" s="16"/>
      <c r="J809" s="16"/>
      <c r="K809" s="16"/>
      <c r="L809" s="16"/>
      <c r="M809" s="16"/>
      <c r="N809" s="16"/>
      <c r="O809" s="75">
        <v>0</v>
      </c>
      <c r="P809" s="17"/>
    </row>
    <row r="810" spans="1:16" ht="15.75">
      <c r="A810" s="112"/>
      <c r="B810" s="119"/>
      <c r="C810" s="112"/>
      <c r="D810" s="120"/>
      <c r="E810" s="112"/>
      <c r="F810" s="168"/>
      <c r="G810" s="168"/>
      <c r="H810" s="20" t="s">
        <v>193</v>
      </c>
      <c r="I810" s="16"/>
      <c r="J810" s="16"/>
      <c r="K810" s="16"/>
      <c r="L810" s="16"/>
      <c r="M810" s="16"/>
      <c r="N810" s="16"/>
      <c r="O810" s="75">
        <f>O805+O806+O807+O808+O809</f>
        <v>0</v>
      </c>
      <c r="P810" s="17">
        <v>103088.61</v>
      </c>
    </row>
    <row r="811" spans="1:16" ht="15.75">
      <c r="A811" s="112"/>
      <c r="B811" s="119"/>
      <c r="C811" s="112"/>
      <c r="D811" s="120"/>
      <c r="E811" s="112"/>
      <c r="F811" s="168"/>
      <c r="G811" s="168"/>
      <c r="H811" s="20" t="s">
        <v>194</v>
      </c>
      <c r="I811" s="17">
        <v>0</v>
      </c>
      <c r="J811" s="17">
        <v>0</v>
      </c>
      <c r="K811" s="17">
        <v>0</v>
      </c>
      <c r="L811" s="17">
        <v>0</v>
      </c>
      <c r="M811" s="17">
        <v>0</v>
      </c>
      <c r="N811" s="16"/>
      <c r="O811" s="75">
        <f>I811+J811+K811+L811+M811+N813</f>
        <v>0</v>
      </c>
      <c r="P811" s="17">
        <v>103088.61</v>
      </c>
    </row>
    <row r="812" spans="1:16" ht="13.5" customHeight="1">
      <c r="A812" s="112" t="s">
        <v>148</v>
      </c>
      <c r="B812" s="119" t="s">
        <v>240</v>
      </c>
      <c r="C812" s="112" t="s">
        <v>565</v>
      </c>
      <c r="D812" s="120" t="s">
        <v>195</v>
      </c>
      <c r="E812" s="112"/>
      <c r="F812" s="168" t="s">
        <v>189</v>
      </c>
      <c r="G812" s="168"/>
      <c r="H812" s="20" t="s">
        <v>190</v>
      </c>
      <c r="I812" s="16"/>
      <c r="J812" s="16"/>
      <c r="K812" s="16"/>
      <c r="L812" s="16"/>
      <c r="M812" s="16"/>
      <c r="N812" s="16"/>
      <c r="O812" s="75">
        <f>I812+J812+K812+L812+M812+N814</f>
        <v>0</v>
      </c>
      <c r="P812" s="17"/>
    </row>
    <row r="813" spans="1:16" ht="24" customHeight="1">
      <c r="A813" s="112"/>
      <c r="B813" s="119"/>
      <c r="C813" s="112"/>
      <c r="D813" s="120"/>
      <c r="E813" s="112"/>
      <c r="F813" s="168"/>
      <c r="G813" s="168"/>
      <c r="H813" s="20" t="s">
        <v>191</v>
      </c>
      <c r="I813" s="16"/>
      <c r="J813" s="16"/>
      <c r="K813" s="16"/>
      <c r="L813" s="16"/>
      <c r="M813" s="16"/>
      <c r="N813" s="17">
        <v>0</v>
      </c>
      <c r="O813" s="75">
        <v>0</v>
      </c>
      <c r="P813" s="17"/>
    </row>
    <row r="814" spans="1:16" ht="15.75">
      <c r="A814" s="112"/>
      <c r="B814" s="119"/>
      <c r="C814" s="112"/>
      <c r="D814" s="120"/>
      <c r="E814" s="112"/>
      <c r="F814" s="168"/>
      <c r="G814" s="168"/>
      <c r="H814" s="20" t="s">
        <v>192</v>
      </c>
      <c r="I814" s="16"/>
      <c r="J814" s="16"/>
      <c r="K814" s="16"/>
      <c r="L814" s="16"/>
      <c r="M814" s="16"/>
      <c r="N814" s="16"/>
      <c r="O814" s="75">
        <v>0</v>
      </c>
      <c r="P814" s="17">
        <v>31203.27</v>
      </c>
    </row>
    <row r="815" spans="1:16" ht="15.75">
      <c r="A815" s="112"/>
      <c r="B815" s="119"/>
      <c r="C815" s="112"/>
      <c r="D815" s="120"/>
      <c r="E815" s="112"/>
      <c r="F815" s="168"/>
      <c r="G815" s="168"/>
      <c r="H815" s="20" t="s">
        <v>193</v>
      </c>
      <c r="I815" s="16"/>
      <c r="J815" s="16"/>
      <c r="K815" s="16"/>
      <c r="L815" s="16"/>
      <c r="M815" s="16"/>
      <c r="N815" s="16"/>
      <c r="O815" s="75">
        <v>0</v>
      </c>
      <c r="P815" s="17"/>
    </row>
    <row r="816" spans="1:16" ht="15.75">
      <c r="A816" s="112"/>
      <c r="B816" s="119"/>
      <c r="C816" s="112"/>
      <c r="D816" s="120"/>
      <c r="E816" s="112"/>
      <c r="F816" s="168"/>
      <c r="G816" s="168"/>
      <c r="H816" s="20" t="s">
        <v>194</v>
      </c>
      <c r="I816" s="17">
        <v>0</v>
      </c>
      <c r="J816" s="17">
        <v>0</v>
      </c>
      <c r="K816" s="17">
        <v>0</v>
      </c>
      <c r="L816" s="17">
        <v>0</v>
      </c>
      <c r="M816" s="17">
        <v>0</v>
      </c>
      <c r="N816" s="16"/>
      <c r="O816" s="75">
        <v>0</v>
      </c>
      <c r="P816" s="17">
        <v>31203.27</v>
      </c>
    </row>
    <row r="817" spans="1:16" ht="13.5" customHeight="1">
      <c r="A817" s="112" t="s">
        <v>149</v>
      </c>
      <c r="B817" s="119" t="s">
        <v>240</v>
      </c>
      <c r="C817" s="122" t="s">
        <v>670</v>
      </c>
      <c r="D817" s="120" t="s">
        <v>141</v>
      </c>
      <c r="E817" s="112"/>
      <c r="F817" s="168" t="s">
        <v>189</v>
      </c>
      <c r="G817" s="168"/>
      <c r="H817" s="20" t="s">
        <v>190</v>
      </c>
      <c r="I817" s="16"/>
      <c r="J817" s="16"/>
      <c r="K817" s="16"/>
      <c r="L817" s="16"/>
      <c r="M817" s="16"/>
      <c r="N817" s="16"/>
      <c r="O817" s="75">
        <f>O812+O813+O814+O815+O816</f>
        <v>0</v>
      </c>
      <c r="P817" s="17">
        <v>500211.67</v>
      </c>
    </row>
    <row r="818" spans="1:16" ht="18" customHeight="1">
      <c r="A818" s="112"/>
      <c r="B818" s="119"/>
      <c r="C818" s="160"/>
      <c r="D818" s="120"/>
      <c r="E818" s="112"/>
      <c r="F818" s="168"/>
      <c r="G818" s="168"/>
      <c r="H818" s="20" t="s">
        <v>191</v>
      </c>
      <c r="I818" s="16"/>
      <c r="J818" s="16"/>
      <c r="K818" s="16"/>
      <c r="L818" s="16"/>
      <c r="M818" s="16"/>
      <c r="N818" s="17">
        <v>0</v>
      </c>
      <c r="O818" s="75">
        <f>I818+J818+K818+L818+M818+N820</f>
        <v>0</v>
      </c>
      <c r="P818" s="17">
        <v>166737.22</v>
      </c>
    </row>
    <row r="819" spans="1:16" ht="15.75">
      <c r="A819" s="112"/>
      <c r="B819" s="119"/>
      <c r="C819" s="160"/>
      <c r="D819" s="120"/>
      <c r="E819" s="112"/>
      <c r="F819" s="168"/>
      <c r="G819" s="168"/>
      <c r="H819" s="20" t="s">
        <v>192</v>
      </c>
      <c r="I819" s="16"/>
      <c r="J819" s="16"/>
      <c r="K819" s="16"/>
      <c r="L819" s="16"/>
      <c r="M819" s="16"/>
      <c r="N819" s="16"/>
      <c r="O819" s="75">
        <v>0</v>
      </c>
      <c r="P819" s="17">
        <v>166737.22</v>
      </c>
    </row>
    <row r="820" spans="1:16" ht="15.75">
      <c r="A820" s="112"/>
      <c r="B820" s="119"/>
      <c r="C820" s="160"/>
      <c r="D820" s="120"/>
      <c r="E820" s="112"/>
      <c r="F820" s="168"/>
      <c r="G820" s="168"/>
      <c r="H820" s="20" t="s">
        <v>193</v>
      </c>
      <c r="I820" s="16"/>
      <c r="J820" s="16"/>
      <c r="K820" s="16"/>
      <c r="L820" s="16"/>
      <c r="M820" s="16"/>
      <c r="N820" s="16"/>
      <c r="O820" s="75">
        <v>0</v>
      </c>
      <c r="P820" s="17"/>
    </row>
    <row r="821" spans="1:16" ht="15.75">
      <c r="A821" s="112"/>
      <c r="B821" s="119"/>
      <c r="C821" s="123"/>
      <c r="D821" s="120"/>
      <c r="E821" s="112"/>
      <c r="F821" s="168"/>
      <c r="G821" s="168"/>
      <c r="H821" s="20" t="s">
        <v>194</v>
      </c>
      <c r="I821" s="17">
        <v>0</v>
      </c>
      <c r="J821" s="17">
        <v>0</v>
      </c>
      <c r="K821" s="17">
        <v>0</v>
      </c>
      <c r="L821" s="17">
        <v>0</v>
      </c>
      <c r="M821" s="17">
        <v>0</v>
      </c>
      <c r="N821" s="16"/>
      <c r="O821" s="75">
        <v>0</v>
      </c>
      <c r="P821" s="17">
        <v>833686.12</v>
      </c>
    </row>
    <row r="822" spans="1:16" ht="13.5" customHeight="1">
      <c r="A822" s="112" t="s">
        <v>150</v>
      </c>
      <c r="B822" s="119" t="s">
        <v>240</v>
      </c>
      <c r="C822" s="122" t="s">
        <v>566</v>
      </c>
      <c r="D822" s="120" t="s">
        <v>195</v>
      </c>
      <c r="E822" s="112"/>
      <c r="F822" s="168" t="s">
        <v>189</v>
      </c>
      <c r="G822" s="168"/>
      <c r="H822" s="20" t="s">
        <v>190</v>
      </c>
      <c r="I822" s="16"/>
      <c r="J822" s="16"/>
      <c r="K822" s="16"/>
      <c r="L822" s="16"/>
      <c r="M822" s="16"/>
      <c r="N822" s="16"/>
      <c r="O822" s="75">
        <v>0</v>
      </c>
      <c r="P822" s="17"/>
    </row>
    <row r="823" spans="1:16" ht="17.25" customHeight="1">
      <c r="A823" s="112"/>
      <c r="B823" s="119"/>
      <c r="C823" s="160"/>
      <c r="D823" s="120"/>
      <c r="E823" s="112"/>
      <c r="F823" s="168"/>
      <c r="G823" s="168"/>
      <c r="H823" s="20" t="s">
        <v>191</v>
      </c>
      <c r="I823" s="16"/>
      <c r="J823" s="16"/>
      <c r="K823" s="16"/>
      <c r="L823" s="16"/>
      <c r="M823" s="16"/>
      <c r="N823" s="17">
        <v>0</v>
      </c>
      <c r="O823" s="75">
        <f>O818+O819+O820+O821+O822</f>
        <v>0</v>
      </c>
      <c r="P823" s="17">
        <v>687.95</v>
      </c>
    </row>
    <row r="824" spans="1:16" ht="15.75">
      <c r="A824" s="112"/>
      <c r="B824" s="119"/>
      <c r="C824" s="160"/>
      <c r="D824" s="120"/>
      <c r="E824" s="112"/>
      <c r="F824" s="168"/>
      <c r="G824" s="168"/>
      <c r="H824" s="20" t="s">
        <v>192</v>
      </c>
      <c r="I824" s="16"/>
      <c r="J824" s="16"/>
      <c r="K824" s="16"/>
      <c r="L824" s="16"/>
      <c r="M824" s="16"/>
      <c r="N824" s="16"/>
      <c r="O824" s="75">
        <f>I824+J824+K824+L824+M824+N826</f>
        <v>0</v>
      </c>
      <c r="P824" s="17"/>
    </row>
    <row r="825" spans="1:16" ht="15.75">
      <c r="A825" s="112"/>
      <c r="B825" s="119"/>
      <c r="C825" s="160"/>
      <c r="D825" s="120"/>
      <c r="E825" s="112"/>
      <c r="F825" s="168"/>
      <c r="G825" s="168"/>
      <c r="H825" s="20" t="s">
        <v>193</v>
      </c>
      <c r="I825" s="16"/>
      <c r="J825" s="16"/>
      <c r="K825" s="16"/>
      <c r="L825" s="16"/>
      <c r="M825" s="16"/>
      <c r="N825" s="16"/>
      <c r="O825" s="75">
        <v>0</v>
      </c>
      <c r="P825" s="17"/>
    </row>
    <row r="826" spans="1:16" ht="15.75">
      <c r="A826" s="112"/>
      <c r="B826" s="119"/>
      <c r="C826" s="123"/>
      <c r="D826" s="120"/>
      <c r="E826" s="112"/>
      <c r="F826" s="168"/>
      <c r="G826" s="168"/>
      <c r="H826" s="20" t="s">
        <v>194</v>
      </c>
      <c r="I826" s="17">
        <v>0</v>
      </c>
      <c r="J826" s="17">
        <v>0</v>
      </c>
      <c r="K826" s="17">
        <v>0</v>
      </c>
      <c r="L826" s="17">
        <v>0</v>
      </c>
      <c r="M826" s="17">
        <v>0</v>
      </c>
      <c r="N826" s="16"/>
      <c r="O826" s="75">
        <v>0</v>
      </c>
      <c r="P826" s="17">
        <v>687.95</v>
      </c>
    </row>
    <row r="827" spans="1:16" ht="13.5" customHeight="1">
      <c r="A827" s="112" t="s">
        <v>151</v>
      </c>
      <c r="B827" s="119" t="s">
        <v>240</v>
      </c>
      <c r="C827" s="112" t="s">
        <v>671</v>
      </c>
      <c r="D827" s="120" t="s">
        <v>141</v>
      </c>
      <c r="E827" s="112"/>
      <c r="F827" s="168" t="s">
        <v>189</v>
      </c>
      <c r="G827" s="168"/>
      <c r="H827" s="20" t="s">
        <v>190</v>
      </c>
      <c r="I827" s="16"/>
      <c r="J827" s="16"/>
      <c r="K827" s="16"/>
      <c r="L827" s="16"/>
      <c r="M827" s="16"/>
      <c r="N827" s="16"/>
      <c r="O827" s="75">
        <v>0</v>
      </c>
      <c r="P827" s="17">
        <v>7866.51</v>
      </c>
    </row>
    <row r="828" spans="1:16" ht="15.75" customHeight="1">
      <c r="A828" s="112"/>
      <c r="B828" s="119"/>
      <c r="C828" s="112"/>
      <c r="D828" s="120"/>
      <c r="E828" s="112"/>
      <c r="F828" s="168"/>
      <c r="G828" s="168"/>
      <c r="H828" s="20" t="s">
        <v>191</v>
      </c>
      <c r="I828" s="16"/>
      <c r="J828" s="16"/>
      <c r="K828" s="16"/>
      <c r="L828" s="16"/>
      <c r="M828" s="16"/>
      <c r="N828" s="17">
        <v>0</v>
      </c>
      <c r="O828" s="75">
        <v>0</v>
      </c>
      <c r="P828" s="17">
        <v>2622.17</v>
      </c>
    </row>
    <row r="829" spans="1:16" ht="15.75">
      <c r="A829" s="112"/>
      <c r="B829" s="119"/>
      <c r="C829" s="112"/>
      <c r="D829" s="120"/>
      <c r="E829" s="112"/>
      <c r="F829" s="168"/>
      <c r="G829" s="168"/>
      <c r="H829" s="20" t="s">
        <v>192</v>
      </c>
      <c r="I829" s="16"/>
      <c r="J829" s="16"/>
      <c r="K829" s="16"/>
      <c r="L829" s="16"/>
      <c r="M829" s="16"/>
      <c r="N829" s="16"/>
      <c r="O829" s="75">
        <f>O824+O825+O826+O827+O828</f>
        <v>0</v>
      </c>
      <c r="P829" s="17">
        <v>2622.17</v>
      </c>
    </row>
    <row r="830" spans="1:16" ht="15.75">
      <c r="A830" s="112"/>
      <c r="B830" s="119"/>
      <c r="C830" s="112"/>
      <c r="D830" s="120"/>
      <c r="E830" s="112"/>
      <c r="F830" s="168"/>
      <c r="G830" s="168"/>
      <c r="H830" s="20" t="s">
        <v>193</v>
      </c>
      <c r="I830" s="16"/>
      <c r="J830" s="16"/>
      <c r="K830" s="16"/>
      <c r="L830" s="16"/>
      <c r="M830" s="16"/>
      <c r="N830" s="16"/>
      <c r="O830" s="75">
        <f>I830+J830+K830+L830+M830+N832</f>
        <v>0</v>
      </c>
      <c r="P830" s="17"/>
    </row>
    <row r="831" spans="1:16" ht="15.75">
      <c r="A831" s="112"/>
      <c r="B831" s="119"/>
      <c r="C831" s="112"/>
      <c r="D831" s="120"/>
      <c r="E831" s="112"/>
      <c r="F831" s="168"/>
      <c r="G831" s="168"/>
      <c r="H831" s="20" t="s">
        <v>194</v>
      </c>
      <c r="I831" s="17">
        <v>0</v>
      </c>
      <c r="J831" s="17">
        <v>0</v>
      </c>
      <c r="K831" s="17">
        <v>0</v>
      </c>
      <c r="L831" s="17">
        <v>0</v>
      </c>
      <c r="M831" s="17">
        <v>0</v>
      </c>
      <c r="N831" s="16"/>
      <c r="O831" s="75">
        <v>0</v>
      </c>
      <c r="P831" s="17">
        <v>13110.85</v>
      </c>
    </row>
    <row r="832" spans="1:16" ht="13.5" customHeight="1">
      <c r="A832" s="112" t="s">
        <v>152</v>
      </c>
      <c r="B832" s="112" t="s">
        <v>241</v>
      </c>
      <c r="C832" s="123" t="s">
        <v>38</v>
      </c>
      <c r="D832" s="112" t="s">
        <v>195</v>
      </c>
      <c r="E832" s="112"/>
      <c r="F832" s="168" t="s">
        <v>189</v>
      </c>
      <c r="G832" s="168"/>
      <c r="H832" s="20" t="s">
        <v>190</v>
      </c>
      <c r="I832" s="16"/>
      <c r="J832" s="16"/>
      <c r="K832" s="16"/>
      <c r="L832" s="16"/>
      <c r="M832" s="16"/>
      <c r="N832" s="16"/>
      <c r="O832" s="75">
        <v>0</v>
      </c>
      <c r="P832" s="17"/>
    </row>
    <row r="833" spans="1:16" ht="15.75">
      <c r="A833" s="112"/>
      <c r="B833" s="112"/>
      <c r="C833" s="112"/>
      <c r="D833" s="112"/>
      <c r="E833" s="112"/>
      <c r="F833" s="168"/>
      <c r="G833" s="168"/>
      <c r="H833" s="20" t="s">
        <v>191</v>
      </c>
      <c r="I833" s="16"/>
      <c r="J833" s="16"/>
      <c r="K833" s="16"/>
      <c r="L833" s="16"/>
      <c r="M833" s="16"/>
      <c r="N833" s="17">
        <v>0</v>
      </c>
      <c r="O833" s="75">
        <v>0</v>
      </c>
      <c r="P833" s="17"/>
    </row>
    <row r="834" spans="1:16" ht="15.75">
      <c r="A834" s="112"/>
      <c r="B834" s="112"/>
      <c r="C834" s="112"/>
      <c r="D834" s="112"/>
      <c r="E834" s="112"/>
      <c r="F834" s="168"/>
      <c r="G834" s="168"/>
      <c r="H834" s="20" t="s">
        <v>192</v>
      </c>
      <c r="I834" s="16"/>
      <c r="J834" s="16"/>
      <c r="K834" s="16"/>
      <c r="L834" s="16"/>
      <c r="M834" s="16"/>
      <c r="N834" s="16"/>
      <c r="O834" s="75">
        <v>0</v>
      </c>
      <c r="P834" s="17">
        <v>9734.67</v>
      </c>
    </row>
    <row r="835" spans="1:16" ht="15.75">
      <c r="A835" s="112"/>
      <c r="B835" s="112"/>
      <c r="C835" s="112"/>
      <c r="D835" s="112"/>
      <c r="E835" s="112"/>
      <c r="F835" s="168"/>
      <c r="G835" s="168"/>
      <c r="H835" s="20" t="s">
        <v>193</v>
      </c>
      <c r="I835" s="16"/>
      <c r="J835" s="16"/>
      <c r="K835" s="16"/>
      <c r="L835" s="16"/>
      <c r="M835" s="16"/>
      <c r="N835" s="16"/>
      <c r="O835" s="75">
        <f>O830+O831+O832+O833+O834</f>
        <v>0</v>
      </c>
      <c r="P835" s="17"/>
    </row>
    <row r="836" spans="1:16" ht="15.75">
      <c r="A836" s="112"/>
      <c r="B836" s="112"/>
      <c r="C836" s="112"/>
      <c r="D836" s="112"/>
      <c r="E836" s="112"/>
      <c r="F836" s="168"/>
      <c r="G836" s="168"/>
      <c r="H836" s="20" t="s">
        <v>194</v>
      </c>
      <c r="I836" s="17">
        <v>0</v>
      </c>
      <c r="J836" s="17">
        <v>0</v>
      </c>
      <c r="K836" s="17">
        <v>0</v>
      </c>
      <c r="L836" s="17">
        <v>0</v>
      </c>
      <c r="M836" s="17">
        <v>0</v>
      </c>
      <c r="N836" s="16"/>
      <c r="O836" s="75">
        <f>I836+J836+K836+L836+M836+N838</f>
        <v>0</v>
      </c>
      <c r="P836" s="17">
        <v>9734.67</v>
      </c>
    </row>
    <row r="837" spans="1:16" ht="13.5" customHeight="1">
      <c r="A837" s="112" t="s">
        <v>153</v>
      </c>
      <c r="B837" s="112" t="s">
        <v>241</v>
      </c>
      <c r="C837" s="112" t="s">
        <v>672</v>
      </c>
      <c r="D837" s="112" t="s">
        <v>141</v>
      </c>
      <c r="E837" s="112"/>
      <c r="F837" s="168" t="s">
        <v>189</v>
      </c>
      <c r="G837" s="168"/>
      <c r="H837" s="20" t="s">
        <v>190</v>
      </c>
      <c r="I837" s="16"/>
      <c r="J837" s="16"/>
      <c r="K837" s="16"/>
      <c r="L837" s="16"/>
      <c r="M837" s="16"/>
      <c r="N837" s="16"/>
      <c r="O837" s="75">
        <v>0</v>
      </c>
      <c r="P837" s="17">
        <v>156059.12</v>
      </c>
    </row>
    <row r="838" spans="1:16" ht="15.75">
      <c r="A838" s="112"/>
      <c r="B838" s="112"/>
      <c r="C838" s="112"/>
      <c r="D838" s="112"/>
      <c r="E838" s="112"/>
      <c r="F838" s="168"/>
      <c r="G838" s="168"/>
      <c r="H838" s="20" t="s">
        <v>191</v>
      </c>
      <c r="I838" s="16"/>
      <c r="J838" s="16"/>
      <c r="K838" s="16"/>
      <c r="L838" s="16"/>
      <c r="M838" s="16"/>
      <c r="N838" s="17">
        <v>0</v>
      </c>
      <c r="O838" s="75">
        <v>0</v>
      </c>
      <c r="P838" s="17">
        <v>52019.71</v>
      </c>
    </row>
    <row r="839" spans="1:16" ht="15.75">
      <c r="A839" s="112"/>
      <c r="B839" s="112"/>
      <c r="C839" s="112"/>
      <c r="D839" s="112"/>
      <c r="E839" s="112"/>
      <c r="F839" s="168"/>
      <c r="G839" s="168"/>
      <c r="H839" s="20" t="s">
        <v>192</v>
      </c>
      <c r="I839" s="16"/>
      <c r="J839" s="16"/>
      <c r="K839" s="16"/>
      <c r="L839" s="16"/>
      <c r="M839" s="16"/>
      <c r="N839" s="16"/>
      <c r="O839" s="75">
        <v>0</v>
      </c>
      <c r="P839" s="17">
        <v>52019.71</v>
      </c>
    </row>
    <row r="840" spans="1:16" ht="15.75">
      <c r="A840" s="112"/>
      <c r="B840" s="112"/>
      <c r="C840" s="112"/>
      <c r="D840" s="112"/>
      <c r="E840" s="112"/>
      <c r="F840" s="168"/>
      <c r="G840" s="168"/>
      <c r="H840" s="20" t="s">
        <v>193</v>
      </c>
      <c r="I840" s="16"/>
      <c r="J840" s="16"/>
      <c r="K840" s="16"/>
      <c r="L840" s="16"/>
      <c r="M840" s="16"/>
      <c r="N840" s="16"/>
      <c r="O840" s="75">
        <v>0</v>
      </c>
      <c r="P840" s="17"/>
    </row>
    <row r="841" spans="1:16" ht="15.75">
      <c r="A841" s="112"/>
      <c r="B841" s="112"/>
      <c r="C841" s="112"/>
      <c r="D841" s="112"/>
      <c r="E841" s="112"/>
      <c r="F841" s="168"/>
      <c r="G841" s="168"/>
      <c r="H841" s="20" t="s">
        <v>194</v>
      </c>
      <c r="I841" s="17">
        <v>0</v>
      </c>
      <c r="J841" s="17">
        <v>0</v>
      </c>
      <c r="K841" s="17">
        <v>0</v>
      </c>
      <c r="L841" s="17">
        <v>0</v>
      </c>
      <c r="M841" s="17">
        <v>0</v>
      </c>
      <c r="N841" s="16"/>
      <c r="O841" s="75">
        <f>O836+O837+O838+O839+O840</f>
        <v>0</v>
      </c>
      <c r="P841" s="17">
        <v>260098.53</v>
      </c>
    </row>
    <row r="842" spans="1:16" ht="13.5" customHeight="1">
      <c r="A842" s="112" t="s">
        <v>196</v>
      </c>
      <c r="B842" s="112" t="s">
        <v>242</v>
      </c>
      <c r="C842" s="112" t="s">
        <v>39</v>
      </c>
      <c r="D842" s="112" t="s">
        <v>195</v>
      </c>
      <c r="E842" s="112"/>
      <c r="F842" s="168" t="s">
        <v>189</v>
      </c>
      <c r="G842" s="168"/>
      <c r="H842" s="20" t="s">
        <v>190</v>
      </c>
      <c r="I842" s="16"/>
      <c r="J842" s="16"/>
      <c r="K842" s="16"/>
      <c r="L842" s="16"/>
      <c r="M842" s="16"/>
      <c r="N842" s="16"/>
      <c r="O842" s="75">
        <f>I842+J842+K842+L842+M842+N844</f>
        <v>0</v>
      </c>
      <c r="P842" s="17"/>
    </row>
    <row r="843" spans="1:16" ht="15.75">
      <c r="A843" s="112"/>
      <c r="B843" s="112"/>
      <c r="C843" s="112"/>
      <c r="D843" s="112"/>
      <c r="E843" s="112"/>
      <c r="F843" s="168"/>
      <c r="G843" s="168"/>
      <c r="H843" s="20" t="s">
        <v>191</v>
      </c>
      <c r="I843" s="16"/>
      <c r="J843" s="16"/>
      <c r="K843" s="16"/>
      <c r="L843" s="16"/>
      <c r="M843" s="16"/>
      <c r="N843" s="17">
        <v>0</v>
      </c>
      <c r="O843" s="75">
        <f>I843+J843+K843+L843+M843+N845</f>
        <v>0</v>
      </c>
      <c r="P843" s="17"/>
    </row>
    <row r="844" spans="1:16" ht="15.75">
      <c r="A844" s="112"/>
      <c r="B844" s="112"/>
      <c r="C844" s="112"/>
      <c r="D844" s="112"/>
      <c r="E844" s="112"/>
      <c r="F844" s="168"/>
      <c r="G844" s="168"/>
      <c r="H844" s="20" t="s">
        <v>192</v>
      </c>
      <c r="I844" s="16"/>
      <c r="J844" s="16"/>
      <c r="K844" s="16"/>
      <c r="L844" s="16"/>
      <c r="M844" s="16"/>
      <c r="N844" s="16"/>
      <c r="O844" s="75">
        <v>0</v>
      </c>
      <c r="P844" s="17">
        <v>3913.49</v>
      </c>
    </row>
    <row r="845" spans="1:16" ht="15.75">
      <c r="A845" s="112"/>
      <c r="B845" s="112"/>
      <c r="C845" s="112"/>
      <c r="D845" s="112"/>
      <c r="E845" s="112"/>
      <c r="F845" s="168"/>
      <c r="G845" s="168"/>
      <c r="H845" s="20" t="s">
        <v>193</v>
      </c>
      <c r="I845" s="16"/>
      <c r="J845" s="16"/>
      <c r="K845" s="16"/>
      <c r="L845" s="16"/>
      <c r="M845" s="16"/>
      <c r="N845" s="16"/>
      <c r="O845" s="75">
        <v>0</v>
      </c>
      <c r="P845" s="17"/>
    </row>
    <row r="846" spans="1:16" ht="15.75">
      <c r="A846" s="112"/>
      <c r="B846" s="112"/>
      <c r="C846" s="112"/>
      <c r="D846" s="112"/>
      <c r="E846" s="112"/>
      <c r="F846" s="168"/>
      <c r="G846" s="168"/>
      <c r="H846" s="20" t="s">
        <v>194</v>
      </c>
      <c r="I846" s="17">
        <v>0</v>
      </c>
      <c r="J846" s="17">
        <v>0</v>
      </c>
      <c r="K846" s="17">
        <v>0</v>
      </c>
      <c r="L846" s="17">
        <v>0</v>
      </c>
      <c r="M846" s="17">
        <v>0</v>
      </c>
      <c r="N846" s="16"/>
      <c r="O846" s="75">
        <v>0</v>
      </c>
      <c r="P846" s="17">
        <v>3913.49</v>
      </c>
    </row>
    <row r="847" spans="1:16" ht="13.5" customHeight="1">
      <c r="A847" s="112" t="s">
        <v>197</v>
      </c>
      <c r="B847" s="112" t="s">
        <v>242</v>
      </c>
      <c r="C847" s="112" t="s">
        <v>40</v>
      </c>
      <c r="D847" s="112" t="s">
        <v>141</v>
      </c>
      <c r="E847" s="112"/>
      <c r="F847" s="168" t="s">
        <v>189</v>
      </c>
      <c r="G847" s="168"/>
      <c r="H847" s="20" t="s">
        <v>190</v>
      </c>
      <c r="I847" s="16"/>
      <c r="J847" s="16"/>
      <c r="K847" s="16"/>
      <c r="L847" s="16"/>
      <c r="M847" s="16"/>
      <c r="N847" s="16"/>
      <c r="O847" s="75">
        <f>I847+J847+K847+L847+M847+N849</f>
        <v>0</v>
      </c>
      <c r="P847" s="17">
        <v>62732.08</v>
      </c>
    </row>
    <row r="848" spans="1:16" ht="15.75">
      <c r="A848" s="112"/>
      <c r="B848" s="112"/>
      <c r="C848" s="112"/>
      <c r="D848" s="112"/>
      <c r="E848" s="112"/>
      <c r="F848" s="168"/>
      <c r="G848" s="168"/>
      <c r="H848" s="20" t="s">
        <v>191</v>
      </c>
      <c r="I848" s="16"/>
      <c r="J848" s="16"/>
      <c r="K848" s="16"/>
      <c r="L848" s="16"/>
      <c r="M848" s="16"/>
      <c r="N848" s="17">
        <v>0</v>
      </c>
      <c r="O848" s="75">
        <v>0</v>
      </c>
      <c r="P848" s="17">
        <v>20910.69</v>
      </c>
    </row>
    <row r="849" spans="1:16" ht="15.75">
      <c r="A849" s="112"/>
      <c r="B849" s="112"/>
      <c r="C849" s="112"/>
      <c r="D849" s="112"/>
      <c r="E849" s="112"/>
      <c r="F849" s="168"/>
      <c r="G849" s="168"/>
      <c r="H849" s="20" t="s">
        <v>192</v>
      </c>
      <c r="I849" s="16"/>
      <c r="J849" s="16"/>
      <c r="K849" s="16"/>
      <c r="L849" s="16"/>
      <c r="M849" s="16"/>
      <c r="N849" s="16"/>
      <c r="O849" s="75">
        <v>0</v>
      </c>
      <c r="P849" s="17">
        <v>20910.69</v>
      </c>
    </row>
    <row r="850" spans="1:16" ht="15.75">
      <c r="A850" s="112"/>
      <c r="B850" s="112"/>
      <c r="C850" s="112"/>
      <c r="D850" s="112"/>
      <c r="E850" s="112"/>
      <c r="F850" s="168"/>
      <c r="G850" s="168"/>
      <c r="H850" s="20" t="s">
        <v>193</v>
      </c>
      <c r="I850" s="16"/>
      <c r="J850" s="16"/>
      <c r="K850" s="16"/>
      <c r="L850" s="16"/>
      <c r="M850" s="16"/>
      <c r="N850" s="16"/>
      <c r="O850" s="75">
        <v>0</v>
      </c>
      <c r="P850" s="17"/>
    </row>
    <row r="851" spans="1:16" ht="15.75">
      <c r="A851" s="112"/>
      <c r="B851" s="112"/>
      <c r="C851" s="112"/>
      <c r="D851" s="112"/>
      <c r="E851" s="112"/>
      <c r="F851" s="168"/>
      <c r="G851" s="168"/>
      <c r="H851" s="20" t="s">
        <v>194</v>
      </c>
      <c r="I851" s="17">
        <v>0</v>
      </c>
      <c r="J851" s="17">
        <v>0</v>
      </c>
      <c r="K851" s="17">
        <v>0</v>
      </c>
      <c r="L851" s="17">
        <v>0</v>
      </c>
      <c r="M851" s="17">
        <v>0</v>
      </c>
      <c r="N851" s="16"/>
      <c r="O851" s="75">
        <v>0</v>
      </c>
      <c r="P851" s="17">
        <v>104553.47</v>
      </c>
    </row>
    <row r="852" spans="1:16" ht="13.5" customHeight="1">
      <c r="A852" s="112" t="s">
        <v>198</v>
      </c>
      <c r="B852" s="112" t="s">
        <v>241</v>
      </c>
      <c r="C852" s="112" t="s">
        <v>41</v>
      </c>
      <c r="D852" s="112" t="s">
        <v>195</v>
      </c>
      <c r="E852" s="112"/>
      <c r="F852" s="168" t="s">
        <v>189</v>
      </c>
      <c r="G852" s="168"/>
      <c r="H852" s="20" t="s">
        <v>190</v>
      </c>
      <c r="I852" s="16"/>
      <c r="J852" s="16"/>
      <c r="K852" s="16"/>
      <c r="L852" s="16"/>
      <c r="M852" s="16"/>
      <c r="N852" s="16"/>
      <c r="O852" s="75">
        <f>O847+O848+O849+O850+O851</f>
        <v>0</v>
      </c>
      <c r="P852" s="17"/>
    </row>
    <row r="853" spans="1:16" ht="15.75">
      <c r="A853" s="112"/>
      <c r="B853" s="112"/>
      <c r="C853" s="112"/>
      <c r="D853" s="112"/>
      <c r="E853" s="112"/>
      <c r="F853" s="168"/>
      <c r="G853" s="168"/>
      <c r="H853" s="20" t="s">
        <v>191</v>
      </c>
      <c r="I853" s="16"/>
      <c r="J853" s="16"/>
      <c r="K853" s="16"/>
      <c r="L853" s="16"/>
      <c r="M853" s="16"/>
      <c r="N853" s="17">
        <v>0</v>
      </c>
      <c r="O853" s="75">
        <f>I853+J853+K853+L853+M853+N855</f>
        <v>0</v>
      </c>
      <c r="P853" s="17"/>
    </row>
    <row r="854" spans="1:16" ht="15.75">
      <c r="A854" s="112"/>
      <c r="B854" s="112"/>
      <c r="C854" s="112"/>
      <c r="D854" s="112"/>
      <c r="E854" s="112"/>
      <c r="F854" s="168"/>
      <c r="G854" s="168"/>
      <c r="H854" s="20" t="s">
        <v>192</v>
      </c>
      <c r="I854" s="16"/>
      <c r="J854" s="16"/>
      <c r="K854" s="16"/>
      <c r="L854" s="16"/>
      <c r="M854" s="16"/>
      <c r="N854" s="16"/>
      <c r="O854" s="75">
        <v>0</v>
      </c>
      <c r="P854" s="17">
        <v>9734.67</v>
      </c>
    </row>
    <row r="855" spans="1:16" ht="15.75">
      <c r="A855" s="112"/>
      <c r="B855" s="112"/>
      <c r="C855" s="112"/>
      <c r="D855" s="112"/>
      <c r="E855" s="112"/>
      <c r="F855" s="168"/>
      <c r="G855" s="168"/>
      <c r="H855" s="20" t="s">
        <v>193</v>
      </c>
      <c r="I855" s="16"/>
      <c r="J855" s="16"/>
      <c r="K855" s="16"/>
      <c r="L855" s="16"/>
      <c r="M855" s="16"/>
      <c r="N855" s="16"/>
      <c r="O855" s="75">
        <v>0</v>
      </c>
      <c r="P855" s="17"/>
    </row>
    <row r="856" spans="1:16" ht="15.75">
      <c r="A856" s="112"/>
      <c r="B856" s="112"/>
      <c r="C856" s="112"/>
      <c r="D856" s="112"/>
      <c r="E856" s="112"/>
      <c r="F856" s="168"/>
      <c r="G856" s="168"/>
      <c r="H856" s="20" t="s">
        <v>194</v>
      </c>
      <c r="I856" s="17">
        <v>0</v>
      </c>
      <c r="J856" s="17">
        <v>0</v>
      </c>
      <c r="K856" s="17">
        <v>0</v>
      </c>
      <c r="L856" s="17">
        <v>0</v>
      </c>
      <c r="M856" s="17">
        <v>0</v>
      </c>
      <c r="N856" s="16"/>
      <c r="O856" s="75">
        <v>0</v>
      </c>
      <c r="P856" s="17">
        <v>9734.67</v>
      </c>
    </row>
    <row r="857" spans="1:16" ht="13.5" customHeight="1">
      <c r="A857" s="112" t="s">
        <v>199</v>
      </c>
      <c r="B857" s="112" t="s">
        <v>241</v>
      </c>
      <c r="C857" s="112" t="s">
        <v>42</v>
      </c>
      <c r="D857" s="112" t="s">
        <v>141</v>
      </c>
      <c r="E857" s="112"/>
      <c r="F857" s="168" t="s">
        <v>189</v>
      </c>
      <c r="G857" s="168"/>
      <c r="H857" s="20" t="s">
        <v>190</v>
      </c>
      <c r="I857" s="16"/>
      <c r="J857" s="16"/>
      <c r="K857" s="16"/>
      <c r="L857" s="16"/>
      <c r="M857" s="16"/>
      <c r="N857" s="16"/>
      <c r="O857" s="75">
        <v>0</v>
      </c>
      <c r="P857" s="17">
        <v>156059.12</v>
      </c>
    </row>
    <row r="858" spans="1:16" ht="15.75">
      <c r="A858" s="112"/>
      <c r="B858" s="112"/>
      <c r="C858" s="112"/>
      <c r="D858" s="112"/>
      <c r="E858" s="112"/>
      <c r="F858" s="168"/>
      <c r="G858" s="168"/>
      <c r="H858" s="20" t="s">
        <v>191</v>
      </c>
      <c r="I858" s="16"/>
      <c r="J858" s="16"/>
      <c r="K858" s="16"/>
      <c r="L858" s="16"/>
      <c r="M858" s="16"/>
      <c r="N858" s="17">
        <v>0</v>
      </c>
      <c r="O858" s="75">
        <f>O853+O854+O855+O856+O857</f>
        <v>0</v>
      </c>
      <c r="P858" s="17">
        <v>52019.71</v>
      </c>
    </row>
    <row r="859" spans="1:16" ht="15.75">
      <c r="A859" s="112"/>
      <c r="B859" s="112"/>
      <c r="C859" s="112"/>
      <c r="D859" s="112"/>
      <c r="E859" s="112"/>
      <c r="F859" s="168"/>
      <c r="G859" s="168"/>
      <c r="H859" s="20" t="s">
        <v>192</v>
      </c>
      <c r="I859" s="16"/>
      <c r="J859" s="16"/>
      <c r="K859" s="16"/>
      <c r="L859" s="16"/>
      <c r="M859" s="16"/>
      <c r="N859" s="16"/>
      <c r="O859" s="75">
        <f>I859+J859+K859+L859+M859+N861</f>
        <v>0</v>
      </c>
      <c r="P859" s="17">
        <v>52019.71</v>
      </c>
    </row>
    <row r="860" spans="1:16" ht="15.75">
      <c r="A860" s="112"/>
      <c r="B860" s="112"/>
      <c r="C860" s="112"/>
      <c r="D860" s="112"/>
      <c r="E860" s="112"/>
      <c r="F860" s="168"/>
      <c r="G860" s="168"/>
      <c r="H860" s="20" t="s">
        <v>193</v>
      </c>
      <c r="I860" s="16"/>
      <c r="J860" s="16"/>
      <c r="K860" s="16"/>
      <c r="L860" s="16"/>
      <c r="M860" s="16"/>
      <c r="N860" s="16"/>
      <c r="O860" s="75">
        <v>0</v>
      </c>
      <c r="P860" s="17"/>
    </row>
    <row r="861" spans="1:16" ht="15.75">
      <c r="A861" s="112"/>
      <c r="B861" s="112"/>
      <c r="C861" s="112"/>
      <c r="D861" s="112"/>
      <c r="E861" s="112"/>
      <c r="F861" s="168"/>
      <c r="G861" s="168"/>
      <c r="H861" s="20" t="s">
        <v>194</v>
      </c>
      <c r="I861" s="17">
        <v>0</v>
      </c>
      <c r="J861" s="17">
        <v>0</v>
      </c>
      <c r="K861" s="17">
        <v>0</v>
      </c>
      <c r="L861" s="17">
        <v>0</v>
      </c>
      <c r="M861" s="17">
        <v>0</v>
      </c>
      <c r="N861" s="16"/>
      <c r="O861" s="75">
        <v>0</v>
      </c>
      <c r="P861" s="17">
        <v>260098.53</v>
      </c>
    </row>
    <row r="862" spans="1:16" ht="18" customHeight="1">
      <c r="A862" s="49" t="s">
        <v>143</v>
      </c>
      <c r="B862" s="179" t="s">
        <v>243</v>
      </c>
      <c r="C862" s="179"/>
      <c r="D862" s="179"/>
      <c r="E862" s="179"/>
      <c r="F862" s="179"/>
      <c r="G862" s="179"/>
      <c r="H862" s="179"/>
      <c r="I862" s="79">
        <f aca="true" t="shared" si="7" ref="I862:M863">I863</f>
        <v>419974.37</v>
      </c>
      <c r="J862" s="80">
        <f t="shared" si="7"/>
        <v>2937671.33</v>
      </c>
      <c r="K862" s="80">
        <f t="shared" si="7"/>
        <v>1730830.87</v>
      </c>
      <c r="L862" s="80">
        <f t="shared" si="7"/>
        <v>0</v>
      </c>
      <c r="M862" s="80">
        <f t="shared" si="7"/>
        <v>28883.23</v>
      </c>
      <c r="N862" s="16"/>
      <c r="O862" s="80">
        <f>O863</f>
        <v>14934109.76</v>
      </c>
      <c r="P862" s="80">
        <f>P863</f>
        <v>1936826.3599999999</v>
      </c>
    </row>
    <row r="863" spans="1:16" ht="45" customHeight="1">
      <c r="A863" s="88" t="s">
        <v>155</v>
      </c>
      <c r="B863" s="178" t="s">
        <v>156</v>
      </c>
      <c r="C863" s="178"/>
      <c r="D863" s="178"/>
      <c r="E863" s="178"/>
      <c r="F863" s="178"/>
      <c r="G863" s="178"/>
      <c r="H863" s="178"/>
      <c r="I863" s="89">
        <f t="shared" si="7"/>
        <v>419974.37</v>
      </c>
      <c r="J863" s="89">
        <f t="shared" si="7"/>
        <v>2937671.33</v>
      </c>
      <c r="K863" s="89">
        <f t="shared" si="7"/>
        <v>1730830.87</v>
      </c>
      <c r="L863" s="89">
        <f t="shared" si="7"/>
        <v>0</v>
      </c>
      <c r="M863" s="89">
        <f t="shared" si="7"/>
        <v>28883.23</v>
      </c>
      <c r="N863" s="17">
        <v>0</v>
      </c>
      <c r="O863" s="89">
        <f>O864</f>
        <v>14934109.76</v>
      </c>
      <c r="P863" s="90">
        <f>P864</f>
        <v>1936826.3599999999</v>
      </c>
    </row>
    <row r="864" spans="1:16" ht="35.25" customHeight="1">
      <c r="A864" s="88" t="s">
        <v>157</v>
      </c>
      <c r="B864" s="178" t="s">
        <v>158</v>
      </c>
      <c r="C864" s="178"/>
      <c r="D864" s="178"/>
      <c r="E864" s="178"/>
      <c r="F864" s="178"/>
      <c r="G864" s="178"/>
      <c r="H864" s="178"/>
      <c r="I864" s="89">
        <f>I869+I874+I879+I884+I889+I894+I899+I904+I909+I914+I919+I924+I929+I934+I939+I944+I949+I954+I959+I964+I969+I974+I979+I984+I989+I994+I999+I1004+I1009+I1014+I1019+I1024+I1029+I1034+I1039+I1044+I1049+I1054</f>
        <v>419974.37</v>
      </c>
      <c r="J864" s="89">
        <f>J869+J874+J879+J884+J889+J894+J899+J904+J909+J914+J919+J924+J929+J934+J939+J944+J949+J954+J959+J964+J969+J974+J979+J984+J989+J994+J999+J1004+J1009+J1014+J1019+J1024+J1029+J1034+J1039+J1044+J1049+J1054</f>
        <v>2937671.33</v>
      </c>
      <c r="K864" s="89">
        <f>K869+K874+K879+K884+K889+K894+K899+K904+K909+K914+K919+K924+K929+K934+K939+K944+K949+K954+K959+K964+K969+K974+K979+K984+K989+K994+K999+K1004+K1009+K1014+K1019+K1024+K1029+K1034+K1039+K1044+K1049+K1054</f>
        <v>1730830.87</v>
      </c>
      <c r="L864" s="89">
        <f>L869+L874+L879+L884+L889+L894+L899+L904+L909+L914+L919+L924+L929+L934+L939+L944+L949+L954+L959+L964+L969+L974+L979+L984+L989+L994+L999+L1004+L1009+L1014+L1019+L1024+L1029+L1034+L1039+L1044+L1049+L1054</f>
        <v>0</v>
      </c>
      <c r="M864" s="89">
        <f>M869+M874+M879+M884+M889+M894+M899+M904+M909+M914+M919+M924+M929+M934+M939+M944+M949+M954+M959+M964+M969+M974+M979+M984+M989+M994+M999+M1004+M1009+M1014+M1019+M1024+M1029+M1034+M1039+M1044+M1049+M1054</f>
        <v>28883.23</v>
      </c>
      <c r="N864" s="80">
        <f>N865</f>
        <v>9816749.96</v>
      </c>
      <c r="O864" s="89">
        <f>O869+O874+O879+O884+O889+O894+O899+O904+O909+O914+O919+O924+O929+O934+O939+O944+O949+O954+O959+O964+O969+O974+O979+O984+O989+O994+O999+O1004+O1009+O1014+O1019+O1024+O1029+O1034+O1039+O1044+O1049+O1054</f>
        <v>14934109.76</v>
      </c>
      <c r="P864" s="90">
        <f>P869+P874+P879+P884+P889+P894+P899+P904+P909+P914+P919+P924+P929+P934+P939+P944+P949+P954+P959+P964+P969+P974+P979+P984+P989+P994+P999+P1004+P1009+P1014+P1019+P1024+P1029+P1034+P1039+P1044+P1049+P1054</f>
        <v>1936826.3599999999</v>
      </c>
    </row>
    <row r="865" spans="1:16" ht="15.75">
      <c r="A865" s="112" t="s">
        <v>139</v>
      </c>
      <c r="B865" s="112" t="s">
        <v>244</v>
      </c>
      <c r="C865" s="112" t="s">
        <v>673</v>
      </c>
      <c r="D865" s="112" t="s">
        <v>141</v>
      </c>
      <c r="E865" s="112"/>
      <c r="F865" s="112" t="s">
        <v>355</v>
      </c>
      <c r="G865" s="112"/>
      <c r="H865" s="20" t="s">
        <v>190</v>
      </c>
      <c r="I865" s="16"/>
      <c r="J865" s="17">
        <v>108469.83</v>
      </c>
      <c r="K865" s="17">
        <v>113923.45</v>
      </c>
      <c r="L865" s="16"/>
      <c r="M865" s="16"/>
      <c r="N865" s="89">
        <f>N866</f>
        <v>9816749.96</v>
      </c>
      <c r="O865" s="75">
        <v>222393.28</v>
      </c>
      <c r="P865" s="17"/>
    </row>
    <row r="866" spans="1:16" ht="15.75">
      <c r="A866" s="112"/>
      <c r="B866" s="112"/>
      <c r="C866" s="112"/>
      <c r="D866" s="112"/>
      <c r="E866" s="112"/>
      <c r="F866" s="112"/>
      <c r="G866" s="112"/>
      <c r="H866" s="20" t="s">
        <v>191</v>
      </c>
      <c r="I866" s="16"/>
      <c r="J866" s="17">
        <v>63704.5</v>
      </c>
      <c r="K866" s="17">
        <v>66907.42</v>
      </c>
      <c r="L866" s="16"/>
      <c r="M866" s="16"/>
      <c r="N866" s="89">
        <f>N871+N876+N881+N886+N891+N896+N901+N906+N911+N916+N921+N926+N931+N936+N941+N946+N951+N956+N961+N966+N971+N976+N981+N986+N991+N996+N1001+N1006+N1011+N1016+N1021+N1026+N1031+N1036+N1041+N1046+N1051+N1056</f>
        <v>9816749.96</v>
      </c>
      <c r="O866" s="75">
        <v>130611.93</v>
      </c>
      <c r="P866" s="17"/>
    </row>
    <row r="867" spans="1:16" ht="22.5" customHeight="1">
      <c r="A867" s="112"/>
      <c r="B867" s="112"/>
      <c r="C867" s="112"/>
      <c r="D867" s="112"/>
      <c r="E867" s="112"/>
      <c r="F867" s="112"/>
      <c r="G867" s="112"/>
      <c r="H867" s="20" t="s">
        <v>192</v>
      </c>
      <c r="I867" s="16"/>
      <c r="J867" s="16"/>
      <c r="K867" s="16"/>
      <c r="L867" s="16"/>
      <c r="M867" s="16"/>
      <c r="N867" s="16"/>
      <c r="O867" s="75">
        <v>0</v>
      </c>
      <c r="P867" s="17"/>
    </row>
    <row r="868" spans="1:16" ht="33" customHeight="1">
      <c r="A868" s="112"/>
      <c r="B868" s="112"/>
      <c r="C868" s="112"/>
      <c r="D868" s="112"/>
      <c r="E868" s="112"/>
      <c r="F868" s="112"/>
      <c r="G868" s="112"/>
      <c r="H868" s="20" t="s">
        <v>193</v>
      </c>
      <c r="I868" s="16"/>
      <c r="J868" s="16"/>
      <c r="K868" s="16"/>
      <c r="L868" s="16"/>
      <c r="M868" s="16"/>
      <c r="N868" s="16"/>
      <c r="O868" s="75">
        <v>0</v>
      </c>
      <c r="P868" s="17"/>
    </row>
    <row r="869" spans="1:16" ht="21" customHeight="1">
      <c r="A869" s="112"/>
      <c r="B869" s="112"/>
      <c r="C869" s="112"/>
      <c r="D869" s="112"/>
      <c r="E869" s="112"/>
      <c r="F869" s="112"/>
      <c r="G869" s="112"/>
      <c r="H869" s="20" t="s">
        <v>194</v>
      </c>
      <c r="I869" s="21">
        <f>I865+I866+I867+I868</f>
        <v>0</v>
      </c>
      <c r="J869" s="21">
        <f>J865+J866+J867+J868</f>
        <v>172174.33000000002</v>
      </c>
      <c r="K869" s="21">
        <f>K865+K866+K867+K868</f>
        <v>180830.87</v>
      </c>
      <c r="L869" s="21">
        <f>L865+L866+L867+L868</f>
        <v>0</v>
      </c>
      <c r="M869" s="21">
        <f>M865+M866+M867+M868</f>
        <v>0</v>
      </c>
      <c r="N869" s="16"/>
      <c r="O869" s="75">
        <f>O865+O866+O867+O868</f>
        <v>353005.20999999996</v>
      </c>
      <c r="P869" s="17">
        <v>0</v>
      </c>
    </row>
    <row r="870" spans="1:16" ht="30" customHeight="1">
      <c r="A870" s="112" t="s">
        <v>143</v>
      </c>
      <c r="B870" s="112" t="s">
        <v>245</v>
      </c>
      <c r="C870" s="112" t="s">
        <v>674</v>
      </c>
      <c r="D870" s="112" t="s">
        <v>195</v>
      </c>
      <c r="E870" s="112"/>
      <c r="F870" s="112" t="s">
        <v>355</v>
      </c>
      <c r="G870" s="112"/>
      <c r="H870" s="20" t="s">
        <v>190</v>
      </c>
      <c r="I870" s="16"/>
      <c r="J870" s="16"/>
      <c r="K870" s="16"/>
      <c r="L870" s="16"/>
      <c r="M870" s="16"/>
      <c r="N870" s="16"/>
      <c r="O870" s="75">
        <v>0</v>
      </c>
      <c r="P870" s="17"/>
    </row>
    <row r="871" spans="1:16" ht="15.75">
      <c r="A871" s="112"/>
      <c r="B871" s="112"/>
      <c r="C871" s="112"/>
      <c r="D871" s="112"/>
      <c r="E871" s="112"/>
      <c r="F871" s="112"/>
      <c r="G871" s="112"/>
      <c r="H871" s="20" t="s">
        <v>191</v>
      </c>
      <c r="I871" s="16"/>
      <c r="J871" s="16"/>
      <c r="K871" s="16"/>
      <c r="L871" s="16"/>
      <c r="M871" s="16"/>
      <c r="N871" s="21">
        <f>N867+N868+N869+N870</f>
        <v>0</v>
      </c>
      <c r="O871" s="75">
        <v>10121.97</v>
      </c>
      <c r="P871" s="17"/>
    </row>
    <row r="872" spans="1:16" ht="15.75">
      <c r="A872" s="112"/>
      <c r="B872" s="112"/>
      <c r="C872" s="112"/>
      <c r="D872" s="112"/>
      <c r="E872" s="112"/>
      <c r="F872" s="112"/>
      <c r="G872" s="112"/>
      <c r="H872" s="20" t="s">
        <v>192</v>
      </c>
      <c r="I872" s="16"/>
      <c r="J872" s="16"/>
      <c r="K872" s="16"/>
      <c r="L872" s="16"/>
      <c r="M872" s="16"/>
      <c r="N872" s="16"/>
      <c r="O872" s="75">
        <v>0</v>
      </c>
      <c r="P872" s="17"/>
    </row>
    <row r="873" spans="1:16" ht="15.75">
      <c r="A873" s="112"/>
      <c r="B873" s="112"/>
      <c r="C873" s="112"/>
      <c r="D873" s="112"/>
      <c r="E873" s="112"/>
      <c r="F873" s="112"/>
      <c r="G873" s="112"/>
      <c r="H873" s="20" t="s">
        <v>193</v>
      </c>
      <c r="I873" s="16"/>
      <c r="J873" s="16"/>
      <c r="K873" s="16"/>
      <c r="L873" s="16"/>
      <c r="M873" s="16"/>
      <c r="N873" s="17">
        <v>10121.97</v>
      </c>
      <c r="O873" s="75">
        <v>0</v>
      </c>
      <c r="P873" s="17"/>
    </row>
    <row r="874" spans="1:16" ht="15.75">
      <c r="A874" s="112"/>
      <c r="B874" s="112"/>
      <c r="C874" s="112"/>
      <c r="D874" s="112"/>
      <c r="E874" s="112"/>
      <c r="F874" s="112"/>
      <c r="G874" s="112"/>
      <c r="H874" s="20" t="s">
        <v>194</v>
      </c>
      <c r="I874" s="17">
        <v>0</v>
      </c>
      <c r="J874" s="17">
        <v>0</v>
      </c>
      <c r="K874" s="17">
        <v>0</v>
      </c>
      <c r="L874" s="17">
        <v>0</v>
      </c>
      <c r="M874" s="17">
        <v>0</v>
      </c>
      <c r="N874" s="16"/>
      <c r="O874" s="75">
        <f>O870+O871+O872+O873</f>
        <v>10121.97</v>
      </c>
      <c r="P874" s="17">
        <v>0</v>
      </c>
    </row>
    <row r="875" spans="1:16" ht="30" customHeight="1">
      <c r="A875" s="112" t="s">
        <v>144</v>
      </c>
      <c r="B875" s="112" t="s">
        <v>245</v>
      </c>
      <c r="C875" s="112" t="s">
        <v>675</v>
      </c>
      <c r="D875" s="112" t="s">
        <v>141</v>
      </c>
      <c r="E875" s="112"/>
      <c r="F875" s="112" t="s">
        <v>355</v>
      </c>
      <c r="G875" s="112"/>
      <c r="H875" s="20" t="s">
        <v>190</v>
      </c>
      <c r="I875" s="16"/>
      <c r="J875" s="16"/>
      <c r="K875" s="16"/>
      <c r="L875" s="16"/>
      <c r="M875" s="16"/>
      <c r="N875" s="16"/>
      <c r="O875" s="75">
        <v>190940.61</v>
      </c>
      <c r="P875" s="17"/>
    </row>
    <row r="876" spans="1:16" ht="15.75">
      <c r="A876" s="112"/>
      <c r="B876" s="112"/>
      <c r="C876" s="112"/>
      <c r="D876" s="112"/>
      <c r="E876" s="112"/>
      <c r="F876" s="112"/>
      <c r="G876" s="112"/>
      <c r="H876" s="20" t="s">
        <v>191</v>
      </c>
      <c r="I876" s="16"/>
      <c r="J876" s="16"/>
      <c r="K876" s="16"/>
      <c r="L876" s="16"/>
      <c r="M876" s="16"/>
      <c r="N876" s="17">
        <v>10121.97</v>
      </c>
      <c r="O876" s="75">
        <v>112139.72</v>
      </c>
      <c r="P876" s="17"/>
    </row>
    <row r="877" spans="1:16" ht="15.75">
      <c r="A877" s="112"/>
      <c r="B877" s="112"/>
      <c r="C877" s="112"/>
      <c r="D877" s="112"/>
      <c r="E877" s="112"/>
      <c r="F877" s="112"/>
      <c r="G877" s="112"/>
      <c r="H877" s="20" t="s">
        <v>192</v>
      </c>
      <c r="I877" s="16"/>
      <c r="J877" s="16"/>
      <c r="K877" s="16"/>
      <c r="L877" s="16"/>
      <c r="M877" s="16"/>
      <c r="N877" s="17">
        <v>190940.61</v>
      </c>
      <c r="O877" s="75">
        <v>0</v>
      </c>
      <c r="P877" s="17"/>
    </row>
    <row r="878" spans="1:16" ht="15.75">
      <c r="A878" s="112"/>
      <c r="B878" s="112"/>
      <c r="C878" s="112"/>
      <c r="D878" s="112"/>
      <c r="E878" s="112"/>
      <c r="F878" s="112"/>
      <c r="G878" s="112"/>
      <c r="H878" s="20" t="s">
        <v>193</v>
      </c>
      <c r="I878" s="16"/>
      <c r="J878" s="16"/>
      <c r="K878" s="16"/>
      <c r="L878" s="16"/>
      <c r="M878" s="16"/>
      <c r="N878" s="17">
        <v>112139.72</v>
      </c>
      <c r="O878" s="75">
        <v>0</v>
      </c>
      <c r="P878" s="17"/>
    </row>
    <row r="879" spans="1:16" ht="15.75">
      <c r="A879" s="112"/>
      <c r="B879" s="112"/>
      <c r="C879" s="112"/>
      <c r="D879" s="112"/>
      <c r="E879" s="112"/>
      <c r="F879" s="112"/>
      <c r="G879" s="112"/>
      <c r="H879" s="20" t="s">
        <v>194</v>
      </c>
      <c r="I879" s="17">
        <v>0</v>
      </c>
      <c r="J879" s="17">
        <v>0</v>
      </c>
      <c r="K879" s="17">
        <v>0</v>
      </c>
      <c r="L879" s="17">
        <v>0</v>
      </c>
      <c r="M879" s="17">
        <v>0</v>
      </c>
      <c r="N879" s="16"/>
      <c r="O879" s="75">
        <f>O875+O876+O877+O878</f>
        <v>303080.32999999996</v>
      </c>
      <c r="P879" s="17">
        <v>0</v>
      </c>
    </row>
    <row r="880" spans="1:16" ht="30" customHeight="1">
      <c r="A880" s="112" t="s">
        <v>145</v>
      </c>
      <c r="B880" s="112" t="s">
        <v>245</v>
      </c>
      <c r="C880" s="112" t="s">
        <v>676</v>
      </c>
      <c r="D880" s="112" t="s">
        <v>195</v>
      </c>
      <c r="E880" s="112"/>
      <c r="F880" s="112" t="s">
        <v>355</v>
      </c>
      <c r="G880" s="112"/>
      <c r="H880" s="20" t="s">
        <v>190</v>
      </c>
      <c r="I880" s="16"/>
      <c r="J880" s="16"/>
      <c r="K880" s="16"/>
      <c r="L880" s="16"/>
      <c r="M880" s="16"/>
      <c r="N880" s="16"/>
      <c r="O880" s="75">
        <v>0</v>
      </c>
      <c r="P880" s="17"/>
    </row>
    <row r="881" spans="1:16" ht="15.75">
      <c r="A881" s="112"/>
      <c r="B881" s="112"/>
      <c r="C881" s="112"/>
      <c r="D881" s="112"/>
      <c r="E881" s="112"/>
      <c r="F881" s="112"/>
      <c r="G881" s="112"/>
      <c r="H881" s="20" t="s">
        <v>191</v>
      </c>
      <c r="I881" s="16"/>
      <c r="J881" s="16"/>
      <c r="K881" s="16"/>
      <c r="L881" s="16"/>
      <c r="M881" s="16"/>
      <c r="N881" s="17">
        <v>303080.34</v>
      </c>
      <c r="O881" s="75">
        <v>10121.97</v>
      </c>
      <c r="P881" s="17"/>
    </row>
    <row r="882" spans="1:16" ht="15.75">
      <c r="A882" s="112"/>
      <c r="B882" s="112"/>
      <c r="C882" s="112"/>
      <c r="D882" s="112"/>
      <c r="E882" s="112"/>
      <c r="F882" s="112"/>
      <c r="G882" s="112"/>
      <c r="H882" s="20" t="s">
        <v>192</v>
      </c>
      <c r="I882" s="16"/>
      <c r="J882" s="16"/>
      <c r="K882" s="16"/>
      <c r="L882" s="16"/>
      <c r="M882" s="16"/>
      <c r="N882" s="16"/>
      <c r="O882" s="75">
        <v>0</v>
      </c>
      <c r="P882" s="17"/>
    </row>
    <row r="883" spans="1:16" ht="15.75">
      <c r="A883" s="112"/>
      <c r="B883" s="112"/>
      <c r="C883" s="112"/>
      <c r="D883" s="112"/>
      <c r="E883" s="112"/>
      <c r="F883" s="112"/>
      <c r="G883" s="112"/>
      <c r="H883" s="20" t="s">
        <v>193</v>
      </c>
      <c r="I883" s="16"/>
      <c r="J883" s="16"/>
      <c r="K883" s="16"/>
      <c r="L883" s="16"/>
      <c r="M883" s="16"/>
      <c r="N883" s="17">
        <v>10121.97</v>
      </c>
      <c r="O883" s="75">
        <v>0</v>
      </c>
      <c r="P883" s="17"/>
    </row>
    <row r="884" spans="1:16" ht="15.75">
      <c r="A884" s="112"/>
      <c r="B884" s="112"/>
      <c r="C884" s="112"/>
      <c r="D884" s="112"/>
      <c r="E884" s="112"/>
      <c r="F884" s="112"/>
      <c r="G884" s="112"/>
      <c r="H884" s="20" t="s">
        <v>194</v>
      </c>
      <c r="I884" s="17">
        <v>0</v>
      </c>
      <c r="J884" s="17">
        <v>0</v>
      </c>
      <c r="K884" s="17">
        <v>0</v>
      </c>
      <c r="L884" s="17">
        <v>0</v>
      </c>
      <c r="M884" s="17">
        <v>0</v>
      </c>
      <c r="N884" s="16"/>
      <c r="O884" s="75">
        <f>O880+O881+O882+O883</f>
        <v>10121.97</v>
      </c>
      <c r="P884" s="17">
        <v>0</v>
      </c>
    </row>
    <row r="885" spans="1:16" ht="30" customHeight="1">
      <c r="A885" s="112" t="s">
        <v>146</v>
      </c>
      <c r="B885" s="112" t="s">
        <v>245</v>
      </c>
      <c r="C885" s="112" t="s">
        <v>677</v>
      </c>
      <c r="D885" s="112" t="s">
        <v>141</v>
      </c>
      <c r="E885" s="112"/>
      <c r="F885" s="112" t="s">
        <v>355</v>
      </c>
      <c r="G885" s="112"/>
      <c r="H885" s="20" t="s">
        <v>190</v>
      </c>
      <c r="I885" s="16"/>
      <c r="J885" s="16"/>
      <c r="K885" s="16"/>
      <c r="L885" s="16"/>
      <c r="M885" s="16"/>
      <c r="N885" s="16"/>
      <c r="O885" s="75">
        <v>190940.61</v>
      </c>
      <c r="P885" s="17"/>
    </row>
    <row r="886" spans="1:16" ht="15.75">
      <c r="A886" s="112"/>
      <c r="B886" s="112"/>
      <c r="C886" s="112"/>
      <c r="D886" s="112"/>
      <c r="E886" s="112"/>
      <c r="F886" s="112"/>
      <c r="G886" s="112"/>
      <c r="H886" s="20" t="s">
        <v>191</v>
      </c>
      <c r="I886" s="16"/>
      <c r="J886" s="16"/>
      <c r="K886" s="16"/>
      <c r="L886" s="16"/>
      <c r="M886" s="16"/>
      <c r="N886" s="17">
        <v>10121.97</v>
      </c>
      <c r="O886" s="75">
        <v>112139.72</v>
      </c>
      <c r="P886" s="17"/>
    </row>
    <row r="887" spans="1:16" ht="15.75">
      <c r="A887" s="112"/>
      <c r="B887" s="112"/>
      <c r="C887" s="112"/>
      <c r="D887" s="112"/>
      <c r="E887" s="112"/>
      <c r="F887" s="112"/>
      <c r="G887" s="112"/>
      <c r="H887" s="20" t="s">
        <v>192</v>
      </c>
      <c r="I887" s="16"/>
      <c r="J887" s="16"/>
      <c r="K887" s="16"/>
      <c r="L887" s="16"/>
      <c r="M887" s="16"/>
      <c r="N887" s="17">
        <v>190940.61</v>
      </c>
      <c r="O887" s="75">
        <v>0</v>
      </c>
      <c r="P887" s="17"/>
    </row>
    <row r="888" spans="1:16" ht="15.75">
      <c r="A888" s="112"/>
      <c r="B888" s="112"/>
      <c r="C888" s="112"/>
      <c r="D888" s="112"/>
      <c r="E888" s="112"/>
      <c r="F888" s="112"/>
      <c r="G888" s="112"/>
      <c r="H888" s="20" t="s">
        <v>193</v>
      </c>
      <c r="I888" s="16"/>
      <c r="J888" s="16"/>
      <c r="K888" s="16"/>
      <c r="L888" s="16"/>
      <c r="M888" s="16"/>
      <c r="N888" s="17">
        <v>112139.72</v>
      </c>
      <c r="O888" s="75">
        <v>0</v>
      </c>
      <c r="P888" s="17"/>
    </row>
    <row r="889" spans="1:16" ht="15.75">
      <c r="A889" s="112"/>
      <c r="B889" s="112"/>
      <c r="C889" s="112"/>
      <c r="D889" s="112"/>
      <c r="E889" s="112"/>
      <c r="F889" s="112"/>
      <c r="G889" s="112"/>
      <c r="H889" s="20" t="s">
        <v>194</v>
      </c>
      <c r="I889" s="17">
        <v>0</v>
      </c>
      <c r="J889" s="17">
        <v>0</v>
      </c>
      <c r="K889" s="17">
        <v>0</v>
      </c>
      <c r="L889" s="17">
        <v>0</v>
      </c>
      <c r="M889" s="17">
        <v>0</v>
      </c>
      <c r="N889" s="16"/>
      <c r="O889" s="75">
        <v>303080.34</v>
      </c>
      <c r="P889" s="17">
        <v>0</v>
      </c>
    </row>
    <row r="890" spans="1:16" ht="30" customHeight="1">
      <c r="A890" s="112" t="s">
        <v>147</v>
      </c>
      <c r="B890" s="112" t="s">
        <v>245</v>
      </c>
      <c r="C890" s="112" t="s">
        <v>682</v>
      </c>
      <c r="D890" s="112" t="s">
        <v>195</v>
      </c>
      <c r="E890" s="112"/>
      <c r="F890" s="112" t="s">
        <v>355</v>
      </c>
      <c r="G890" s="112"/>
      <c r="H890" s="20" t="s">
        <v>190</v>
      </c>
      <c r="I890" s="16"/>
      <c r="J890" s="16"/>
      <c r="K890" s="16"/>
      <c r="L890" s="16"/>
      <c r="M890" s="16"/>
      <c r="N890" s="16"/>
      <c r="O890" s="75">
        <v>0</v>
      </c>
      <c r="P890" s="17"/>
    </row>
    <row r="891" spans="1:16" ht="15.75">
      <c r="A891" s="112"/>
      <c r="B891" s="112"/>
      <c r="C891" s="112"/>
      <c r="D891" s="112"/>
      <c r="E891" s="112"/>
      <c r="F891" s="112"/>
      <c r="G891" s="112"/>
      <c r="H891" s="20" t="s">
        <v>191</v>
      </c>
      <c r="I891" s="16"/>
      <c r="J891" s="16"/>
      <c r="K891" s="16"/>
      <c r="L891" s="16"/>
      <c r="M891" s="16"/>
      <c r="N891" s="17">
        <v>303080.34</v>
      </c>
      <c r="O891" s="75">
        <v>10907.62</v>
      </c>
      <c r="P891" s="17"/>
    </row>
    <row r="892" spans="1:16" ht="15.75">
      <c r="A892" s="112"/>
      <c r="B892" s="112"/>
      <c r="C892" s="112"/>
      <c r="D892" s="112"/>
      <c r="E892" s="112"/>
      <c r="F892" s="112"/>
      <c r="G892" s="112"/>
      <c r="H892" s="20" t="s">
        <v>192</v>
      </c>
      <c r="I892" s="16"/>
      <c r="J892" s="16"/>
      <c r="K892" s="16"/>
      <c r="L892" s="16"/>
      <c r="M892" s="16"/>
      <c r="N892" s="16"/>
      <c r="O892" s="75">
        <v>0</v>
      </c>
      <c r="P892" s="17"/>
    </row>
    <row r="893" spans="1:16" ht="15.75">
      <c r="A893" s="112"/>
      <c r="B893" s="112"/>
      <c r="C893" s="112"/>
      <c r="D893" s="112"/>
      <c r="E893" s="112"/>
      <c r="F893" s="112"/>
      <c r="G893" s="112"/>
      <c r="H893" s="20" t="s">
        <v>193</v>
      </c>
      <c r="I893" s="16"/>
      <c r="J893" s="16"/>
      <c r="K893" s="16"/>
      <c r="L893" s="16"/>
      <c r="M893" s="16"/>
      <c r="N893" s="17">
        <v>10907.62</v>
      </c>
      <c r="O893" s="75">
        <v>0</v>
      </c>
      <c r="P893" s="17"/>
    </row>
    <row r="894" spans="1:16" ht="15.75">
      <c r="A894" s="112"/>
      <c r="B894" s="112"/>
      <c r="C894" s="112"/>
      <c r="D894" s="112"/>
      <c r="E894" s="112"/>
      <c r="F894" s="112"/>
      <c r="G894" s="112"/>
      <c r="H894" s="20" t="s">
        <v>194</v>
      </c>
      <c r="I894" s="17">
        <v>0</v>
      </c>
      <c r="J894" s="17">
        <v>0</v>
      </c>
      <c r="K894" s="17">
        <v>0</v>
      </c>
      <c r="L894" s="17">
        <v>0</v>
      </c>
      <c r="M894" s="17">
        <v>0</v>
      </c>
      <c r="N894" s="16"/>
      <c r="O894" s="75">
        <v>10907.62</v>
      </c>
      <c r="P894" s="17">
        <v>0</v>
      </c>
    </row>
    <row r="895" spans="1:16" ht="30" customHeight="1">
      <c r="A895" s="112" t="s">
        <v>148</v>
      </c>
      <c r="B895" s="112" t="s">
        <v>245</v>
      </c>
      <c r="C895" s="112" t="s">
        <v>681</v>
      </c>
      <c r="D895" s="112" t="s">
        <v>141</v>
      </c>
      <c r="E895" s="112"/>
      <c r="F895" s="112" t="s">
        <v>355</v>
      </c>
      <c r="G895" s="112"/>
      <c r="H895" s="20" t="s">
        <v>190</v>
      </c>
      <c r="I895" s="16"/>
      <c r="J895" s="16"/>
      <c r="K895" s="16"/>
      <c r="L895" s="16"/>
      <c r="M895" s="16"/>
      <c r="N895" s="16"/>
      <c r="O895" s="75">
        <v>205761.02</v>
      </c>
      <c r="P895" s="17"/>
    </row>
    <row r="896" spans="1:16" ht="15.75">
      <c r="A896" s="112"/>
      <c r="B896" s="112"/>
      <c r="C896" s="112"/>
      <c r="D896" s="112"/>
      <c r="E896" s="112"/>
      <c r="F896" s="112"/>
      <c r="G896" s="112"/>
      <c r="H896" s="20" t="s">
        <v>191</v>
      </c>
      <c r="I896" s="16"/>
      <c r="J896" s="16"/>
      <c r="K896" s="16"/>
      <c r="L896" s="16"/>
      <c r="M896" s="16"/>
      <c r="N896" s="17">
        <v>10907.62</v>
      </c>
      <c r="O896" s="75">
        <v>120843.78</v>
      </c>
      <c r="P896" s="17"/>
    </row>
    <row r="897" spans="1:16" ht="15.75">
      <c r="A897" s="112"/>
      <c r="B897" s="112"/>
      <c r="C897" s="112"/>
      <c r="D897" s="112"/>
      <c r="E897" s="112"/>
      <c r="F897" s="112"/>
      <c r="G897" s="112"/>
      <c r="H897" s="20" t="s">
        <v>192</v>
      </c>
      <c r="I897" s="16"/>
      <c r="J897" s="16"/>
      <c r="K897" s="16"/>
      <c r="L897" s="16"/>
      <c r="M897" s="16"/>
      <c r="N897" s="17">
        <v>205761.02</v>
      </c>
      <c r="O897" s="75">
        <v>0</v>
      </c>
      <c r="P897" s="17"/>
    </row>
    <row r="898" spans="1:16" ht="15.75">
      <c r="A898" s="112"/>
      <c r="B898" s="112"/>
      <c r="C898" s="112"/>
      <c r="D898" s="112"/>
      <c r="E898" s="112"/>
      <c r="F898" s="112"/>
      <c r="G898" s="112"/>
      <c r="H898" s="20" t="s">
        <v>193</v>
      </c>
      <c r="I898" s="16"/>
      <c r="J898" s="16"/>
      <c r="K898" s="16"/>
      <c r="L898" s="16"/>
      <c r="M898" s="16"/>
      <c r="N898" s="17">
        <v>120843.78</v>
      </c>
      <c r="O898" s="75">
        <v>0</v>
      </c>
      <c r="P898" s="17"/>
    </row>
    <row r="899" spans="1:16" ht="15.75">
      <c r="A899" s="112"/>
      <c r="B899" s="112"/>
      <c r="C899" s="112"/>
      <c r="D899" s="112"/>
      <c r="E899" s="112"/>
      <c r="F899" s="112"/>
      <c r="G899" s="112"/>
      <c r="H899" s="20" t="s">
        <v>194</v>
      </c>
      <c r="I899" s="17">
        <v>0</v>
      </c>
      <c r="J899" s="17">
        <v>0</v>
      </c>
      <c r="K899" s="17">
        <v>0</v>
      </c>
      <c r="L899" s="17">
        <v>0</v>
      </c>
      <c r="M899" s="17">
        <v>0</v>
      </c>
      <c r="N899" s="16"/>
      <c r="O899" s="75">
        <v>326604.8</v>
      </c>
      <c r="P899" s="17">
        <v>0</v>
      </c>
    </row>
    <row r="900" spans="1:16" ht="30" customHeight="1">
      <c r="A900" s="112" t="s">
        <v>149</v>
      </c>
      <c r="B900" s="112" t="s">
        <v>245</v>
      </c>
      <c r="C900" s="112" t="s">
        <v>678</v>
      </c>
      <c r="D900" s="112" t="s">
        <v>195</v>
      </c>
      <c r="E900" s="112"/>
      <c r="F900" s="112" t="s">
        <v>355</v>
      </c>
      <c r="G900" s="112"/>
      <c r="H900" s="20" t="s">
        <v>190</v>
      </c>
      <c r="I900" s="16"/>
      <c r="J900" s="16"/>
      <c r="K900" s="16"/>
      <c r="L900" s="16"/>
      <c r="M900" s="16"/>
      <c r="N900" s="16"/>
      <c r="O900" s="75">
        <v>0</v>
      </c>
      <c r="P900" s="17"/>
    </row>
    <row r="901" spans="1:16" ht="15.75">
      <c r="A901" s="112"/>
      <c r="B901" s="112"/>
      <c r="C901" s="112"/>
      <c r="D901" s="112"/>
      <c r="E901" s="112"/>
      <c r="F901" s="112"/>
      <c r="G901" s="112"/>
      <c r="H901" s="20" t="s">
        <v>191</v>
      </c>
      <c r="I901" s="16"/>
      <c r="J901" s="16"/>
      <c r="K901" s="16"/>
      <c r="L901" s="16"/>
      <c r="M901" s="16"/>
      <c r="N901" s="17">
        <v>326604.8</v>
      </c>
      <c r="O901" s="75">
        <v>10121.97</v>
      </c>
      <c r="P901" s="17"/>
    </row>
    <row r="902" spans="1:16" ht="15.75">
      <c r="A902" s="112"/>
      <c r="B902" s="112"/>
      <c r="C902" s="112"/>
      <c r="D902" s="112"/>
      <c r="E902" s="112"/>
      <c r="F902" s="112"/>
      <c r="G902" s="112"/>
      <c r="H902" s="20" t="s">
        <v>192</v>
      </c>
      <c r="I902" s="16"/>
      <c r="J902" s="16"/>
      <c r="K902" s="16"/>
      <c r="L902" s="16"/>
      <c r="M902" s="16"/>
      <c r="N902" s="16"/>
      <c r="O902" s="75">
        <v>0</v>
      </c>
      <c r="P902" s="17"/>
    </row>
    <row r="903" spans="1:16" ht="15.75">
      <c r="A903" s="112"/>
      <c r="B903" s="112"/>
      <c r="C903" s="112"/>
      <c r="D903" s="112"/>
      <c r="E903" s="112"/>
      <c r="F903" s="112"/>
      <c r="G903" s="112"/>
      <c r="H903" s="20" t="s">
        <v>193</v>
      </c>
      <c r="I903" s="16"/>
      <c r="J903" s="16"/>
      <c r="K903" s="16"/>
      <c r="L903" s="16"/>
      <c r="M903" s="16"/>
      <c r="N903" s="17">
        <v>10121.97</v>
      </c>
      <c r="O903" s="75">
        <v>0</v>
      </c>
      <c r="P903" s="17"/>
    </row>
    <row r="904" spans="1:16" ht="15.75">
      <c r="A904" s="112"/>
      <c r="B904" s="112"/>
      <c r="C904" s="112"/>
      <c r="D904" s="112"/>
      <c r="E904" s="112"/>
      <c r="F904" s="112"/>
      <c r="G904" s="112"/>
      <c r="H904" s="20" t="s">
        <v>194</v>
      </c>
      <c r="I904" s="17">
        <v>0</v>
      </c>
      <c r="J904" s="17">
        <v>0</v>
      </c>
      <c r="K904" s="17">
        <v>0</v>
      </c>
      <c r="L904" s="17">
        <v>0</v>
      </c>
      <c r="M904" s="17">
        <v>0</v>
      </c>
      <c r="N904" s="16"/>
      <c r="O904" s="75">
        <v>10121.97</v>
      </c>
      <c r="P904" s="17">
        <v>0</v>
      </c>
    </row>
    <row r="905" spans="1:16" ht="30" customHeight="1">
      <c r="A905" s="112" t="s">
        <v>150</v>
      </c>
      <c r="B905" s="112" t="s">
        <v>245</v>
      </c>
      <c r="C905" s="112" t="s">
        <v>680</v>
      </c>
      <c r="D905" s="112" t="s">
        <v>141</v>
      </c>
      <c r="E905" s="112"/>
      <c r="F905" s="112" t="s">
        <v>355</v>
      </c>
      <c r="G905" s="112"/>
      <c r="H905" s="20" t="s">
        <v>190</v>
      </c>
      <c r="I905" s="16"/>
      <c r="J905" s="16"/>
      <c r="K905" s="16"/>
      <c r="L905" s="16"/>
      <c r="M905" s="16"/>
      <c r="N905" s="16"/>
      <c r="O905" s="75">
        <v>190940.61</v>
      </c>
      <c r="P905" s="17"/>
    </row>
    <row r="906" spans="1:16" ht="15.75">
      <c r="A906" s="112"/>
      <c r="B906" s="112"/>
      <c r="C906" s="112"/>
      <c r="D906" s="112"/>
      <c r="E906" s="112"/>
      <c r="F906" s="112"/>
      <c r="G906" s="112"/>
      <c r="H906" s="20" t="s">
        <v>191</v>
      </c>
      <c r="I906" s="16"/>
      <c r="J906" s="16"/>
      <c r="K906" s="16"/>
      <c r="L906" s="16"/>
      <c r="M906" s="16"/>
      <c r="N906" s="17">
        <v>10121.97</v>
      </c>
      <c r="O906" s="75">
        <v>112139.72</v>
      </c>
      <c r="P906" s="17"/>
    </row>
    <row r="907" spans="1:16" ht="15.75">
      <c r="A907" s="112"/>
      <c r="B907" s="112"/>
      <c r="C907" s="112"/>
      <c r="D907" s="112"/>
      <c r="E907" s="112"/>
      <c r="F907" s="112"/>
      <c r="G907" s="112"/>
      <c r="H907" s="20" t="s">
        <v>192</v>
      </c>
      <c r="I907" s="16"/>
      <c r="J907" s="16"/>
      <c r="K907" s="16"/>
      <c r="L907" s="16"/>
      <c r="M907" s="16"/>
      <c r="N907" s="17">
        <v>190940.61</v>
      </c>
      <c r="O907" s="75">
        <v>0</v>
      </c>
      <c r="P907" s="17"/>
    </row>
    <row r="908" spans="1:16" ht="15.75">
      <c r="A908" s="112"/>
      <c r="B908" s="112"/>
      <c r="C908" s="112"/>
      <c r="D908" s="112"/>
      <c r="E908" s="112"/>
      <c r="F908" s="112"/>
      <c r="G908" s="112"/>
      <c r="H908" s="20" t="s">
        <v>193</v>
      </c>
      <c r="I908" s="16"/>
      <c r="J908" s="16"/>
      <c r="K908" s="16"/>
      <c r="L908" s="16"/>
      <c r="M908" s="16"/>
      <c r="N908" s="17">
        <v>112139.72</v>
      </c>
      <c r="O908" s="75">
        <v>0</v>
      </c>
      <c r="P908" s="17"/>
    </row>
    <row r="909" spans="1:16" ht="15.75">
      <c r="A909" s="112"/>
      <c r="B909" s="112"/>
      <c r="C909" s="112"/>
      <c r="D909" s="112"/>
      <c r="E909" s="112"/>
      <c r="F909" s="112"/>
      <c r="G909" s="112"/>
      <c r="H909" s="20" t="s">
        <v>194</v>
      </c>
      <c r="I909" s="17">
        <v>0</v>
      </c>
      <c r="J909" s="17">
        <v>0</v>
      </c>
      <c r="K909" s="17">
        <v>0</v>
      </c>
      <c r="L909" s="17">
        <v>0</v>
      </c>
      <c r="M909" s="17">
        <v>0</v>
      </c>
      <c r="N909" s="16"/>
      <c r="O909" s="75">
        <v>303080.34</v>
      </c>
      <c r="P909" s="17">
        <v>0</v>
      </c>
    </row>
    <row r="910" spans="1:16" ht="30" customHeight="1">
      <c r="A910" s="112" t="s">
        <v>151</v>
      </c>
      <c r="B910" s="112" t="s">
        <v>246</v>
      </c>
      <c r="C910" s="112" t="s">
        <v>679</v>
      </c>
      <c r="D910" s="112" t="s">
        <v>195</v>
      </c>
      <c r="E910" s="112"/>
      <c r="F910" s="112" t="s">
        <v>355</v>
      </c>
      <c r="G910" s="112"/>
      <c r="H910" s="20" t="s">
        <v>190</v>
      </c>
      <c r="I910" s="16"/>
      <c r="J910" s="16"/>
      <c r="K910" s="16"/>
      <c r="L910" s="16"/>
      <c r="M910" s="16"/>
      <c r="N910" s="16"/>
      <c r="O910" s="75">
        <v>0</v>
      </c>
      <c r="P910" s="17"/>
    </row>
    <row r="911" spans="1:16" ht="15.75">
      <c r="A911" s="112"/>
      <c r="B911" s="112"/>
      <c r="C911" s="112"/>
      <c r="D911" s="112"/>
      <c r="E911" s="112"/>
      <c r="F911" s="112"/>
      <c r="G911" s="112"/>
      <c r="H911" s="20" t="s">
        <v>191</v>
      </c>
      <c r="I911" s="16"/>
      <c r="J911" s="16"/>
      <c r="K911" s="16"/>
      <c r="L911" s="16"/>
      <c r="M911" s="16"/>
      <c r="N911" s="17">
        <v>303080.34</v>
      </c>
      <c r="O911" s="75">
        <v>0</v>
      </c>
      <c r="P911" s="17">
        <v>21185.06</v>
      </c>
    </row>
    <row r="912" spans="1:16" ht="15.75">
      <c r="A912" s="112"/>
      <c r="B912" s="112"/>
      <c r="C912" s="112"/>
      <c r="D912" s="112"/>
      <c r="E912" s="112"/>
      <c r="F912" s="112"/>
      <c r="G912" s="112"/>
      <c r="H912" s="20" t="s">
        <v>192</v>
      </c>
      <c r="I912" s="16"/>
      <c r="J912" s="16"/>
      <c r="K912" s="16"/>
      <c r="L912" s="16"/>
      <c r="M912" s="16"/>
      <c r="N912" s="16"/>
      <c r="O912" s="75">
        <v>0</v>
      </c>
      <c r="P912" s="17"/>
    </row>
    <row r="913" spans="1:16" ht="15.75">
      <c r="A913" s="112"/>
      <c r="B913" s="112"/>
      <c r="C913" s="112"/>
      <c r="D913" s="112"/>
      <c r="E913" s="112"/>
      <c r="F913" s="112"/>
      <c r="G913" s="112"/>
      <c r="H913" s="20" t="s">
        <v>193</v>
      </c>
      <c r="I913" s="16"/>
      <c r="J913" s="16"/>
      <c r="K913" s="16"/>
      <c r="L913" s="16"/>
      <c r="M913" s="16"/>
      <c r="N913" s="16"/>
      <c r="O913" s="75">
        <v>0</v>
      </c>
      <c r="P913" s="17"/>
    </row>
    <row r="914" spans="1:16" ht="15.75">
      <c r="A914" s="112"/>
      <c r="B914" s="112"/>
      <c r="C914" s="112"/>
      <c r="D914" s="112"/>
      <c r="E914" s="112"/>
      <c r="F914" s="112"/>
      <c r="G914" s="112"/>
      <c r="H914" s="20" t="s">
        <v>194</v>
      </c>
      <c r="I914" s="17">
        <v>0</v>
      </c>
      <c r="J914" s="17">
        <v>0</v>
      </c>
      <c r="K914" s="17">
        <v>0</v>
      </c>
      <c r="L914" s="17">
        <v>0</v>
      </c>
      <c r="M914" s="17">
        <v>0</v>
      </c>
      <c r="N914" s="16"/>
      <c r="O914" s="75">
        <v>0</v>
      </c>
      <c r="P914" s="17">
        <v>21185.06</v>
      </c>
    </row>
    <row r="915" spans="1:16" ht="21.75" customHeight="1">
      <c r="A915" s="112" t="s">
        <v>152</v>
      </c>
      <c r="B915" s="112" t="s">
        <v>246</v>
      </c>
      <c r="C915" s="112" t="s">
        <v>683</v>
      </c>
      <c r="D915" s="112" t="s">
        <v>141</v>
      </c>
      <c r="E915" s="112"/>
      <c r="F915" s="112" t="s">
        <v>355</v>
      </c>
      <c r="G915" s="112"/>
      <c r="H915" s="20" t="s">
        <v>190</v>
      </c>
      <c r="I915" s="16"/>
      <c r="J915" s="16"/>
      <c r="K915" s="16"/>
      <c r="L915" s="16"/>
      <c r="M915" s="16"/>
      <c r="N915" s="16"/>
      <c r="O915" s="75">
        <v>0</v>
      </c>
      <c r="P915" s="17">
        <v>391161.92</v>
      </c>
    </row>
    <row r="916" spans="1:16" ht="15.75">
      <c r="A916" s="112"/>
      <c r="B916" s="112"/>
      <c r="C916" s="112"/>
      <c r="D916" s="112"/>
      <c r="E916" s="112"/>
      <c r="F916" s="112"/>
      <c r="G916" s="112"/>
      <c r="H916" s="20" t="s">
        <v>191</v>
      </c>
      <c r="I916" s="16"/>
      <c r="J916" s="16"/>
      <c r="K916" s="16"/>
      <c r="L916" s="16"/>
      <c r="M916" s="16"/>
      <c r="N916" s="17">
        <v>0</v>
      </c>
      <c r="O916" s="75">
        <v>0</v>
      </c>
      <c r="P916" s="17">
        <v>229730.01</v>
      </c>
    </row>
    <row r="917" spans="1:16" ht="15.75">
      <c r="A917" s="112"/>
      <c r="B917" s="112"/>
      <c r="C917" s="112"/>
      <c r="D917" s="112"/>
      <c r="E917" s="112"/>
      <c r="F917" s="112"/>
      <c r="G917" s="112"/>
      <c r="H917" s="20" t="s">
        <v>192</v>
      </c>
      <c r="I917" s="16"/>
      <c r="J917" s="16"/>
      <c r="K917" s="16"/>
      <c r="L917" s="16"/>
      <c r="M917" s="16"/>
      <c r="N917" s="16"/>
      <c r="O917" s="75">
        <v>0</v>
      </c>
      <c r="P917" s="17"/>
    </row>
    <row r="918" spans="1:16" ht="15.75">
      <c r="A918" s="112"/>
      <c r="B918" s="112"/>
      <c r="C918" s="112"/>
      <c r="D918" s="112"/>
      <c r="E918" s="112"/>
      <c r="F918" s="112"/>
      <c r="G918" s="112"/>
      <c r="H918" s="20" t="s">
        <v>193</v>
      </c>
      <c r="I918" s="16"/>
      <c r="J918" s="16"/>
      <c r="K918" s="16"/>
      <c r="L918" s="16"/>
      <c r="M918" s="16"/>
      <c r="N918" s="16"/>
      <c r="O918" s="75">
        <v>0</v>
      </c>
      <c r="P918" s="17"/>
    </row>
    <row r="919" spans="1:16" ht="15.75">
      <c r="A919" s="112"/>
      <c r="B919" s="112"/>
      <c r="C919" s="112"/>
      <c r="D919" s="112"/>
      <c r="E919" s="112"/>
      <c r="F919" s="112"/>
      <c r="G919" s="112"/>
      <c r="H919" s="20" t="s">
        <v>194</v>
      </c>
      <c r="I919" s="17">
        <v>0</v>
      </c>
      <c r="J919" s="17">
        <v>0</v>
      </c>
      <c r="K919" s="17">
        <v>0</v>
      </c>
      <c r="L919" s="17">
        <v>0</v>
      </c>
      <c r="M919" s="17">
        <v>0</v>
      </c>
      <c r="N919" s="16"/>
      <c r="O919" s="75">
        <v>0</v>
      </c>
      <c r="P919" s="17">
        <v>620891.93</v>
      </c>
    </row>
    <row r="920" spans="1:16" ht="30" customHeight="1">
      <c r="A920" s="112" t="s">
        <v>153</v>
      </c>
      <c r="B920" s="112" t="s">
        <v>246</v>
      </c>
      <c r="C920" s="112" t="s">
        <v>684</v>
      </c>
      <c r="D920" s="112" t="s">
        <v>195</v>
      </c>
      <c r="E920" s="112"/>
      <c r="F920" s="112" t="s">
        <v>355</v>
      </c>
      <c r="G920" s="112"/>
      <c r="H920" s="20" t="s">
        <v>190</v>
      </c>
      <c r="I920" s="16"/>
      <c r="J920" s="16"/>
      <c r="K920" s="16"/>
      <c r="L920" s="16"/>
      <c r="M920" s="16"/>
      <c r="N920" s="16"/>
      <c r="O920" s="75">
        <v>0</v>
      </c>
      <c r="P920" s="17"/>
    </row>
    <row r="921" spans="1:16" ht="15.75">
      <c r="A921" s="112"/>
      <c r="B921" s="112"/>
      <c r="C921" s="112"/>
      <c r="D921" s="112"/>
      <c r="E921" s="112"/>
      <c r="F921" s="112"/>
      <c r="G921" s="112"/>
      <c r="H921" s="20" t="s">
        <v>191</v>
      </c>
      <c r="I921" s="16"/>
      <c r="J921" s="16"/>
      <c r="K921" s="16"/>
      <c r="L921" s="16"/>
      <c r="M921" s="16"/>
      <c r="N921" s="17">
        <v>0</v>
      </c>
      <c r="O921" s="75">
        <v>0</v>
      </c>
      <c r="P921" s="17">
        <v>12044.1</v>
      </c>
    </row>
    <row r="922" spans="1:16" ht="15.75">
      <c r="A922" s="112"/>
      <c r="B922" s="112"/>
      <c r="C922" s="112"/>
      <c r="D922" s="112"/>
      <c r="E922" s="112"/>
      <c r="F922" s="112"/>
      <c r="G922" s="112"/>
      <c r="H922" s="20" t="s">
        <v>192</v>
      </c>
      <c r="I922" s="16"/>
      <c r="J922" s="16"/>
      <c r="K922" s="16"/>
      <c r="L922" s="16"/>
      <c r="M922" s="16"/>
      <c r="N922" s="16"/>
      <c r="O922" s="75">
        <v>0</v>
      </c>
      <c r="P922" s="17"/>
    </row>
    <row r="923" spans="1:16" ht="15.75">
      <c r="A923" s="112"/>
      <c r="B923" s="112"/>
      <c r="C923" s="112"/>
      <c r="D923" s="112"/>
      <c r="E923" s="112"/>
      <c r="F923" s="112"/>
      <c r="G923" s="112"/>
      <c r="H923" s="20" t="s">
        <v>193</v>
      </c>
      <c r="I923" s="16"/>
      <c r="J923" s="16"/>
      <c r="K923" s="16"/>
      <c r="L923" s="16"/>
      <c r="M923" s="16"/>
      <c r="N923" s="16"/>
      <c r="O923" s="75">
        <v>0</v>
      </c>
      <c r="P923" s="17"/>
    </row>
    <row r="924" spans="1:16" ht="15.75">
      <c r="A924" s="112"/>
      <c r="B924" s="112"/>
      <c r="C924" s="112"/>
      <c r="D924" s="112"/>
      <c r="E924" s="112"/>
      <c r="F924" s="112"/>
      <c r="G924" s="112"/>
      <c r="H924" s="20" t="s">
        <v>194</v>
      </c>
      <c r="I924" s="17">
        <v>0</v>
      </c>
      <c r="J924" s="17">
        <v>0</v>
      </c>
      <c r="K924" s="17">
        <v>0</v>
      </c>
      <c r="L924" s="17">
        <v>0</v>
      </c>
      <c r="M924" s="17">
        <v>0</v>
      </c>
      <c r="N924" s="16"/>
      <c r="O924" s="75">
        <v>0</v>
      </c>
      <c r="P924" s="17">
        <v>12044.1</v>
      </c>
    </row>
    <row r="925" spans="1:16" ht="30" customHeight="1">
      <c r="A925" s="112" t="s">
        <v>196</v>
      </c>
      <c r="B925" s="112" t="s">
        <v>246</v>
      </c>
      <c r="C925" s="112" t="s">
        <v>685</v>
      </c>
      <c r="D925" s="112" t="s">
        <v>141</v>
      </c>
      <c r="E925" s="112"/>
      <c r="F925" s="112" t="s">
        <v>355</v>
      </c>
      <c r="G925" s="112"/>
      <c r="H925" s="20" t="s">
        <v>190</v>
      </c>
      <c r="I925" s="16"/>
      <c r="J925" s="16"/>
      <c r="K925" s="16"/>
      <c r="L925" s="16"/>
      <c r="M925" s="16"/>
      <c r="N925" s="16"/>
      <c r="O925" s="75">
        <v>0</v>
      </c>
      <c r="P925" s="17">
        <v>222382.87</v>
      </c>
    </row>
    <row r="926" spans="1:16" ht="15.75">
      <c r="A926" s="112"/>
      <c r="B926" s="112"/>
      <c r="C926" s="112"/>
      <c r="D926" s="112"/>
      <c r="E926" s="112"/>
      <c r="F926" s="112"/>
      <c r="G926" s="112"/>
      <c r="H926" s="20" t="s">
        <v>191</v>
      </c>
      <c r="I926" s="16"/>
      <c r="J926" s="16"/>
      <c r="K926" s="16"/>
      <c r="L926" s="16"/>
      <c r="M926" s="16"/>
      <c r="N926" s="17">
        <v>0</v>
      </c>
      <c r="O926" s="75">
        <v>0</v>
      </c>
      <c r="P926" s="17">
        <v>130605.81</v>
      </c>
    </row>
    <row r="927" spans="1:16" ht="15.75">
      <c r="A927" s="112"/>
      <c r="B927" s="112"/>
      <c r="C927" s="112"/>
      <c r="D927" s="112"/>
      <c r="E927" s="112"/>
      <c r="F927" s="112"/>
      <c r="G927" s="112"/>
      <c r="H927" s="20" t="s">
        <v>192</v>
      </c>
      <c r="I927" s="16"/>
      <c r="J927" s="16"/>
      <c r="K927" s="16"/>
      <c r="L927" s="16"/>
      <c r="M927" s="16"/>
      <c r="N927" s="16"/>
      <c r="O927" s="75">
        <v>0</v>
      </c>
      <c r="P927" s="17">
        <v>0</v>
      </c>
    </row>
    <row r="928" spans="1:16" ht="15.75">
      <c r="A928" s="112"/>
      <c r="B928" s="112"/>
      <c r="C928" s="112"/>
      <c r="D928" s="112"/>
      <c r="E928" s="112"/>
      <c r="F928" s="112"/>
      <c r="G928" s="112"/>
      <c r="H928" s="20" t="s">
        <v>193</v>
      </c>
      <c r="I928" s="16"/>
      <c r="J928" s="16"/>
      <c r="K928" s="16"/>
      <c r="L928" s="16"/>
      <c r="M928" s="16"/>
      <c r="N928" s="16"/>
      <c r="O928" s="75">
        <v>0</v>
      </c>
      <c r="P928" s="17">
        <v>0</v>
      </c>
    </row>
    <row r="929" spans="1:16" ht="15.75">
      <c r="A929" s="112"/>
      <c r="B929" s="112"/>
      <c r="C929" s="112"/>
      <c r="D929" s="112"/>
      <c r="E929" s="112"/>
      <c r="F929" s="112"/>
      <c r="G929" s="112"/>
      <c r="H929" s="20" t="s">
        <v>194</v>
      </c>
      <c r="I929" s="17">
        <v>0</v>
      </c>
      <c r="J929" s="17">
        <v>0</v>
      </c>
      <c r="K929" s="17">
        <v>0</v>
      </c>
      <c r="L929" s="17">
        <v>0</v>
      </c>
      <c r="M929" s="17">
        <v>0</v>
      </c>
      <c r="N929" s="16"/>
      <c r="O929" s="75">
        <v>0</v>
      </c>
      <c r="P929" s="17">
        <v>352988.68</v>
      </c>
    </row>
    <row r="930" spans="1:16" ht="30" customHeight="1">
      <c r="A930" s="112" t="s">
        <v>197</v>
      </c>
      <c r="B930" s="112" t="s">
        <v>247</v>
      </c>
      <c r="C930" s="112" t="s">
        <v>686</v>
      </c>
      <c r="D930" s="112" t="s">
        <v>141</v>
      </c>
      <c r="E930" s="112"/>
      <c r="F930" s="112" t="s">
        <v>355</v>
      </c>
      <c r="G930" s="112"/>
      <c r="H930" s="20" t="s">
        <v>190</v>
      </c>
      <c r="I930" s="16"/>
      <c r="J930" s="16"/>
      <c r="K930" s="16"/>
      <c r="L930" s="16"/>
      <c r="M930" s="16"/>
      <c r="N930" s="16"/>
      <c r="O930" s="75">
        <v>0</v>
      </c>
      <c r="P930" s="17"/>
    </row>
    <row r="931" spans="1:16" ht="15.75">
      <c r="A931" s="112"/>
      <c r="B931" s="112"/>
      <c r="C931" s="112"/>
      <c r="D931" s="112"/>
      <c r="E931" s="112"/>
      <c r="F931" s="112"/>
      <c r="G931" s="112"/>
      <c r="H931" s="20" t="s">
        <v>191</v>
      </c>
      <c r="I931" s="16"/>
      <c r="J931" s="17">
        <v>220000</v>
      </c>
      <c r="K931" s="16"/>
      <c r="L931" s="16"/>
      <c r="M931" s="16"/>
      <c r="N931" s="17">
        <v>0</v>
      </c>
      <c r="O931" s="75">
        <v>220000</v>
      </c>
      <c r="P931" s="17"/>
    </row>
    <row r="932" spans="1:16" ht="15.75">
      <c r="A932" s="112"/>
      <c r="B932" s="112"/>
      <c r="C932" s="112"/>
      <c r="D932" s="112"/>
      <c r="E932" s="112"/>
      <c r="F932" s="112"/>
      <c r="G932" s="112"/>
      <c r="H932" s="20" t="s">
        <v>192</v>
      </c>
      <c r="I932" s="16"/>
      <c r="J932" s="16"/>
      <c r="K932" s="16"/>
      <c r="L932" s="16"/>
      <c r="M932" s="16"/>
      <c r="N932" s="16"/>
      <c r="O932" s="75">
        <v>0</v>
      </c>
      <c r="P932" s="17"/>
    </row>
    <row r="933" spans="1:16" ht="15.75">
      <c r="A933" s="112"/>
      <c r="B933" s="112"/>
      <c r="C933" s="112"/>
      <c r="D933" s="112"/>
      <c r="E933" s="112"/>
      <c r="F933" s="112"/>
      <c r="G933" s="112"/>
      <c r="H933" s="20" t="s">
        <v>193</v>
      </c>
      <c r="I933" s="16"/>
      <c r="J933" s="16"/>
      <c r="K933" s="16"/>
      <c r="L933" s="16"/>
      <c r="M933" s="16"/>
      <c r="N933" s="16"/>
      <c r="O933" s="75">
        <v>0</v>
      </c>
      <c r="P933" s="17"/>
    </row>
    <row r="934" spans="1:16" ht="15.75">
      <c r="A934" s="112"/>
      <c r="B934" s="112"/>
      <c r="C934" s="112"/>
      <c r="D934" s="112"/>
      <c r="E934" s="112"/>
      <c r="F934" s="112"/>
      <c r="G934" s="112"/>
      <c r="H934" s="20" t="s">
        <v>194</v>
      </c>
      <c r="I934" s="17">
        <v>0</v>
      </c>
      <c r="J934" s="17">
        <v>220000</v>
      </c>
      <c r="K934" s="17">
        <v>0</v>
      </c>
      <c r="L934" s="17">
        <v>0</v>
      </c>
      <c r="M934" s="17">
        <v>0</v>
      </c>
      <c r="N934" s="16"/>
      <c r="O934" s="75">
        <v>220000</v>
      </c>
      <c r="P934" s="17">
        <v>0</v>
      </c>
    </row>
    <row r="935" spans="1:16" ht="30" customHeight="1">
      <c r="A935" s="112" t="s">
        <v>198</v>
      </c>
      <c r="B935" s="112" t="s">
        <v>248</v>
      </c>
      <c r="C935" s="112" t="s">
        <v>687</v>
      </c>
      <c r="D935" s="112" t="s">
        <v>195</v>
      </c>
      <c r="E935" s="112"/>
      <c r="F935" s="112" t="s">
        <v>355</v>
      </c>
      <c r="G935" s="112"/>
      <c r="H935" s="20" t="s">
        <v>190</v>
      </c>
      <c r="I935" s="16"/>
      <c r="J935" s="16"/>
      <c r="K935" s="16"/>
      <c r="L935" s="16"/>
      <c r="M935" s="16"/>
      <c r="N935" s="16"/>
      <c r="O935" s="75">
        <v>0</v>
      </c>
      <c r="P935" s="17"/>
    </row>
    <row r="936" spans="1:16" ht="15.75">
      <c r="A936" s="112"/>
      <c r="B936" s="112"/>
      <c r="C936" s="112"/>
      <c r="D936" s="112"/>
      <c r="E936" s="112"/>
      <c r="F936" s="112"/>
      <c r="G936" s="112"/>
      <c r="H936" s="20" t="s">
        <v>191</v>
      </c>
      <c r="I936" s="16"/>
      <c r="J936" s="16"/>
      <c r="K936" s="16"/>
      <c r="L936" s="16"/>
      <c r="M936" s="16"/>
      <c r="N936" s="17">
        <v>0</v>
      </c>
      <c r="O936" s="75">
        <v>24403.64</v>
      </c>
      <c r="P936" s="17"/>
    </row>
    <row r="937" spans="1:16" ht="15.75">
      <c r="A937" s="112"/>
      <c r="B937" s="112"/>
      <c r="C937" s="112"/>
      <c r="D937" s="112"/>
      <c r="E937" s="112"/>
      <c r="F937" s="112"/>
      <c r="G937" s="112"/>
      <c r="H937" s="20" t="s">
        <v>192</v>
      </c>
      <c r="I937" s="16"/>
      <c r="J937" s="16"/>
      <c r="K937" s="16"/>
      <c r="L937" s="16"/>
      <c r="M937" s="16"/>
      <c r="N937" s="16"/>
      <c r="O937" s="75">
        <v>0</v>
      </c>
      <c r="P937" s="17"/>
    </row>
    <row r="938" spans="1:16" ht="15.75">
      <c r="A938" s="112"/>
      <c r="B938" s="112"/>
      <c r="C938" s="112"/>
      <c r="D938" s="112"/>
      <c r="E938" s="112"/>
      <c r="F938" s="112"/>
      <c r="G938" s="112"/>
      <c r="H938" s="20" t="s">
        <v>193</v>
      </c>
      <c r="I938" s="16"/>
      <c r="J938" s="16"/>
      <c r="K938" s="16"/>
      <c r="L938" s="16"/>
      <c r="M938" s="16"/>
      <c r="N938" s="17">
        <v>24403.64</v>
      </c>
      <c r="O938" s="75">
        <v>0</v>
      </c>
      <c r="P938" s="17"/>
    </row>
    <row r="939" spans="1:16" ht="15.75">
      <c r="A939" s="112"/>
      <c r="B939" s="112"/>
      <c r="C939" s="112"/>
      <c r="D939" s="112"/>
      <c r="E939" s="112"/>
      <c r="F939" s="112"/>
      <c r="G939" s="112"/>
      <c r="H939" s="20" t="s">
        <v>194</v>
      </c>
      <c r="I939" s="17">
        <v>0</v>
      </c>
      <c r="J939" s="17">
        <v>0</v>
      </c>
      <c r="K939" s="17">
        <v>0</v>
      </c>
      <c r="L939" s="17">
        <v>0</v>
      </c>
      <c r="M939" s="17">
        <v>0</v>
      </c>
      <c r="N939" s="16"/>
      <c r="O939" s="75">
        <v>24403.64</v>
      </c>
      <c r="P939" s="17">
        <v>0</v>
      </c>
    </row>
    <row r="940" spans="1:16" ht="30" customHeight="1">
      <c r="A940" s="112" t="s">
        <v>199</v>
      </c>
      <c r="B940" s="112" t="s">
        <v>248</v>
      </c>
      <c r="C940" s="112" t="s">
        <v>688</v>
      </c>
      <c r="D940" s="112" t="s">
        <v>141</v>
      </c>
      <c r="E940" s="112"/>
      <c r="F940" s="112" t="s">
        <v>355</v>
      </c>
      <c r="G940" s="112"/>
      <c r="H940" s="20" t="s">
        <v>190</v>
      </c>
      <c r="I940" s="16"/>
      <c r="J940" s="16"/>
      <c r="K940" s="16"/>
      <c r="L940" s="16"/>
      <c r="M940" s="16"/>
      <c r="N940" s="16"/>
      <c r="O940" s="75">
        <v>567230.56</v>
      </c>
      <c r="P940" s="17"/>
    </row>
    <row r="941" spans="1:16" ht="15.75">
      <c r="A941" s="112"/>
      <c r="B941" s="112"/>
      <c r="C941" s="112"/>
      <c r="D941" s="112"/>
      <c r="E941" s="112"/>
      <c r="F941" s="112"/>
      <c r="G941" s="112"/>
      <c r="H941" s="20" t="s">
        <v>191</v>
      </c>
      <c r="I941" s="16"/>
      <c r="J941" s="16"/>
      <c r="K941" s="16"/>
      <c r="L941" s="16"/>
      <c r="M941" s="16"/>
      <c r="N941" s="17">
        <v>24403.64</v>
      </c>
      <c r="O941" s="75">
        <v>333135.41</v>
      </c>
      <c r="P941" s="17"/>
    </row>
    <row r="942" spans="1:16" ht="15.75">
      <c r="A942" s="112"/>
      <c r="B942" s="112"/>
      <c r="C942" s="112"/>
      <c r="D942" s="112"/>
      <c r="E942" s="112"/>
      <c r="F942" s="112"/>
      <c r="G942" s="112"/>
      <c r="H942" s="20" t="s">
        <v>192</v>
      </c>
      <c r="I942" s="16"/>
      <c r="J942" s="16"/>
      <c r="K942" s="16"/>
      <c r="L942" s="16"/>
      <c r="M942" s="16"/>
      <c r="N942" s="17">
        <v>567230.56</v>
      </c>
      <c r="O942" s="75">
        <v>0</v>
      </c>
      <c r="P942" s="17"/>
    </row>
    <row r="943" spans="1:16" ht="15.75">
      <c r="A943" s="112"/>
      <c r="B943" s="112"/>
      <c r="C943" s="112"/>
      <c r="D943" s="112"/>
      <c r="E943" s="112"/>
      <c r="F943" s="112"/>
      <c r="G943" s="112"/>
      <c r="H943" s="20" t="s">
        <v>193</v>
      </c>
      <c r="I943" s="16"/>
      <c r="J943" s="16"/>
      <c r="K943" s="16"/>
      <c r="L943" s="16"/>
      <c r="M943" s="16"/>
      <c r="N943" s="17">
        <v>333135.41</v>
      </c>
      <c r="O943" s="75">
        <v>0</v>
      </c>
      <c r="P943" s="17"/>
    </row>
    <row r="944" spans="1:16" ht="15.75">
      <c r="A944" s="112"/>
      <c r="B944" s="112"/>
      <c r="C944" s="112"/>
      <c r="D944" s="112"/>
      <c r="E944" s="112"/>
      <c r="F944" s="112"/>
      <c r="G944" s="112"/>
      <c r="H944" s="20" t="s">
        <v>194</v>
      </c>
      <c r="I944" s="17">
        <v>0</v>
      </c>
      <c r="J944" s="17">
        <v>0</v>
      </c>
      <c r="K944" s="17">
        <v>0</v>
      </c>
      <c r="L944" s="17">
        <v>0</v>
      </c>
      <c r="M944" s="17">
        <v>0</v>
      </c>
      <c r="N944" s="16"/>
      <c r="O944" s="75">
        <v>900365.97</v>
      </c>
      <c r="P944" s="17">
        <v>0</v>
      </c>
    </row>
    <row r="945" spans="1:16" ht="30" customHeight="1">
      <c r="A945" s="112" t="s">
        <v>200</v>
      </c>
      <c r="B945" s="112" t="s">
        <v>159</v>
      </c>
      <c r="C945" s="112" t="s">
        <v>689</v>
      </c>
      <c r="D945" s="112" t="s">
        <v>141</v>
      </c>
      <c r="E945" s="112"/>
      <c r="F945" s="112" t="s">
        <v>355</v>
      </c>
      <c r="G945" s="112"/>
      <c r="H945" s="20" t="s">
        <v>190</v>
      </c>
      <c r="I945" s="16"/>
      <c r="J945" s="16"/>
      <c r="K945" s="16"/>
      <c r="L945" s="16"/>
      <c r="M945" s="16"/>
      <c r="N945" s="16"/>
      <c r="O945" s="75">
        <v>0</v>
      </c>
      <c r="P945" s="17">
        <v>317168</v>
      </c>
    </row>
    <row r="946" spans="1:16" ht="15.75">
      <c r="A946" s="112"/>
      <c r="B946" s="112"/>
      <c r="C946" s="112"/>
      <c r="D946" s="112"/>
      <c r="E946" s="112"/>
      <c r="F946" s="112"/>
      <c r="G946" s="112"/>
      <c r="H946" s="20" t="s">
        <v>191</v>
      </c>
      <c r="I946" s="16"/>
      <c r="J946" s="16"/>
      <c r="K946" s="16"/>
      <c r="L946" s="16"/>
      <c r="M946" s="16"/>
      <c r="N946" s="17">
        <v>900365.97</v>
      </c>
      <c r="O946" s="75">
        <v>0</v>
      </c>
      <c r="P946" s="17">
        <v>186272</v>
      </c>
    </row>
    <row r="947" spans="1:16" ht="15.75">
      <c r="A947" s="112"/>
      <c r="B947" s="112"/>
      <c r="C947" s="112"/>
      <c r="D947" s="112"/>
      <c r="E947" s="112"/>
      <c r="F947" s="112"/>
      <c r="G947" s="112"/>
      <c r="H947" s="20" t="s">
        <v>192</v>
      </c>
      <c r="I947" s="16"/>
      <c r="J947" s="16"/>
      <c r="K947" s="16"/>
      <c r="L947" s="16"/>
      <c r="M947" s="16"/>
      <c r="N947" s="16"/>
      <c r="O947" s="75">
        <v>0</v>
      </c>
      <c r="P947" s="17"/>
    </row>
    <row r="948" spans="1:16" ht="15.75">
      <c r="A948" s="112"/>
      <c r="B948" s="112"/>
      <c r="C948" s="112"/>
      <c r="D948" s="112"/>
      <c r="E948" s="112"/>
      <c r="F948" s="112"/>
      <c r="G948" s="112"/>
      <c r="H948" s="20" t="s">
        <v>193</v>
      </c>
      <c r="I948" s="16"/>
      <c r="J948" s="16"/>
      <c r="K948" s="16"/>
      <c r="L948" s="16"/>
      <c r="M948" s="16"/>
      <c r="N948" s="16"/>
      <c r="O948" s="75">
        <v>0</v>
      </c>
      <c r="P948" s="17"/>
    </row>
    <row r="949" spans="1:16" ht="15.75">
      <c r="A949" s="112"/>
      <c r="B949" s="112"/>
      <c r="C949" s="112"/>
      <c r="D949" s="112"/>
      <c r="E949" s="112"/>
      <c r="F949" s="112"/>
      <c r="G949" s="112"/>
      <c r="H949" s="20" t="s">
        <v>194</v>
      </c>
      <c r="I949" s="17">
        <v>0</v>
      </c>
      <c r="J949" s="17">
        <v>0</v>
      </c>
      <c r="K949" s="17">
        <v>0</v>
      </c>
      <c r="L949" s="17">
        <v>0</v>
      </c>
      <c r="M949" s="17">
        <v>0</v>
      </c>
      <c r="N949" s="16"/>
      <c r="O949" s="75">
        <v>0</v>
      </c>
      <c r="P949" s="17">
        <v>503440</v>
      </c>
    </row>
    <row r="950" spans="1:16" ht="21.75" customHeight="1">
      <c r="A950" s="112" t="s">
        <v>201</v>
      </c>
      <c r="B950" s="112" t="s">
        <v>246</v>
      </c>
      <c r="C950" s="112" t="s">
        <v>693</v>
      </c>
      <c r="D950" s="112" t="s">
        <v>195</v>
      </c>
      <c r="E950" s="112"/>
      <c r="F950" s="112" t="s">
        <v>355</v>
      </c>
      <c r="G950" s="112"/>
      <c r="H950" s="20" t="s">
        <v>190</v>
      </c>
      <c r="I950" s="16"/>
      <c r="J950" s="16"/>
      <c r="K950" s="16"/>
      <c r="L950" s="16"/>
      <c r="M950" s="16"/>
      <c r="N950" s="16"/>
      <c r="O950" s="75">
        <v>0</v>
      </c>
      <c r="P950" s="17"/>
    </row>
    <row r="951" spans="1:16" ht="15.75">
      <c r="A951" s="112"/>
      <c r="B951" s="112"/>
      <c r="C951" s="112"/>
      <c r="D951" s="112"/>
      <c r="E951" s="112"/>
      <c r="F951" s="112"/>
      <c r="G951" s="112"/>
      <c r="H951" s="20" t="s">
        <v>191</v>
      </c>
      <c r="I951" s="16"/>
      <c r="J951" s="16"/>
      <c r="K951" s="16"/>
      <c r="L951" s="16"/>
      <c r="M951" s="16"/>
      <c r="N951" s="17">
        <v>0</v>
      </c>
      <c r="O951" s="75">
        <v>0</v>
      </c>
      <c r="P951" s="17">
        <v>11727.72</v>
      </c>
    </row>
    <row r="952" spans="1:16" ht="15.75">
      <c r="A952" s="112"/>
      <c r="B952" s="112"/>
      <c r="C952" s="112"/>
      <c r="D952" s="112"/>
      <c r="E952" s="112"/>
      <c r="F952" s="112"/>
      <c r="G952" s="112"/>
      <c r="H952" s="20" t="s">
        <v>192</v>
      </c>
      <c r="I952" s="16"/>
      <c r="J952" s="16"/>
      <c r="K952" s="16"/>
      <c r="L952" s="16"/>
      <c r="M952" s="16"/>
      <c r="N952" s="16"/>
      <c r="O952" s="75">
        <v>0</v>
      </c>
      <c r="P952" s="17"/>
    </row>
    <row r="953" spans="1:16" ht="15.75">
      <c r="A953" s="112"/>
      <c r="B953" s="112"/>
      <c r="C953" s="112"/>
      <c r="D953" s="112"/>
      <c r="E953" s="112"/>
      <c r="F953" s="112"/>
      <c r="G953" s="112"/>
      <c r="H953" s="20" t="s">
        <v>193</v>
      </c>
      <c r="I953" s="16"/>
      <c r="J953" s="16"/>
      <c r="K953" s="16"/>
      <c r="L953" s="16"/>
      <c r="M953" s="16"/>
      <c r="N953" s="16"/>
      <c r="O953" s="75">
        <v>0</v>
      </c>
      <c r="P953" s="17"/>
    </row>
    <row r="954" spans="1:16" ht="15.75">
      <c r="A954" s="112"/>
      <c r="B954" s="112"/>
      <c r="C954" s="112"/>
      <c r="D954" s="112"/>
      <c r="E954" s="112"/>
      <c r="F954" s="112"/>
      <c r="G954" s="112"/>
      <c r="H954" s="20" t="s">
        <v>194</v>
      </c>
      <c r="I954" s="17">
        <v>0</v>
      </c>
      <c r="J954" s="17">
        <v>0</v>
      </c>
      <c r="K954" s="17">
        <v>0</v>
      </c>
      <c r="L954" s="17">
        <v>0</v>
      </c>
      <c r="M954" s="17">
        <v>0</v>
      </c>
      <c r="N954" s="16"/>
      <c r="O954" s="75">
        <v>0</v>
      </c>
      <c r="P954" s="17">
        <v>11727.72</v>
      </c>
    </row>
    <row r="955" spans="1:16" ht="22.5" customHeight="1">
      <c r="A955" s="112" t="s">
        <v>202</v>
      </c>
      <c r="B955" s="112" t="s">
        <v>246</v>
      </c>
      <c r="C955" s="112" t="s">
        <v>694</v>
      </c>
      <c r="D955" s="112" t="s">
        <v>141</v>
      </c>
      <c r="E955" s="112"/>
      <c r="F955" s="112" t="s">
        <v>355</v>
      </c>
      <c r="G955" s="112"/>
      <c r="H955" s="20" t="s">
        <v>190</v>
      </c>
      <c r="I955" s="16"/>
      <c r="J955" s="16"/>
      <c r="K955" s="16"/>
      <c r="L955" s="16"/>
      <c r="M955" s="16"/>
      <c r="N955" s="16"/>
      <c r="O955" s="75">
        <v>0</v>
      </c>
      <c r="P955" s="17">
        <v>216541.22</v>
      </c>
    </row>
    <row r="956" spans="1:16" ht="15.75">
      <c r="A956" s="112"/>
      <c r="B956" s="112"/>
      <c r="C956" s="112"/>
      <c r="D956" s="112"/>
      <c r="E956" s="112"/>
      <c r="F956" s="112"/>
      <c r="G956" s="112"/>
      <c r="H956" s="20" t="s">
        <v>191</v>
      </c>
      <c r="I956" s="16"/>
      <c r="J956" s="16"/>
      <c r="K956" s="16"/>
      <c r="L956" s="16"/>
      <c r="M956" s="16"/>
      <c r="N956" s="17">
        <v>0</v>
      </c>
      <c r="O956" s="75">
        <v>0</v>
      </c>
      <c r="P956" s="17">
        <v>127175</v>
      </c>
    </row>
    <row r="957" spans="1:16" ht="15.75">
      <c r="A957" s="112"/>
      <c r="B957" s="112"/>
      <c r="C957" s="112"/>
      <c r="D957" s="112"/>
      <c r="E957" s="112"/>
      <c r="F957" s="112"/>
      <c r="G957" s="112"/>
      <c r="H957" s="20" t="s">
        <v>192</v>
      </c>
      <c r="I957" s="16"/>
      <c r="J957" s="16"/>
      <c r="K957" s="16"/>
      <c r="L957" s="16"/>
      <c r="M957" s="16"/>
      <c r="N957" s="16"/>
      <c r="O957" s="75">
        <v>0</v>
      </c>
      <c r="P957" s="17">
        <v>0</v>
      </c>
    </row>
    <row r="958" spans="1:16" ht="15.75">
      <c r="A958" s="112"/>
      <c r="B958" s="112"/>
      <c r="C958" s="112"/>
      <c r="D958" s="112"/>
      <c r="E958" s="112"/>
      <c r="F958" s="112"/>
      <c r="G958" s="112"/>
      <c r="H958" s="20" t="s">
        <v>193</v>
      </c>
      <c r="I958" s="16"/>
      <c r="J958" s="16"/>
      <c r="K958" s="16"/>
      <c r="L958" s="16"/>
      <c r="M958" s="16"/>
      <c r="N958" s="16"/>
      <c r="O958" s="75">
        <v>0</v>
      </c>
      <c r="P958" s="17">
        <v>0</v>
      </c>
    </row>
    <row r="959" spans="1:16" ht="15.75">
      <c r="A959" s="112"/>
      <c r="B959" s="112"/>
      <c r="C959" s="112"/>
      <c r="D959" s="112"/>
      <c r="E959" s="112"/>
      <c r="F959" s="112"/>
      <c r="G959" s="112"/>
      <c r="H959" s="20" t="s">
        <v>194</v>
      </c>
      <c r="I959" s="17">
        <v>0</v>
      </c>
      <c r="J959" s="17">
        <v>0</v>
      </c>
      <c r="K959" s="17">
        <v>0</v>
      </c>
      <c r="L959" s="17">
        <v>0</v>
      </c>
      <c r="M959" s="17">
        <v>0</v>
      </c>
      <c r="N959" s="16"/>
      <c r="O959" s="75">
        <v>0</v>
      </c>
      <c r="P959" s="17">
        <v>343716.22</v>
      </c>
    </row>
    <row r="960" spans="1:16" ht="21.75" customHeight="1">
      <c r="A960" s="112" t="s">
        <v>203</v>
      </c>
      <c r="B960" s="112" t="s">
        <v>249</v>
      </c>
      <c r="C960" s="112" t="s">
        <v>690</v>
      </c>
      <c r="D960" s="112" t="s">
        <v>250</v>
      </c>
      <c r="E960" s="112"/>
      <c r="F960" s="112" t="s">
        <v>355</v>
      </c>
      <c r="G960" s="112"/>
      <c r="H960" s="20" t="s">
        <v>190</v>
      </c>
      <c r="I960" s="17">
        <v>104533.25</v>
      </c>
      <c r="J960" s="17">
        <v>211298.22</v>
      </c>
      <c r="K960" s="16"/>
      <c r="L960" s="16"/>
      <c r="M960" s="16"/>
      <c r="N960" s="16"/>
      <c r="O960" s="75">
        <v>315831.47</v>
      </c>
      <c r="P960" s="17"/>
    </row>
    <row r="961" spans="1:16" ht="15.75">
      <c r="A961" s="112"/>
      <c r="B961" s="112"/>
      <c r="C961" s="112"/>
      <c r="D961" s="112"/>
      <c r="E961" s="112"/>
      <c r="F961" s="112"/>
      <c r="G961" s="112"/>
      <c r="H961" s="20" t="s">
        <v>191</v>
      </c>
      <c r="I961" s="17">
        <v>5501.75</v>
      </c>
      <c r="J961" s="17">
        <v>124095.78</v>
      </c>
      <c r="K961" s="16"/>
      <c r="L961" s="16"/>
      <c r="M961" s="16"/>
      <c r="N961" s="17">
        <v>0</v>
      </c>
      <c r="O961" s="75">
        <v>129597.53</v>
      </c>
      <c r="P961" s="17"/>
    </row>
    <row r="962" spans="1:16" ht="15.75">
      <c r="A962" s="112"/>
      <c r="B962" s="112"/>
      <c r="C962" s="112"/>
      <c r="D962" s="112"/>
      <c r="E962" s="112"/>
      <c r="F962" s="112"/>
      <c r="G962" s="112"/>
      <c r="H962" s="20" t="s">
        <v>192</v>
      </c>
      <c r="I962" s="16"/>
      <c r="J962" s="16"/>
      <c r="K962" s="16"/>
      <c r="L962" s="16"/>
      <c r="M962" s="16"/>
      <c r="N962" s="16"/>
      <c r="O962" s="75">
        <v>0</v>
      </c>
      <c r="P962" s="17"/>
    </row>
    <row r="963" spans="1:16" ht="15.75">
      <c r="A963" s="112"/>
      <c r="B963" s="112"/>
      <c r="C963" s="112"/>
      <c r="D963" s="112"/>
      <c r="E963" s="112"/>
      <c r="F963" s="112"/>
      <c r="G963" s="112"/>
      <c r="H963" s="20" t="s">
        <v>193</v>
      </c>
      <c r="I963" s="16"/>
      <c r="J963" s="16"/>
      <c r="K963" s="16"/>
      <c r="L963" s="16"/>
      <c r="M963" s="16"/>
      <c r="N963" s="16"/>
      <c r="O963" s="75">
        <v>0</v>
      </c>
      <c r="P963" s="17"/>
    </row>
    <row r="964" spans="1:16" ht="15.75">
      <c r="A964" s="112"/>
      <c r="B964" s="112"/>
      <c r="C964" s="112"/>
      <c r="D964" s="112"/>
      <c r="E964" s="112"/>
      <c r="F964" s="112"/>
      <c r="G964" s="112"/>
      <c r="H964" s="20" t="s">
        <v>194</v>
      </c>
      <c r="I964" s="17">
        <v>110035</v>
      </c>
      <c r="J964" s="17">
        <v>335394</v>
      </c>
      <c r="K964" s="17">
        <v>0</v>
      </c>
      <c r="L964" s="17">
        <v>0</v>
      </c>
      <c r="M964" s="17">
        <v>0</v>
      </c>
      <c r="N964" s="16"/>
      <c r="O964" s="75">
        <v>445429</v>
      </c>
      <c r="P964" s="17">
        <v>0</v>
      </c>
    </row>
    <row r="965" spans="1:16" ht="21" customHeight="1">
      <c r="A965" s="112" t="s">
        <v>229</v>
      </c>
      <c r="B965" s="112" t="s">
        <v>251</v>
      </c>
      <c r="C965" s="112" t="s">
        <v>691</v>
      </c>
      <c r="D965" s="112" t="s">
        <v>195</v>
      </c>
      <c r="E965" s="112"/>
      <c r="F965" s="112" t="s">
        <v>355</v>
      </c>
      <c r="G965" s="112"/>
      <c r="H965" s="20" t="s">
        <v>190</v>
      </c>
      <c r="I965" s="16"/>
      <c r="J965" s="16"/>
      <c r="K965" s="16"/>
      <c r="L965" s="16"/>
      <c r="M965" s="16"/>
      <c r="N965" s="16"/>
      <c r="O965" s="75">
        <v>0</v>
      </c>
      <c r="P965" s="17"/>
    </row>
    <row r="966" spans="1:16" ht="15.75">
      <c r="A966" s="112"/>
      <c r="B966" s="112"/>
      <c r="C966" s="112"/>
      <c r="D966" s="112"/>
      <c r="E966" s="112"/>
      <c r="F966" s="112"/>
      <c r="G966" s="112"/>
      <c r="H966" s="20" t="s">
        <v>191</v>
      </c>
      <c r="I966" s="16"/>
      <c r="J966" s="16"/>
      <c r="K966" s="16"/>
      <c r="L966" s="16"/>
      <c r="M966" s="17">
        <v>28883.23</v>
      </c>
      <c r="N966" s="17">
        <v>0</v>
      </c>
      <c r="O966" s="75">
        <v>28883.23</v>
      </c>
      <c r="P966" s="17"/>
    </row>
    <row r="967" spans="1:16" ht="15.75">
      <c r="A967" s="112"/>
      <c r="B967" s="112"/>
      <c r="C967" s="112"/>
      <c r="D967" s="112"/>
      <c r="E967" s="112"/>
      <c r="F967" s="112"/>
      <c r="G967" s="112"/>
      <c r="H967" s="20" t="s">
        <v>192</v>
      </c>
      <c r="I967" s="16"/>
      <c r="J967" s="16"/>
      <c r="K967" s="16"/>
      <c r="L967" s="16"/>
      <c r="M967" s="16"/>
      <c r="N967" s="16"/>
      <c r="O967" s="75">
        <v>0</v>
      </c>
      <c r="P967" s="17"/>
    </row>
    <row r="968" spans="1:16" ht="15.75">
      <c r="A968" s="112"/>
      <c r="B968" s="112"/>
      <c r="C968" s="112"/>
      <c r="D968" s="112"/>
      <c r="E968" s="112"/>
      <c r="F968" s="112"/>
      <c r="G968" s="112"/>
      <c r="H968" s="20" t="s">
        <v>193</v>
      </c>
      <c r="I968" s="16"/>
      <c r="J968" s="16"/>
      <c r="K968" s="16"/>
      <c r="L968" s="16"/>
      <c r="M968" s="16"/>
      <c r="N968" s="16"/>
      <c r="O968" s="75">
        <v>0</v>
      </c>
      <c r="P968" s="17"/>
    </row>
    <row r="969" spans="1:16" ht="15.75">
      <c r="A969" s="112"/>
      <c r="B969" s="112"/>
      <c r="C969" s="112"/>
      <c r="D969" s="112"/>
      <c r="E969" s="112"/>
      <c r="F969" s="112"/>
      <c r="G969" s="112"/>
      <c r="H969" s="20" t="s">
        <v>194</v>
      </c>
      <c r="I969" s="17">
        <v>0</v>
      </c>
      <c r="J969" s="17">
        <v>0</v>
      </c>
      <c r="K969" s="17">
        <v>0</v>
      </c>
      <c r="L969" s="17">
        <v>0</v>
      </c>
      <c r="M969" s="17">
        <v>28883.23</v>
      </c>
      <c r="N969" s="16"/>
      <c r="O969" s="75">
        <v>28883.23</v>
      </c>
      <c r="P969" s="17">
        <v>0</v>
      </c>
    </row>
    <row r="970" spans="1:16" ht="30" customHeight="1">
      <c r="A970" s="112" t="s">
        <v>204</v>
      </c>
      <c r="B970" s="112" t="s">
        <v>251</v>
      </c>
      <c r="C970" s="112" t="s">
        <v>692</v>
      </c>
      <c r="D970" s="112" t="s">
        <v>141</v>
      </c>
      <c r="E970" s="112"/>
      <c r="F970" s="112" t="s">
        <v>355</v>
      </c>
      <c r="G970" s="112"/>
      <c r="H970" s="20" t="s">
        <v>190</v>
      </c>
      <c r="I970" s="16"/>
      <c r="J970" s="16"/>
      <c r="K970" s="16"/>
      <c r="L970" s="16"/>
      <c r="M970" s="16"/>
      <c r="N970" s="16"/>
      <c r="O970" s="75">
        <v>718319.7</v>
      </c>
      <c r="P970" s="17"/>
    </row>
    <row r="971" spans="1:16" ht="15.75">
      <c r="A971" s="112"/>
      <c r="B971" s="112"/>
      <c r="C971" s="112"/>
      <c r="D971" s="112"/>
      <c r="E971" s="112"/>
      <c r="F971" s="112"/>
      <c r="G971" s="112"/>
      <c r="H971" s="20" t="s">
        <v>191</v>
      </c>
      <c r="I971" s="16"/>
      <c r="J971" s="16"/>
      <c r="K971" s="16"/>
      <c r="L971" s="16"/>
      <c r="M971" s="16"/>
      <c r="N971" s="17">
        <v>0</v>
      </c>
      <c r="O971" s="75">
        <v>421870.3</v>
      </c>
      <c r="P971" s="17"/>
    </row>
    <row r="972" spans="1:16" ht="15.75">
      <c r="A972" s="112"/>
      <c r="B972" s="112"/>
      <c r="C972" s="112"/>
      <c r="D972" s="112"/>
      <c r="E972" s="112"/>
      <c r="F972" s="112"/>
      <c r="G972" s="112"/>
      <c r="H972" s="20" t="s">
        <v>192</v>
      </c>
      <c r="I972" s="16"/>
      <c r="J972" s="16"/>
      <c r="K972" s="16"/>
      <c r="L972" s="16"/>
      <c r="M972" s="16"/>
      <c r="N972" s="17">
        <v>718319.7</v>
      </c>
      <c r="O972" s="75">
        <v>0</v>
      </c>
      <c r="P972" s="17"/>
    </row>
    <row r="973" spans="1:16" ht="15.75">
      <c r="A973" s="112"/>
      <c r="B973" s="112"/>
      <c r="C973" s="112"/>
      <c r="D973" s="112"/>
      <c r="E973" s="112"/>
      <c r="F973" s="112"/>
      <c r="G973" s="112"/>
      <c r="H973" s="20" t="s">
        <v>193</v>
      </c>
      <c r="I973" s="16"/>
      <c r="J973" s="16"/>
      <c r="K973" s="16"/>
      <c r="L973" s="16"/>
      <c r="M973" s="16"/>
      <c r="N973" s="17">
        <v>421870.3</v>
      </c>
      <c r="O973" s="75">
        <v>0</v>
      </c>
      <c r="P973" s="17"/>
    </row>
    <row r="974" spans="1:16" ht="15.75">
      <c r="A974" s="112"/>
      <c r="B974" s="112"/>
      <c r="C974" s="112"/>
      <c r="D974" s="112"/>
      <c r="E974" s="112"/>
      <c r="F974" s="112"/>
      <c r="G974" s="112"/>
      <c r="H974" s="20" t="s">
        <v>194</v>
      </c>
      <c r="I974" s="17">
        <v>0</v>
      </c>
      <c r="J974" s="17">
        <v>0</v>
      </c>
      <c r="K974" s="17">
        <v>0</v>
      </c>
      <c r="L974" s="17">
        <v>0</v>
      </c>
      <c r="M974" s="17">
        <v>0</v>
      </c>
      <c r="N974" s="16"/>
      <c r="O974" s="75">
        <v>1140190</v>
      </c>
      <c r="P974" s="17">
        <v>0</v>
      </c>
    </row>
    <row r="975" spans="1:16" ht="30" customHeight="1">
      <c r="A975" s="112" t="s">
        <v>205</v>
      </c>
      <c r="B975" s="112" t="s">
        <v>252</v>
      </c>
      <c r="C975" s="112" t="s">
        <v>695</v>
      </c>
      <c r="D975" s="112" t="s">
        <v>250</v>
      </c>
      <c r="E975" s="112"/>
      <c r="F975" s="112" t="s">
        <v>355</v>
      </c>
      <c r="G975" s="112"/>
      <c r="H975" s="20" t="s">
        <v>190</v>
      </c>
      <c r="I975" s="16"/>
      <c r="J975" s="16"/>
      <c r="K975" s="16"/>
      <c r="L975" s="16"/>
      <c r="M975" s="16"/>
      <c r="N975" s="16"/>
      <c r="O975" s="75">
        <v>1528000</v>
      </c>
      <c r="P975" s="17"/>
    </row>
    <row r="976" spans="1:16" ht="15.75">
      <c r="A976" s="112"/>
      <c r="B976" s="112"/>
      <c r="C976" s="112"/>
      <c r="D976" s="112"/>
      <c r="E976" s="112"/>
      <c r="F976" s="112"/>
      <c r="G976" s="112"/>
      <c r="H976" s="20" t="s">
        <v>191</v>
      </c>
      <c r="I976" s="16"/>
      <c r="J976" s="16"/>
      <c r="K976" s="16"/>
      <c r="L976" s="16"/>
      <c r="M976" s="16"/>
      <c r="N976" s="17">
        <v>1140190</v>
      </c>
      <c r="O976" s="75">
        <v>80420</v>
      </c>
      <c r="P976" s="17"/>
    </row>
    <row r="977" spans="1:16" ht="15.75">
      <c r="A977" s="112"/>
      <c r="B977" s="112"/>
      <c r="C977" s="112"/>
      <c r="D977" s="112"/>
      <c r="E977" s="112"/>
      <c r="F977" s="112"/>
      <c r="G977" s="112"/>
      <c r="H977" s="20" t="s">
        <v>192</v>
      </c>
      <c r="I977" s="16"/>
      <c r="J977" s="16"/>
      <c r="K977" s="16"/>
      <c r="L977" s="16"/>
      <c r="M977" s="16"/>
      <c r="N977" s="17">
        <v>1528000</v>
      </c>
      <c r="O977" s="75">
        <v>0</v>
      </c>
      <c r="P977" s="17"/>
    </row>
    <row r="978" spans="1:16" ht="15.75">
      <c r="A978" s="112"/>
      <c r="B978" s="112"/>
      <c r="C978" s="112"/>
      <c r="D978" s="112"/>
      <c r="E978" s="112"/>
      <c r="F978" s="112"/>
      <c r="G978" s="112"/>
      <c r="H978" s="20" t="s">
        <v>193</v>
      </c>
      <c r="I978" s="16"/>
      <c r="J978" s="16"/>
      <c r="K978" s="16"/>
      <c r="L978" s="16"/>
      <c r="M978" s="16"/>
      <c r="N978" s="17">
        <v>80420</v>
      </c>
      <c r="O978" s="75">
        <v>0</v>
      </c>
      <c r="P978" s="17"/>
    </row>
    <row r="979" spans="1:16" ht="15.75">
      <c r="A979" s="112"/>
      <c r="B979" s="112"/>
      <c r="C979" s="112"/>
      <c r="D979" s="112"/>
      <c r="E979" s="112"/>
      <c r="F979" s="112"/>
      <c r="G979" s="112"/>
      <c r="H979" s="20" t="s">
        <v>194</v>
      </c>
      <c r="I979" s="17">
        <v>0</v>
      </c>
      <c r="J979" s="17">
        <v>0</v>
      </c>
      <c r="K979" s="17">
        <v>0</v>
      </c>
      <c r="L979" s="17">
        <v>0</v>
      </c>
      <c r="M979" s="17">
        <v>0</v>
      </c>
      <c r="N979" s="16"/>
      <c r="O979" s="75">
        <v>1608420</v>
      </c>
      <c r="P979" s="17">
        <v>0</v>
      </c>
    </row>
    <row r="980" spans="1:16" ht="30" customHeight="1">
      <c r="A980" s="112" t="s">
        <v>206</v>
      </c>
      <c r="B980" s="112" t="s">
        <v>253</v>
      </c>
      <c r="C980" s="112" t="s">
        <v>696</v>
      </c>
      <c r="D980" s="112" t="s">
        <v>195</v>
      </c>
      <c r="E980" s="112"/>
      <c r="F980" s="112" t="s">
        <v>355</v>
      </c>
      <c r="G980" s="112"/>
      <c r="H980" s="20" t="s">
        <v>190</v>
      </c>
      <c r="I980" s="16"/>
      <c r="J980" s="16"/>
      <c r="K980" s="16"/>
      <c r="L980" s="16"/>
      <c r="M980" s="16"/>
      <c r="N980" s="16"/>
      <c r="O980" s="75">
        <v>0</v>
      </c>
      <c r="P980" s="17"/>
    </row>
    <row r="981" spans="1:16" ht="15.75">
      <c r="A981" s="112"/>
      <c r="B981" s="112"/>
      <c r="C981" s="112"/>
      <c r="D981" s="112"/>
      <c r="E981" s="112"/>
      <c r="F981" s="112"/>
      <c r="G981" s="112"/>
      <c r="H981" s="20" t="s">
        <v>191</v>
      </c>
      <c r="I981" s="17">
        <v>17139.37</v>
      </c>
      <c r="J981" s="16"/>
      <c r="K981" s="16"/>
      <c r="L981" s="16"/>
      <c r="M981" s="16"/>
      <c r="N981" s="17">
        <v>1608420</v>
      </c>
      <c r="O981" s="75">
        <v>17139.37</v>
      </c>
      <c r="P981" s="17"/>
    </row>
    <row r="982" spans="1:16" ht="15.75">
      <c r="A982" s="112"/>
      <c r="B982" s="112"/>
      <c r="C982" s="112"/>
      <c r="D982" s="112"/>
      <c r="E982" s="112"/>
      <c r="F982" s="112"/>
      <c r="G982" s="112"/>
      <c r="H982" s="20" t="s">
        <v>192</v>
      </c>
      <c r="I982" s="16"/>
      <c r="J982" s="16"/>
      <c r="K982" s="16"/>
      <c r="L982" s="16"/>
      <c r="M982" s="16"/>
      <c r="N982" s="16"/>
      <c r="O982" s="75">
        <v>0</v>
      </c>
      <c r="P982" s="17"/>
    </row>
    <row r="983" spans="1:16" ht="15.75">
      <c r="A983" s="112"/>
      <c r="B983" s="112"/>
      <c r="C983" s="112"/>
      <c r="D983" s="112"/>
      <c r="E983" s="112"/>
      <c r="F983" s="112"/>
      <c r="G983" s="112"/>
      <c r="H983" s="20" t="s">
        <v>193</v>
      </c>
      <c r="I983" s="16"/>
      <c r="J983" s="16"/>
      <c r="K983" s="16"/>
      <c r="L983" s="16"/>
      <c r="M983" s="16"/>
      <c r="N983" s="16"/>
      <c r="O983" s="75">
        <v>0</v>
      </c>
      <c r="P983" s="17"/>
    </row>
    <row r="984" spans="1:16" ht="15.75">
      <c r="A984" s="112"/>
      <c r="B984" s="112"/>
      <c r="C984" s="112"/>
      <c r="D984" s="112"/>
      <c r="E984" s="112"/>
      <c r="F984" s="112"/>
      <c r="G984" s="112"/>
      <c r="H984" s="20" t="s">
        <v>194</v>
      </c>
      <c r="I984" s="17">
        <v>17139.37</v>
      </c>
      <c r="J984" s="17">
        <v>0</v>
      </c>
      <c r="K984" s="17">
        <v>0</v>
      </c>
      <c r="L984" s="17">
        <v>0</v>
      </c>
      <c r="M984" s="17">
        <v>0</v>
      </c>
      <c r="N984" s="16"/>
      <c r="O984" s="75">
        <v>17139.37</v>
      </c>
      <c r="P984" s="17">
        <v>0</v>
      </c>
    </row>
    <row r="985" spans="1:16" ht="30" customHeight="1">
      <c r="A985" s="112" t="s">
        <v>207</v>
      </c>
      <c r="B985" s="112" t="s">
        <v>253</v>
      </c>
      <c r="C985" s="112" t="s">
        <v>697</v>
      </c>
      <c r="D985" s="112" t="s">
        <v>250</v>
      </c>
      <c r="E985" s="112"/>
      <c r="F985" s="112" t="s">
        <v>355</v>
      </c>
      <c r="G985" s="112"/>
      <c r="H985" s="20" t="s">
        <v>190</v>
      </c>
      <c r="I985" s="16"/>
      <c r="J985" s="17">
        <v>409500</v>
      </c>
      <c r="K985" s="17">
        <v>409500</v>
      </c>
      <c r="L985" s="16"/>
      <c r="M985" s="16"/>
      <c r="N985" s="16"/>
      <c r="O985" s="75">
        <v>819000</v>
      </c>
      <c r="P985" s="17"/>
    </row>
    <row r="986" spans="1:16" ht="15.75">
      <c r="A986" s="112"/>
      <c r="B986" s="112"/>
      <c r="C986" s="112"/>
      <c r="D986" s="112"/>
      <c r="E986" s="112"/>
      <c r="F986" s="112"/>
      <c r="G986" s="112"/>
      <c r="H986" s="20" t="s">
        <v>191</v>
      </c>
      <c r="I986" s="16"/>
      <c r="J986" s="17">
        <v>240500</v>
      </c>
      <c r="K986" s="17">
        <v>240500</v>
      </c>
      <c r="L986" s="16"/>
      <c r="M986" s="16"/>
      <c r="N986" s="17">
        <v>0</v>
      </c>
      <c r="O986" s="75">
        <v>481000</v>
      </c>
      <c r="P986" s="17"/>
    </row>
    <row r="987" spans="1:16" ht="15.75">
      <c r="A987" s="112"/>
      <c r="B987" s="112"/>
      <c r="C987" s="112"/>
      <c r="D987" s="112"/>
      <c r="E987" s="112"/>
      <c r="F987" s="112"/>
      <c r="G987" s="112"/>
      <c r="H987" s="20" t="s">
        <v>192</v>
      </c>
      <c r="I987" s="16"/>
      <c r="J987" s="16"/>
      <c r="K987" s="16"/>
      <c r="L987" s="16"/>
      <c r="M987" s="16"/>
      <c r="N987" s="16"/>
      <c r="O987" s="75">
        <v>0</v>
      </c>
      <c r="P987" s="17"/>
    </row>
    <row r="988" spans="1:16" ht="15.75">
      <c r="A988" s="112"/>
      <c r="B988" s="112"/>
      <c r="C988" s="112"/>
      <c r="D988" s="112"/>
      <c r="E988" s="112"/>
      <c r="F988" s="112"/>
      <c r="G988" s="112"/>
      <c r="H988" s="20" t="s">
        <v>193</v>
      </c>
      <c r="I988" s="16"/>
      <c r="J988" s="16"/>
      <c r="K988" s="16"/>
      <c r="L988" s="16"/>
      <c r="M988" s="16"/>
      <c r="N988" s="16"/>
      <c r="O988" s="75">
        <v>0</v>
      </c>
      <c r="P988" s="17"/>
    </row>
    <row r="989" spans="1:16" ht="15.75">
      <c r="A989" s="112"/>
      <c r="B989" s="112"/>
      <c r="C989" s="112"/>
      <c r="D989" s="112"/>
      <c r="E989" s="112"/>
      <c r="F989" s="112"/>
      <c r="G989" s="112"/>
      <c r="H989" s="20" t="s">
        <v>194</v>
      </c>
      <c r="I989" s="17">
        <v>0</v>
      </c>
      <c r="J989" s="17">
        <v>650000</v>
      </c>
      <c r="K989" s="17">
        <v>650000</v>
      </c>
      <c r="L989" s="17">
        <v>0</v>
      </c>
      <c r="M989" s="17">
        <v>0</v>
      </c>
      <c r="N989" s="16"/>
      <c r="O989" s="75">
        <v>1300000</v>
      </c>
      <c r="P989" s="17">
        <v>0</v>
      </c>
    </row>
    <row r="990" spans="1:16" ht="30" customHeight="1">
      <c r="A990" s="112" t="s">
        <v>208</v>
      </c>
      <c r="B990" s="112" t="s">
        <v>254</v>
      </c>
      <c r="C990" s="112" t="s">
        <v>700</v>
      </c>
      <c r="D990" s="112" t="s">
        <v>250</v>
      </c>
      <c r="E990" s="112"/>
      <c r="F990" s="112" t="s">
        <v>355</v>
      </c>
      <c r="G990" s="112"/>
      <c r="H990" s="20" t="s">
        <v>190</v>
      </c>
      <c r="I990" s="17">
        <v>259160</v>
      </c>
      <c r="J990" s="17">
        <v>604865</v>
      </c>
      <c r="K990" s="16"/>
      <c r="L990" s="16"/>
      <c r="M990" s="16"/>
      <c r="N990" s="16"/>
      <c r="O990" s="75">
        <v>864025</v>
      </c>
      <c r="P990" s="17"/>
    </row>
    <row r="991" spans="1:16" ht="15.75">
      <c r="A991" s="112"/>
      <c r="B991" s="112"/>
      <c r="C991" s="112"/>
      <c r="D991" s="112"/>
      <c r="E991" s="112"/>
      <c r="F991" s="112"/>
      <c r="G991" s="112"/>
      <c r="H991" s="20" t="s">
        <v>191</v>
      </c>
      <c r="I991" s="17">
        <v>13640</v>
      </c>
      <c r="J991" s="17">
        <v>355238</v>
      </c>
      <c r="K991" s="16"/>
      <c r="L991" s="16"/>
      <c r="M991" s="16"/>
      <c r="N991" s="17">
        <v>0</v>
      </c>
      <c r="O991" s="75">
        <v>368878</v>
      </c>
      <c r="P991" s="17"/>
    </row>
    <row r="992" spans="1:16" ht="15.75">
      <c r="A992" s="112"/>
      <c r="B992" s="112"/>
      <c r="C992" s="112"/>
      <c r="D992" s="112"/>
      <c r="E992" s="112"/>
      <c r="F992" s="112"/>
      <c r="G992" s="112"/>
      <c r="H992" s="20" t="s">
        <v>192</v>
      </c>
      <c r="I992" s="16"/>
      <c r="J992" s="16"/>
      <c r="K992" s="16"/>
      <c r="L992" s="16"/>
      <c r="M992" s="16"/>
      <c r="N992" s="16"/>
      <c r="O992" s="75">
        <v>0</v>
      </c>
      <c r="P992" s="17"/>
    </row>
    <row r="993" spans="1:16" ht="15.75">
      <c r="A993" s="112"/>
      <c r="B993" s="112"/>
      <c r="C993" s="112"/>
      <c r="D993" s="112"/>
      <c r="E993" s="112"/>
      <c r="F993" s="112"/>
      <c r="G993" s="112"/>
      <c r="H993" s="20" t="s">
        <v>193</v>
      </c>
      <c r="I993" s="16"/>
      <c r="J993" s="16"/>
      <c r="K993" s="16"/>
      <c r="L993" s="16"/>
      <c r="M993" s="16"/>
      <c r="N993" s="16"/>
      <c r="O993" s="75">
        <v>0</v>
      </c>
      <c r="P993" s="17"/>
    </row>
    <row r="994" spans="1:16" ht="15.75">
      <c r="A994" s="112"/>
      <c r="B994" s="112"/>
      <c r="C994" s="112"/>
      <c r="D994" s="112"/>
      <c r="E994" s="112"/>
      <c r="F994" s="112"/>
      <c r="G994" s="112"/>
      <c r="H994" s="20" t="s">
        <v>194</v>
      </c>
      <c r="I994" s="17">
        <v>272800</v>
      </c>
      <c r="J994" s="17">
        <v>960103</v>
      </c>
      <c r="K994" s="17">
        <v>0</v>
      </c>
      <c r="L994" s="17">
        <v>0</v>
      </c>
      <c r="M994" s="17">
        <v>0</v>
      </c>
      <c r="N994" s="16"/>
      <c r="O994" s="75">
        <v>1232903</v>
      </c>
      <c r="P994" s="17">
        <v>0</v>
      </c>
    </row>
    <row r="995" spans="1:16" ht="30" customHeight="1">
      <c r="A995" s="112" t="s">
        <v>209</v>
      </c>
      <c r="B995" s="112" t="s">
        <v>255</v>
      </c>
      <c r="C995" s="112" t="s">
        <v>698</v>
      </c>
      <c r="D995" s="112" t="s">
        <v>195</v>
      </c>
      <c r="E995" s="112"/>
      <c r="F995" s="112" t="s">
        <v>355</v>
      </c>
      <c r="G995" s="112"/>
      <c r="H995" s="20" t="s">
        <v>190</v>
      </c>
      <c r="I995" s="16"/>
      <c r="J995" s="16"/>
      <c r="K995" s="16"/>
      <c r="L995" s="16"/>
      <c r="M995" s="16"/>
      <c r="N995" s="16"/>
      <c r="O995" s="75">
        <v>0</v>
      </c>
      <c r="P995" s="17"/>
    </row>
    <row r="996" spans="1:16" ht="15.75">
      <c r="A996" s="112"/>
      <c r="B996" s="112"/>
      <c r="C996" s="112"/>
      <c r="D996" s="112"/>
      <c r="E996" s="112"/>
      <c r="F996" s="112"/>
      <c r="G996" s="112"/>
      <c r="H996" s="20" t="s">
        <v>191</v>
      </c>
      <c r="I996" s="17">
        <v>20000</v>
      </c>
      <c r="J996" s="16"/>
      <c r="K996" s="16"/>
      <c r="L996" s="16"/>
      <c r="M996" s="16"/>
      <c r="N996" s="17">
        <v>0</v>
      </c>
      <c r="O996" s="75">
        <v>20000</v>
      </c>
      <c r="P996" s="17"/>
    </row>
    <row r="997" spans="1:16" ht="15.75">
      <c r="A997" s="112"/>
      <c r="B997" s="112"/>
      <c r="C997" s="112"/>
      <c r="D997" s="112"/>
      <c r="E997" s="112"/>
      <c r="F997" s="112"/>
      <c r="G997" s="112"/>
      <c r="H997" s="20" t="s">
        <v>192</v>
      </c>
      <c r="I997" s="16"/>
      <c r="J997" s="16"/>
      <c r="K997" s="16"/>
      <c r="L997" s="16"/>
      <c r="M997" s="16"/>
      <c r="N997" s="16"/>
      <c r="O997" s="75">
        <v>0</v>
      </c>
      <c r="P997" s="17"/>
    </row>
    <row r="998" spans="1:16" ht="15.75">
      <c r="A998" s="112"/>
      <c r="B998" s="112"/>
      <c r="C998" s="112"/>
      <c r="D998" s="112"/>
      <c r="E998" s="112"/>
      <c r="F998" s="112"/>
      <c r="G998" s="112"/>
      <c r="H998" s="20" t="s">
        <v>193</v>
      </c>
      <c r="I998" s="16"/>
      <c r="J998" s="16"/>
      <c r="K998" s="16"/>
      <c r="L998" s="16"/>
      <c r="M998" s="16"/>
      <c r="N998" s="16"/>
      <c r="O998" s="75">
        <v>0</v>
      </c>
      <c r="P998" s="17"/>
    </row>
    <row r="999" spans="1:16" ht="15.75">
      <c r="A999" s="112"/>
      <c r="B999" s="112"/>
      <c r="C999" s="112"/>
      <c r="D999" s="112"/>
      <c r="E999" s="112"/>
      <c r="F999" s="112"/>
      <c r="G999" s="112"/>
      <c r="H999" s="20" t="s">
        <v>194</v>
      </c>
      <c r="I999" s="17">
        <v>20000</v>
      </c>
      <c r="J999" s="17">
        <v>0</v>
      </c>
      <c r="K999" s="17">
        <v>0</v>
      </c>
      <c r="L999" s="17">
        <v>0</v>
      </c>
      <c r="M999" s="17">
        <v>0</v>
      </c>
      <c r="N999" s="16"/>
      <c r="O999" s="75">
        <v>20000</v>
      </c>
      <c r="P999" s="17">
        <v>0</v>
      </c>
    </row>
    <row r="1000" spans="1:16" ht="30" customHeight="1">
      <c r="A1000" s="112" t="s">
        <v>210</v>
      </c>
      <c r="B1000" s="112" t="s">
        <v>255</v>
      </c>
      <c r="C1000" s="112" t="s">
        <v>52</v>
      </c>
      <c r="D1000" s="112" t="s">
        <v>141</v>
      </c>
      <c r="E1000" s="112"/>
      <c r="F1000" s="112" t="s">
        <v>355</v>
      </c>
      <c r="G1000" s="112"/>
      <c r="H1000" s="20" t="s">
        <v>190</v>
      </c>
      <c r="I1000" s="16"/>
      <c r="J1000" s="17">
        <v>378000</v>
      </c>
      <c r="K1000" s="17">
        <v>567000</v>
      </c>
      <c r="L1000" s="16"/>
      <c r="M1000" s="16"/>
      <c r="N1000" s="16"/>
      <c r="O1000" s="75">
        <v>945000</v>
      </c>
      <c r="P1000" s="17"/>
    </row>
    <row r="1001" spans="1:16" ht="15.75">
      <c r="A1001" s="112"/>
      <c r="B1001" s="112"/>
      <c r="C1001" s="112"/>
      <c r="D1001" s="112"/>
      <c r="E1001" s="112"/>
      <c r="F1001" s="112"/>
      <c r="G1001" s="112"/>
      <c r="H1001" s="20" t="s">
        <v>191</v>
      </c>
      <c r="I1001" s="16"/>
      <c r="J1001" s="17">
        <v>222000</v>
      </c>
      <c r="K1001" s="17">
        <v>333000</v>
      </c>
      <c r="L1001" s="16"/>
      <c r="M1001" s="16"/>
      <c r="N1001" s="17">
        <v>0</v>
      </c>
      <c r="O1001" s="75">
        <v>555000</v>
      </c>
      <c r="P1001" s="17"/>
    </row>
    <row r="1002" spans="1:16" ht="15.75">
      <c r="A1002" s="112"/>
      <c r="B1002" s="112"/>
      <c r="C1002" s="112"/>
      <c r="D1002" s="112"/>
      <c r="E1002" s="112"/>
      <c r="F1002" s="112"/>
      <c r="G1002" s="112"/>
      <c r="H1002" s="20" t="s">
        <v>192</v>
      </c>
      <c r="I1002" s="16"/>
      <c r="J1002" s="16"/>
      <c r="K1002" s="16"/>
      <c r="L1002" s="16"/>
      <c r="M1002" s="16"/>
      <c r="N1002" s="16"/>
      <c r="O1002" s="75">
        <v>0</v>
      </c>
      <c r="P1002" s="17"/>
    </row>
    <row r="1003" spans="1:16" ht="15.75">
      <c r="A1003" s="112"/>
      <c r="B1003" s="112"/>
      <c r="C1003" s="112"/>
      <c r="D1003" s="112"/>
      <c r="E1003" s="112"/>
      <c r="F1003" s="112"/>
      <c r="G1003" s="112"/>
      <c r="H1003" s="20" t="s">
        <v>193</v>
      </c>
      <c r="I1003" s="16"/>
      <c r="J1003" s="16"/>
      <c r="K1003" s="16"/>
      <c r="L1003" s="16"/>
      <c r="M1003" s="16"/>
      <c r="N1003" s="16"/>
      <c r="O1003" s="75">
        <v>0</v>
      </c>
      <c r="P1003" s="17"/>
    </row>
    <row r="1004" spans="1:16" ht="15.75">
      <c r="A1004" s="112"/>
      <c r="B1004" s="112"/>
      <c r="C1004" s="112"/>
      <c r="D1004" s="112"/>
      <c r="E1004" s="112"/>
      <c r="F1004" s="112"/>
      <c r="G1004" s="112"/>
      <c r="H1004" s="20" t="s">
        <v>194</v>
      </c>
      <c r="I1004" s="17">
        <v>0</v>
      </c>
      <c r="J1004" s="17">
        <v>600000</v>
      </c>
      <c r="K1004" s="17">
        <v>900000</v>
      </c>
      <c r="L1004" s="17">
        <v>0</v>
      </c>
      <c r="M1004" s="17">
        <v>0</v>
      </c>
      <c r="N1004" s="16"/>
      <c r="O1004" s="75">
        <v>1500000</v>
      </c>
      <c r="P1004" s="17">
        <v>0</v>
      </c>
    </row>
    <row r="1005" spans="1:16" ht="30" customHeight="1">
      <c r="A1005" s="112" t="s">
        <v>211</v>
      </c>
      <c r="B1005" s="112" t="s">
        <v>701</v>
      </c>
      <c r="C1005" s="112" t="s">
        <v>779</v>
      </c>
      <c r="D1005" s="112" t="s">
        <v>195</v>
      </c>
      <c r="E1005" s="112"/>
      <c r="F1005" s="112" t="s">
        <v>355</v>
      </c>
      <c r="G1005" s="112"/>
      <c r="H1005" s="20" t="s">
        <v>190</v>
      </c>
      <c r="I1005" s="16"/>
      <c r="J1005" s="16"/>
      <c r="K1005" s="16"/>
      <c r="L1005" s="16"/>
      <c r="M1005" s="16"/>
      <c r="N1005" s="16"/>
      <c r="O1005" s="75">
        <v>0</v>
      </c>
      <c r="P1005" s="17"/>
    </row>
    <row r="1006" spans="1:16" ht="15.75">
      <c r="A1006" s="112"/>
      <c r="B1006" s="112"/>
      <c r="C1006" s="112"/>
      <c r="D1006" s="112"/>
      <c r="E1006" s="112"/>
      <c r="F1006" s="112"/>
      <c r="G1006" s="112"/>
      <c r="H1006" s="20" t="s">
        <v>191</v>
      </c>
      <c r="I1006" s="16"/>
      <c r="J1006" s="16"/>
      <c r="K1006" s="16"/>
      <c r="L1006" s="16"/>
      <c r="M1006" s="16"/>
      <c r="N1006" s="17">
        <v>0</v>
      </c>
      <c r="O1006" s="75">
        <v>28256</v>
      </c>
      <c r="P1006" s="17"/>
    </row>
    <row r="1007" spans="1:16" ht="15.75">
      <c r="A1007" s="112"/>
      <c r="B1007" s="112"/>
      <c r="C1007" s="112"/>
      <c r="D1007" s="112"/>
      <c r="E1007" s="112"/>
      <c r="F1007" s="112"/>
      <c r="G1007" s="112"/>
      <c r="H1007" s="20" t="s">
        <v>192</v>
      </c>
      <c r="I1007" s="16"/>
      <c r="J1007" s="16"/>
      <c r="K1007" s="16"/>
      <c r="L1007" s="16"/>
      <c r="M1007" s="16"/>
      <c r="N1007" s="16"/>
      <c r="O1007" s="75">
        <v>0</v>
      </c>
      <c r="P1007" s="17"/>
    </row>
    <row r="1008" spans="1:16" ht="15.75">
      <c r="A1008" s="112"/>
      <c r="B1008" s="112"/>
      <c r="C1008" s="112"/>
      <c r="D1008" s="112"/>
      <c r="E1008" s="112"/>
      <c r="F1008" s="112"/>
      <c r="G1008" s="112"/>
      <c r="H1008" s="20" t="s">
        <v>193</v>
      </c>
      <c r="I1008" s="16"/>
      <c r="J1008" s="16"/>
      <c r="K1008" s="16"/>
      <c r="L1008" s="16"/>
      <c r="M1008" s="16"/>
      <c r="N1008" s="17">
        <v>28256</v>
      </c>
      <c r="O1008" s="75">
        <v>0</v>
      </c>
      <c r="P1008" s="17"/>
    </row>
    <row r="1009" spans="1:16" ht="15.75">
      <c r="A1009" s="112"/>
      <c r="B1009" s="112"/>
      <c r="C1009" s="112"/>
      <c r="D1009" s="112"/>
      <c r="E1009" s="112"/>
      <c r="F1009" s="112"/>
      <c r="G1009" s="112"/>
      <c r="H1009" s="20" t="s">
        <v>194</v>
      </c>
      <c r="I1009" s="17">
        <v>0</v>
      </c>
      <c r="J1009" s="17">
        <v>0</v>
      </c>
      <c r="K1009" s="17">
        <v>0</v>
      </c>
      <c r="L1009" s="17">
        <v>0</v>
      </c>
      <c r="M1009" s="17">
        <v>0</v>
      </c>
      <c r="N1009" s="16"/>
      <c r="O1009" s="75">
        <v>28256</v>
      </c>
      <c r="P1009" s="17">
        <v>0</v>
      </c>
    </row>
    <row r="1010" spans="1:16" ht="30" customHeight="1">
      <c r="A1010" s="112" t="s">
        <v>212</v>
      </c>
      <c r="B1010" s="112" t="s">
        <v>257</v>
      </c>
      <c r="C1010" s="112" t="s">
        <v>779</v>
      </c>
      <c r="D1010" s="112" t="s">
        <v>250</v>
      </c>
      <c r="E1010" s="112"/>
      <c r="F1010" s="112" t="s">
        <v>355</v>
      </c>
      <c r="G1010" s="112"/>
      <c r="H1010" s="20" t="s">
        <v>190</v>
      </c>
      <c r="I1010" s="16"/>
      <c r="J1010" s="16"/>
      <c r="K1010" s="16"/>
      <c r="L1010" s="16"/>
      <c r="M1010" s="16"/>
      <c r="N1010" s="16"/>
      <c r="O1010" s="75">
        <v>627534</v>
      </c>
      <c r="P1010" s="17"/>
    </row>
    <row r="1011" spans="1:16" ht="15.75">
      <c r="A1011" s="112"/>
      <c r="B1011" s="112"/>
      <c r="C1011" s="112"/>
      <c r="D1011" s="112"/>
      <c r="E1011" s="112"/>
      <c r="F1011" s="112"/>
      <c r="G1011" s="112"/>
      <c r="H1011" s="20" t="s">
        <v>191</v>
      </c>
      <c r="I1011" s="16"/>
      <c r="J1011" s="16"/>
      <c r="K1011" s="16"/>
      <c r="L1011" s="16"/>
      <c r="M1011" s="16"/>
      <c r="N1011" s="17">
        <v>28256</v>
      </c>
      <c r="O1011" s="75">
        <v>368551</v>
      </c>
      <c r="P1011" s="17"/>
    </row>
    <row r="1012" spans="1:16" ht="15.75">
      <c r="A1012" s="112"/>
      <c r="B1012" s="112"/>
      <c r="C1012" s="112"/>
      <c r="D1012" s="112"/>
      <c r="E1012" s="112"/>
      <c r="F1012" s="112"/>
      <c r="G1012" s="112"/>
      <c r="H1012" s="20" t="s">
        <v>192</v>
      </c>
      <c r="I1012" s="16"/>
      <c r="J1012" s="16"/>
      <c r="K1012" s="16"/>
      <c r="L1012" s="16"/>
      <c r="M1012" s="16"/>
      <c r="N1012" s="17">
        <v>627534</v>
      </c>
      <c r="O1012" s="75">
        <v>0</v>
      </c>
      <c r="P1012" s="17"/>
    </row>
    <row r="1013" spans="1:16" ht="15.75">
      <c r="A1013" s="112"/>
      <c r="B1013" s="112"/>
      <c r="C1013" s="112"/>
      <c r="D1013" s="112"/>
      <c r="E1013" s="112"/>
      <c r="F1013" s="112"/>
      <c r="G1013" s="112"/>
      <c r="H1013" s="20" t="s">
        <v>193</v>
      </c>
      <c r="I1013" s="16"/>
      <c r="J1013" s="16"/>
      <c r="K1013" s="16"/>
      <c r="L1013" s="16"/>
      <c r="M1013" s="16"/>
      <c r="N1013" s="17">
        <v>368551</v>
      </c>
      <c r="O1013" s="75">
        <v>0</v>
      </c>
      <c r="P1013" s="17"/>
    </row>
    <row r="1014" spans="1:16" ht="15.75">
      <c r="A1014" s="112"/>
      <c r="B1014" s="112"/>
      <c r="C1014" s="112"/>
      <c r="D1014" s="112"/>
      <c r="E1014" s="112"/>
      <c r="F1014" s="112"/>
      <c r="G1014" s="112"/>
      <c r="H1014" s="20" t="s">
        <v>194</v>
      </c>
      <c r="I1014" s="17">
        <v>0</v>
      </c>
      <c r="J1014" s="17">
        <v>0</v>
      </c>
      <c r="K1014" s="17">
        <v>0</v>
      </c>
      <c r="L1014" s="17">
        <v>0</v>
      </c>
      <c r="M1014" s="17">
        <v>0</v>
      </c>
      <c r="N1014" s="16"/>
      <c r="O1014" s="75">
        <v>996085</v>
      </c>
      <c r="P1014" s="17">
        <v>0</v>
      </c>
    </row>
    <row r="1015" spans="1:16" ht="30" customHeight="1">
      <c r="A1015" s="112" t="s">
        <v>213</v>
      </c>
      <c r="B1015" s="112" t="s">
        <v>258</v>
      </c>
      <c r="C1015" s="112" t="s">
        <v>779</v>
      </c>
      <c r="D1015" s="112" t="s">
        <v>250</v>
      </c>
      <c r="E1015" s="112"/>
      <c r="F1015" s="112" t="s">
        <v>355</v>
      </c>
      <c r="G1015" s="112"/>
      <c r="H1015" s="20" t="s">
        <v>190</v>
      </c>
      <c r="I1015" s="16"/>
      <c r="J1015" s="16"/>
      <c r="K1015" s="16"/>
      <c r="L1015" s="16"/>
      <c r="M1015" s="16"/>
      <c r="N1015" s="16"/>
      <c r="O1015" s="75">
        <v>1707150</v>
      </c>
      <c r="P1015" s="17"/>
    </row>
    <row r="1016" spans="1:16" ht="15.75">
      <c r="A1016" s="112"/>
      <c r="B1016" s="112"/>
      <c r="C1016" s="112"/>
      <c r="D1016" s="112"/>
      <c r="E1016" s="112"/>
      <c r="F1016" s="112"/>
      <c r="G1016" s="112"/>
      <c r="H1016" s="20" t="s">
        <v>191</v>
      </c>
      <c r="I1016" s="16"/>
      <c r="J1016" s="16"/>
      <c r="K1016" s="16"/>
      <c r="L1016" s="16"/>
      <c r="M1016" s="16"/>
      <c r="N1016" s="17">
        <v>996085</v>
      </c>
      <c r="O1016" s="75">
        <v>89850</v>
      </c>
      <c r="P1016" s="17"/>
    </row>
    <row r="1017" spans="1:16" ht="15.75">
      <c r="A1017" s="112"/>
      <c r="B1017" s="112"/>
      <c r="C1017" s="112"/>
      <c r="D1017" s="112"/>
      <c r="E1017" s="112"/>
      <c r="F1017" s="112"/>
      <c r="G1017" s="112"/>
      <c r="H1017" s="20" t="s">
        <v>192</v>
      </c>
      <c r="I1017" s="16"/>
      <c r="J1017" s="16"/>
      <c r="K1017" s="16"/>
      <c r="L1017" s="16"/>
      <c r="M1017" s="16"/>
      <c r="N1017" s="17">
        <v>1707150</v>
      </c>
      <c r="O1017" s="75">
        <v>0</v>
      </c>
      <c r="P1017" s="17"/>
    </row>
    <row r="1018" spans="1:16" ht="15.75">
      <c r="A1018" s="112"/>
      <c r="B1018" s="112"/>
      <c r="C1018" s="112"/>
      <c r="D1018" s="112"/>
      <c r="E1018" s="112"/>
      <c r="F1018" s="112"/>
      <c r="G1018" s="112"/>
      <c r="H1018" s="20" t="s">
        <v>193</v>
      </c>
      <c r="I1018" s="16"/>
      <c r="J1018" s="16"/>
      <c r="K1018" s="16"/>
      <c r="L1018" s="16"/>
      <c r="M1018" s="16"/>
      <c r="N1018" s="17">
        <v>89850</v>
      </c>
      <c r="O1018" s="75">
        <v>0</v>
      </c>
      <c r="P1018" s="17"/>
    </row>
    <row r="1019" spans="1:16" ht="15.75">
      <c r="A1019" s="112"/>
      <c r="B1019" s="112"/>
      <c r="C1019" s="112"/>
      <c r="D1019" s="112"/>
      <c r="E1019" s="112"/>
      <c r="F1019" s="112"/>
      <c r="G1019" s="112"/>
      <c r="H1019" s="20" t="s">
        <v>194</v>
      </c>
      <c r="I1019" s="17">
        <v>0</v>
      </c>
      <c r="J1019" s="17">
        <v>0</v>
      </c>
      <c r="K1019" s="17">
        <v>0</v>
      </c>
      <c r="L1019" s="17">
        <v>0</v>
      </c>
      <c r="M1019" s="17">
        <v>0</v>
      </c>
      <c r="N1019" s="16"/>
      <c r="O1019" s="75">
        <v>1797000</v>
      </c>
      <c r="P1019" s="17">
        <v>0</v>
      </c>
    </row>
    <row r="1020" spans="1:16" ht="30" customHeight="1">
      <c r="A1020" s="112" t="s">
        <v>214</v>
      </c>
      <c r="B1020" s="112" t="s">
        <v>259</v>
      </c>
      <c r="C1020" s="112" t="s">
        <v>779</v>
      </c>
      <c r="D1020" s="112" t="s">
        <v>250</v>
      </c>
      <c r="E1020" s="112"/>
      <c r="F1020" s="112" t="s">
        <v>355</v>
      </c>
      <c r="G1020" s="112"/>
      <c r="H1020" s="20" t="s">
        <v>190</v>
      </c>
      <c r="I1020" s="16"/>
      <c r="J1020" s="16"/>
      <c r="K1020" s="16"/>
      <c r="L1020" s="16"/>
      <c r="M1020" s="16"/>
      <c r="N1020" s="16"/>
      <c r="O1020" s="75">
        <v>161601</v>
      </c>
      <c r="P1020" s="17"/>
    </row>
    <row r="1021" spans="1:16" ht="15.75">
      <c r="A1021" s="112"/>
      <c r="B1021" s="112"/>
      <c r="C1021" s="112"/>
      <c r="D1021" s="112"/>
      <c r="E1021" s="112"/>
      <c r="F1021" s="112"/>
      <c r="G1021" s="112"/>
      <c r="H1021" s="20" t="s">
        <v>191</v>
      </c>
      <c r="I1021" s="16"/>
      <c r="J1021" s="16"/>
      <c r="K1021" s="16"/>
      <c r="L1021" s="16"/>
      <c r="M1021" s="16"/>
      <c r="N1021" s="17">
        <v>1797000</v>
      </c>
      <c r="O1021" s="75">
        <v>94909</v>
      </c>
      <c r="P1021" s="17"/>
    </row>
    <row r="1022" spans="1:16" ht="15.75">
      <c r="A1022" s="112"/>
      <c r="B1022" s="112"/>
      <c r="C1022" s="112"/>
      <c r="D1022" s="112"/>
      <c r="E1022" s="112"/>
      <c r="F1022" s="112"/>
      <c r="G1022" s="112"/>
      <c r="H1022" s="20" t="s">
        <v>192</v>
      </c>
      <c r="I1022" s="16"/>
      <c r="J1022" s="16"/>
      <c r="K1022" s="16"/>
      <c r="L1022" s="16"/>
      <c r="M1022" s="16"/>
      <c r="N1022" s="17">
        <v>161601</v>
      </c>
      <c r="O1022" s="75">
        <v>0</v>
      </c>
      <c r="P1022" s="17"/>
    </row>
    <row r="1023" spans="1:16" ht="15.75">
      <c r="A1023" s="112"/>
      <c r="B1023" s="112"/>
      <c r="C1023" s="112"/>
      <c r="D1023" s="112"/>
      <c r="E1023" s="112"/>
      <c r="F1023" s="112"/>
      <c r="G1023" s="112"/>
      <c r="H1023" s="20" t="s">
        <v>193</v>
      </c>
      <c r="I1023" s="16"/>
      <c r="J1023" s="16"/>
      <c r="K1023" s="16"/>
      <c r="L1023" s="16"/>
      <c r="M1023" s="16"/>
      <c r="N1023" s="17">
        <v>94909</v>
      </c>
      <c r="O1023" s="75">
        <v>0</v>
      </c>
      <c r="P1023" s="17"/>
    </row>
    <row r="1024" spans="1:16" ht="15.75">
      <c r="A1024" s="112"/>
      <c r="B1024" s="112"/>
      <c r="C1024" s="112"/>
      <c r="D1024" s="112"/>
      <c r="E1024" s="112"/>
      <c r="F1024" s="112"/>
      <c r="G1024" s="112"/>
      <c r="H1024" s="20" t="s">
        <v>194</v>
      </c>
      <c r="I1024" s="17">
        <v>0</v>
      </c>
      <c r="J1024" s="17">
        <v>0</v>
      </c>
      <c r="K1024" s="17">
        <v>0</v>
      </c>
      <c r="L1024" s="17">
        <v>0</v>
      </c>
      <c r="M1024" s="17">
        <v>0</v>
      </c>
      <c r="N1024" s="16"/>
      <c r="O1024" s="75">
        <v>256510</v>
      </c>
      <c r="P1024" s="17">
        <v>0</v>
      </c>
    </row>
    <row r="1025" spans="1:16" ht="30" customHeight="1">
      <c r="A1025" s="112" t="s">
        <v>215</v>
      </c>
      <c r="B1025" s="112" t="s">
        <v>260</v>
      </c>
      <c r="C1025" s="112" t="s">
        <v>780</v>
      </c>
      <c r="D1025" s="112" t="s">
        <v>250</v>
      </c>
      <c r="E1025" s="112"/>
      <c r="F1025" s="112" t="s">
        <v>355</v>
      </c>
      <c r="G1025" s="112"/>
      <c r="H1025" s="20" t="s">
        <v>190</v>
      </c>
      <c r="I1025" s="16"/>
      <c r="J1025" s="16"/>
      <c r="K1025" s="16"/>
      <c r="L1025" s="16"/>
      <c r="M1025" s="16"/>
      <c r="N1025" s="16"/>
      <c r="O1025" s="75">
        <v>1698980</v>
      </c>
      <c r="P1025" s="17"/>
    </row>
    <row r="1026" spans="1:16" ht="15.75">
      <c r="A1026" s="112"/>
      <c r="B1026" s="112"/>
      <c r="C1026" s="112"/>
      <c r="D1026" s="112"/>
      <c r="E1026" s="112"/>
      <c r="F1026" s="112"/>
      <c r="G1026" s="112"/>
      <c r="H1026" s="20" t="s">
        <v>191</v>
      </c>
      <c r="I1026" s="16"/>
      <c r="J1026" s="16"/>
      <c r="K1026" s="16"/>
      <c r="L1026" s="16"/>
      <c r="M1026" s="16"/>
      <c r="N1026" s="17">
        <v>256510</v>
      </c>
      <c r="O1026" s="75">
        <v>89420</v>
      </c>
      <c r="P1026" s="17"/>
    </row>
    <row r="1027" spans="1:16" ht="15.75">
      <c r="A1027" s="112"/>
      <c r="B1027" s="112"/>
      <c r="C1027" s="112"/>
      <c r="D1027" s="112"/>
      <c r="E1027" s="112"/>
      <c r="F1027" s="112"/>
      <c r="G1027" s="112"/>
      <c r="H1027" s="20" t="s">
        <v>192</v>
      </c>
      <c r="I1027" s="16"/>
      <c r="J1027" s="16"/>
      <c r="K1027" s="16"/>
      <c r="L1027" s="16"/>
      <c r="M1027" s="16"/>
      <c r="N1027" s="17">
        <v>1698980</v>
      </c>
      <c r="O1027" s="75">
        <v>0</v>
      </c>
      <c r="P1027" s="17"/>
    </row>
    <row r="1028" spans="1:16" ht="15.75">
      <c r="A1028" s="112"/>
      <c r="B1028" s="112"/>
      <c r="C1028" s="112"/>
      <c r="D1028" s="112"/>
      <c r="E1028" s="112"/>
      <c r="F1028" s="112"/>
      <c r="G1028" s="112"/>
      <c r="H1028" s="20" t="s">
        <v>193</v>
      </c>
      <c r="I1028" s="16"/>
      <c r="J1028" s="16"/>
      <c r="K1028" s="16"/>
      <c r="L1028" s="16"/>
      <c r="M1028" s="16"/>
      <c r="N1028" s="17">
        <v>89420</v>
      </c>
      <c r="O1028" s="75">
        <v>0</v>
      </c>
      <c r="P1028" s="17"/>
    </row>
    <row r="1029" spans="1:16" ht="15.75">
      <c r="A1029" s="112"/>
      <c r="B1029" s="112"/>
      <c r="C1029" s="112"/>
      <c r="D1029" s="112"/>
      <c r="E1029" s="112"/>
      <c r="F1029" s="112"/>
      <c r="G1029" s="112"/>
      <c r="H1029" s="20" t="s">
        <v>194</v>
      </c>
      <c r="I1029" s="17">
        <v>0</v>
      </c>
      <c r="J1029" s="17">
        <v>0</v>
      </c>
      <c r="K1029" s="17">
        <v>0</v>
      </c>
      <c r="L1029" s="17">
        <v>0</v>
      </c>
      <c r="M1029" s="17">
        <v>0</v>
      </c>
      <c r="N1029" s="16"/>
      <c r="O1029" s="75">
        <v>1788400</v>
      </c>
      <c r="P1029" s="17">
        <v>0</v>
      </c>
    </row>
    <row r="1030" spans="1:16" ht="30" customHeight="1">
      <c r="A1030" s="112" t="s">
        <v>216</v>
      </c>
      <c r="B1030" s="112" t="s">
        <v>261</v>
      </c>
      <c r="C1030" s="112" t="s">
        <v>702</v>
      </c>
      <c r="D1030" s="112" t="s">
        <v>195</v>
      </c>
      <c r="E1030" s="112"/>
      <c r="F1030" s="112" t="s">
        <v>262</v>
      </c>
      <c r="G1030" s="112"/>
      <c r="H1030" s="20" t="s">
        <v>190</v>
      </c>
      <c r="I1030" s="16"/>
      <c r="J1030" s="16"/>
      <c r="K1030" s="16"/>
      <c r="L1030" s="16"/>
      <c r="M1030" s="16"/>
      <c r="N1030" s="16"/>
      <c r="O1030" s="75">
        <v>0</v>
      </c>
      <c r="P1030" s="17"/>
    </row>
    <row r="1031" spans="1:16" ht="15.75">
      <c r="A1031" s="112"/>
      <c r="B1031" s="112"/>
      <c r="C1031" s="112"/>
      <c r="D1031" s="112"/>
      <c r="E1031" s="112"/>
      <c r="F1031" s="112"/>
      <c r="G1031" s="112"/>
      <c r="H1031" s="20" t="s">
        <v>191</v>
      </c>
      <c r="I1031" s="16"/>
      <c r="J1031" s="16"/>
      <c r="K1031" s="16"/>
      <c r="L1031" s="16"/>
      <c r="M1031" s="16"/>
      <c r="N1031" s="17">
        <v>1788400</v>
      </c>
      <c r="O1031" s="75">
        <v>0</v>
      </c>
      <c r="P1031" s="17"/>
    </row>
    <row r="1032" spans="1:16" ht="15.75">
      <c r="A1032" s="112"/>
      <c r="B1032" s="112"/>
      <c r="C1032" s="112"/>
      <c r="D1032" s="112"/>
      <c r="E1032" s="112"/>
      <c r="F1032" s="112"/>
      <c r="G1032" s="112"/>
      <c r="H1032" s="20" t="s">
        <v>192</v>
      </c>
      <c r="I1032" s="16"/>
      <c r="J1032" s="16"/>
      <c r="K1032" s="16"/>
      <c r="L1032" s="16"/>
      <c r="M1032" s="16"/>
      <c r="N1032" s="16"/>
      <c r="O1032" s="75">
        <v>0</v>
      </c>
      <c r="P1032" s="17">
        <v>1486.11</v>
      </c>
    </row>
    <row r="1033" spans="1:16" ht="15.75">
      <c r="A1033" s="112"/>
      <c r="B1033" s="112"/>
      <c r="C1033" s="112"/>
      <c r="D1033" s="112"/>
      <c r="E1033" s="112"/>
      <c r="F1033" s="112"/>
      <c r="G1033" s="112"/>
      <c r="H1033" s="20" t="s">
        <v>193</v>
      </c>
      <c r="I1033" s="16"/>
      <c r="J1033" s="16"/>
      <c r="K1033" s="16"/>
      <c r="L1033" s="16"/>
      <c r="M1033" s="16"/>
      <c r="N1033" s="16"/>
      <c r="O1033" s="75">
        <v>0</v>
      </c>
      <c r="P1033" s="17"/>
    </row>
    <row r="1034" spans="1:16" ht="15.75">
      <c r="A1034" s="112"/>
      <c r="B1034" s="112"/>
      <c r="C1034" s="112"/>
      <c r="D1034" s="112"/>
      <c r="E1034" s="112"/>
      <c r="F1034" s="112"/>
      <c r="G1034" s="112"/>
      <c r="H1034" s="20" t="s">
        <v>194</v>
      </c>
      <c r="I1034" s="17">
        <v>0</v>
      </c>
      <c r="J1034" s="17">
        <v>0</v>
      </c>
      <c r="K1034" s="17">
        <v>0</v>
      </c>
      <c r="L1034" s="17">
        <v>0</v>
      </c>
      <c r="M1034" s="17">
        <v>0</v>
      </c>
      <c r="N1034" s="16"/>
      <c r="O1034" s="75">
        <v>0</v>
      </c>
      <c r="P1034" s="17">
        <v>1486.11</v>
      </c>
    </row>
    <row r="1035" spans="1:16" ht="13.5" customHeight="1">
      <c r="A1035" s="112" t="s">
        <v>217</v>
      </c>
      <c r="B1035" s="112" t="s">
        <v>261</v>
      </c>
      <c r="C1035" s="112" t="s">
        <v>781</v>
      </c>
      <c r="D1035" s="112" t="s">
        <v>141</v>
      </c>
      <c r="E1035" s="112"/>
      <c r="F1035" s="112" t="s">
        <v>262</v>
      </c>
      <c r="G1035" s="112"/>
      <c r="H1035" s="20" t="s">
        <v>190</v>
      </c>
      <c r="I1035" s="16"/>
      <c r="J1035" s="16"/>
      <c r="K1035" s="16"/>
      <c r="L1035" s="16"/>
      <c r="M1035" s="16"/>
      <c r="N1035" s="16"/>
      <c r="O1035" s="75">
        <v>0</v>
      </c>
      <c r="P1035" s="17"/>
    </row>
    <row r="1036" spans="1:16" ht="15.75">
      <c r="A1036" s="112"/>
      <c r="B1036" s="112"/>
      <c r="C1036" s="112"/>
      <c r="D1036" s="112"/>
      <c r="E1036" s="112"/>
      <c r="F1036" s="112"/>
      <c r="G1036" s="112"/>
      <c r="H1036" s="20" t="s">
        <v>191</v>
      </c>
      <c r="I1036" s="16"/>
      <c r="J1036" s="16"/>
      <c r="K1036" s="16"/>
      <c r="L1036" s="16"/>
      <c r="M1036" s="16"/>
      <c r="N1036" s="17">
        <v>0</v>
      </c>
      <c r="O1036" s="75">
        <v>0</v>
      </c>
      <c r="P1036" s="17"/>
    </row>
    <row r="1037" spans="1:16" ht="15.75">
      <c r="A1037" s="112"/>
      <c r="B1037" s="112"/>
      <c r="C1037" s="112"/>
      <c r="D1037" s="112"/>
      <c r="E1037" s="112"/>
      <c r="F1037" s="112"/>
      <c r="G1037" s="112"/>
      <c r="H1037" s="20" t="s">
        <v>192</v>
      </c>
      <c r="I1037" s="16"/>
      <c r="J1037" s="16"/>
      <c r="K1037" s="16"/>
      <c r="L1037" s="16"/>
      <c r="M1037" s="16"/>
      <c r="N1037" s="16"/>
      <c r="O1037" s="75">
        <v>0</v>
      </c>
      <c r="P1037" s="17">
        <v>27973.78</v>
      </c>
    </row>
    <row r="1038" spans="1:16" ht="15.75">
      <c r="A1038" s="112"/>
      <c r="B1038" s="112"/>
      <c r="C1038" s="112"/>
      <c r="D1038" s="112"/>
      <c r="E1038" s="112"/>
      <c r="F1038" s="112"/>
      <c r="G1038" s="112"/>
      <c r="H1038" s="20" t="s">
        <v>193</v>
      </c>
      <c r="I1038" s="16"/>
      <c r="J1038" s="16"/>
      <c r="K1038" s="16"/>
      <c r="L1038" s="16"/>
      <c r="M1038" s="16"/>
      <c r="N1038" s="16"/>
      <c r="O1038" s="75">
        <v>0</v>
      </c>
      <c r="P1038" s="17"/>
    </row>
    <row r="1039" spans="1:16" ht="15.75">
      <c r="A1039" s="112"/>
      <c r="B1039" s="112"/>
      <c r="C1039" s="112"/>
      <c r="D1039" s="112"/>
      <c r="E1039" s="112"/>
      <c r="F1039" s="112"/>
      <c r="G1039" s="112"/>
      <c r="H1039" s="20" t="s">
        <v>194</v>
      </c>
      <c r="I1039" s="17">
        <v>0</v>
      </c>
      <c r="J1039" s="17">
        <v>0</v>
      </c>
      <c r="K1039" s="17">
        <v>0</v>
      </c>
      <c r="L1039" s="17">
        <v>0</v>
      </c>
      <c r="M1039" s="17">
        <v>0</v>
      </c>
      <c r="N1039" s="16"/>
      <c r="O1039" s="75">
        <v>0</v>
      </c>
      <c r="P1039" s="17">
        <v>27973.78</v>
      </c>
    </row>
    <row r="1040" spans="1:16" ht="13.5" customHeight="1">
      <c r="A1040" s="112" t="s">
        <v>218</v>
      </c>
      <c r="B1040" s="112" t="s">
        <v>261</v>
      </c>
      <c r="C1040" s="112" t="s">
        <v>703</v>
      </c>
      <c r="D1040" s="112" t="s">
        <v>141</v>
      </c>
      <c r="E1040" s="112"/>
      <c r="F1040" s="112" t="s">
        <v>262</v>
      </c>
      <c r="G1040" s="112"/>
      <c r="H1040" s="20" t="s">
        <v>190</v>
      </c>
      <c r="I1040" s="16"/>
      <c r="J1040" s="16"/>
      <c r="K1040" s="16"/>
      <c r="L1040" s="16"/>
      <c r="M1040" s="16"/>
      <c r="N1040" s="16"/>
      <c r="O1040" s="75">
        <v>0</v>
      </c>
      <c r="P1040" s="17"/>
    </row>
    <row r="1041" spans="1:16" ht="15.75">
      <c r="A1041" s="112"/>
      <c r="B1041" s="112"/>
      <c r="C1041" s="112"/>
      <c r="D1041" s="112"/>
      <c r="E1041" s="112"/>
      <c r="F1041" s="112"/>
      <c r="G1041" s="112"/>
      <c r="H1041" s="20" t="s">
        <v>191</v>
      </c>
      <c r="I1041" s="16"/>
      <c r="J1041" s="16"/>
      <c r="K1041" s="16"/>
      <c r="L1041" s="16"/>
      <c r="M1041" s="16"/>
      <c r="N1041" s="17">
        <v>0</v>
      </c>
      <c r="O1041" s="75">
        <v>0</v>
      </c>
      <c r="P1041" s="17"/>
    </row>
    <row r="1042" spans="1:16" ht="15.75">
      <c r="A1042" s="112"/>
      <c r="B1042" s="112"/>
      <c r="C1042" s="112"/>
      <c r="D1042" s="112"/>
      <c r="E1042" s="112"/>
      <c r="F1042" s="112"/>
      <c r="G1042" s="112"/>
      <c r="H1042" s="20" t="s">
        <v>192</v>
      </c>
      <c r="I1042" s="16"/>
      <c r="J1042" s="16"/>
      <c r="K1042" s="16"/>
      <c r="L1042" s="16"/>
      <c r="M1042" s="16"/>
      <c r="N1042" s="16"/>
      <c r="O1042" s="75">
        <v>0</v>
      </c>
      <c r="P1042" s="17"/>
    </row>
    <row r="1043" spans="1:16" ht="15.75">
      <c r="A1043" s="112"/>
      <c r="B1043" s="112"/>
      <c r="C1043" s="112"/>
      <c r="D1043" s="112"/>
      <c r="E1043" s="112"/>
      <c r="F1043" s="112"/>
      <c r="G1043" s="112"/>
      <c r="H1043" s="20" t="s">
        <v>193</v>
      </c>
      <c r="I1043" s="16"/>
      <c r="J1043" s="16"/>
      <c r="K1043" s="16"/>
      <c r="L1043" s="16"/>
      <c r="M1043" s="16"/>
      <c r="N1043" s="16"/>
      <c r="O1043" s="75">
        <v>0</v>
      </c>
      <c r="P1043" s="17">
        <v>13790.92</v>
      </c>
    </row>
    <row r="1044" spans="1:16" ht="15.75">
      <c r="A1044" s="112"/>
      <c r="B1044" s="112"/>
      <c r="C1044" s="112"/>
      <c r="D1044" s="112"/>
      <c r="E1044" s="112"/>
      <c r="F1044" s="112"/>
      <c r="G1044" s="112"/>
      <c r="H1044" s="20" t="s">
        <v>194</v>
      </c>
      <c r="I1044" s="17">
        <v>0</v>
      </c>
      <c r="J1044" s="17">
        <v>0</v>
      </c>
      <c r="K1044" s="17">
        <v>0</v>
      </c>
      <c r="L1044" s="17">
        <v>0</v>
      </c>
      <c r="M1044" s="17">
        <v>0</v>
      </c>
      <c r="N1044" s="16"/>
      <c r="O1044" s="75">
        <v>0</v>
      </c>
      <c r="P1044" s="17">
        <v>13790.92</v>
      </c>
    </row>
    <row r="1045" spans="1:16" ht="13.5" customHeight="1">
      <c r="A1045" s="112" t="s">
        <v>219</v>
      </c>
      <c r="B1045" s="112" t="s">
        <v>261</v>
      </c>
      <c r="C1045" s="112" t="s">
        <v>704</v>
      </c>
      <c r="D1045" s="112" t="s">
        <v>141</v>
      </c>
      <c r="E1045" s="112"/>
      <c r="F1045" s="112" t="s">
        <v>262</v>
      </c>
      <c r="G1045" s="112"/>
      <c r="H1045" s="20" t="s">
        <v>190</v>
      </c>
      <c r="I1045" s="16"/>
      <c r="J1045" s="16"/>
      <c r="K1045" s="16"/>
      <c r="L1045" s="16"/>
      <c r="M1045" s="16"/>
      <c r="N1045" s="16"/>
      <c r="O1045" s="75">
        <v>0</v>
      </c>
      <c r="P1045" s="17"/>
    </row>
    <row r="1046" spans="1:16" ht="15.75">
      <c r="A1046" s="112"/>
      <c r="B1046" s="112"/>
      <c r="C1046" s="112"/>
      <c r="D1046" s="112"/>
      <c r="E1046" s="112"/>
      <c r="F1046" s="112"/>
      <c r="G1046" s="112"/>
      <c r="H1046" s="20" t="s">
        <v>191</v>
      </c>
      <c r="I1046" s="16"/>
      <c r="J1046" s="16"/>
      <c r="K1046" s="16"/>
      <c r="L1046" s="16"/>
      <c r="M1046" s="16"/>
      <c r="N1046" s="17">
        <v>0</v>
      </c>
      <c r="O1046" s="75">
        <v>0</v>
      </c>
      <c r="P1046" s="17"/>
    </row>
    <row r="1047" spans="1:16" ht="15.75">
      <c r="A1047" s="112"/>
      <c r="B1047" s="112"/>
      <c r="C1047" s="112"/>
      <c r="D1047" s="112"/>
      <c r="E1047" s="112"/>
      <c r="F1047" s="112"/>
      <c r="G1047" s="112"/>
      <c r="H1047" s="20" t="s">
        <v>192</v>
      </c>
      <c r="I1047" s="16"/>
      <c r="J1047" s="16"/>
      <c r="K1047" s="16"/>
      <c r="L1047" s="16"/>
      <c r="M1047" s="16"/>
      <c r="N1047" s="16"/>
      <c r="O1047" s="75">
        <v>0</v>
      </c>
      <c r="P1047" s="17"/>
    </row>
    <row r="1048" spans="1:16" ht="15.75">
      <c r="A1048" s="112"/>
      <c r="B1048" s="112"/>
      <c r="C1048" s="112"/>
      <c r="D1048" s="112"/>
      <c r="E1048" s="112"/>
      <c r="F1048" s="112"/>
      <c r="G1048" s="112"/>
      <c r="H1048" s="20" t="s">
        <v>193</v>
      </c>
      <c r="I1048" s="16"/>
      <c r="J1048" s="16"/>
      <c r="K1048" s="16"/>
      <c r="L1048" s="16"/>
      <c r="M1048" s="16"/>
      <c r="N1048" s="16"/>
      <c r="O1048" s="75">
        <v>0</v>
      </c>
      <c r="P1048" s="17">
        <v>13790.92</v>
      </c>
    </row>
    <row r="1049" spans="1:16" ht="15.75">
      <c r="A1049" s="112"/>
      <c r="B1049" s="112"/>
      <c r="C1049" s="112"/>
      <c r="D1049" s="112"/>
      <c r="E1049" s="112"/>
      <c r="F1049" s="112"/>
      <c r="G1049" s="112"/>
      <c r="H1049" s="20" t="s">
        <v>194</v>
      </c>
      <c r="I1049" s="17">
        <v>0</v>
      </c>
      <c r="J1049" s="17">
        <v>0</v>
      </c>
      <c r="K1049" s="17">
        <v>0</v>
      </c>
      <c r="L1049" s="17">
        <v>0</v>
      </c>
      <c r="M1049" s="17">
        <v>0</v>
      </c>
      <c r="N1049" s="16"/>
      <c r="O1049" s="75">
        <v>0</v>
      </c>
      <c r="P1049" s="17">
        <v>13790.92</v>
      </c>
    </row>
    <row r="1050" spans="1:16" ht="13.5" customHeight="1">
      <c r="A1050" s="112" t="s">
        <v>220</v>
      </c>
      <c r="B1050" s="112" t="s">
        <v>261</v>
      </c>
      <c r="C1050" s="112" t="s">
        <v>705</v>
      </c>
      <c r="D1050" s="112" t="s">
        <v>141</v>
      </c>
      <c r="E1050" s="112"/>
      <c r="F1050" s="112" t="s">
        <v>262</v>
      </c>
      <c r="G1050" s="112"/>
      <c r="H1050" s="20" t="s">
        <v>190</v>
      </c>
      <c r="I1050" s="16"/>
      <c r="J1050" s="16"/>
      <c r="K1050" s="16"/>
      <c r="L1050" s="16"/>
      <c r="M1050" s="16"/>
      <c r="N1050" s="16"/>
      <c r="O1050" s="75">
        <v>0</v>
      </c>
      <c r="P1050" s="17"/>
    </row>
    <row r="1051" spans="1:16" ht="15.75">
      <c r="A1051" s="112"/>
      <c r="B1051" s="112"/>
      <c r="C1051" s="112"/>
      <c r="D1051" s="112"/>
      <c r="E1051" s="112"/>
      <c r="F1051" s="112"/>
      <c r="G1051" s="112"/>
      <c r="H1051" s="20" t="s">
        <v>191</v>
      </c>
      <c r="I1051" s="16"/>
      <c r="J1051" s="16"/>
      <c r="K1051" s="16"/>
      <c r="L1051" s="16"/>
      <c r="M1051" s="16"/>
      <c r="N1051" s="17">
        <v>0</v>
      </c>
      <c r="O1051" s="75">
        <v>0</v>
      </c>
      <c r="P1051" s="17"/>
    </row>
    <row r="1052" spans="1:16" ht="15.75">
      <c r="A1052" s="112"/>
      <c r="B1052" s="112"/>
      <c r="C1052" s="112"/>
      <c r="D1052" s="112"/>
      <c r="E1052" s="112"/>
      <c r="F1052" s="112"/>
      <c r="G1052" s="112"/>
      <c r="H1052" s="20" t="s">
        <v>192</v>
      </c>
      <c r="I1052" s="16"/>
      <c r="J1052" s="16"/>
      <c r="K1052" s="16"/>
      <c r="L1052" s="16"/>
      <c r="M1052" s="16"/>
      <c r="N1052" s="16"/>
      <c r="O1052" s="75">
        <v>0</v>
      </c>
      <c r="P1052" s="17"/>
    </row>
    <row r="1053" spans="1:16" ht="15.75">
      <c r="A1053" s="112"/>
      <c r="B1053" s="112"/>
      <c r="C1053" s="112"/>
      <c r="D1053" s="112"/>
      <c r="E1053" s="112"/>
      <c r="F1053" s="112"/>
      <c r="G1053" s="112"/>
      <c r="H1053" s="20" t="s">
        <v>193</v>
      </c>
      <c r="I1053" s="16"/>
      <c r="J1053" s="16"/>
      <c r="K1053" s="16"/>
      <c r="L1053" s="16"/>
      <c r="M1053" s="16"/>
      <c r="N1053" s="16"/>
      <c r="O1053" s="75">
        <v>0</v>
      </c>
      <c r="P1053" s="17">
        <v>13790.92</v>
      </c>
    </row>
    <row r="1054" spans="1:16" ht="15.75">
      <c r="A1054" s="112"/>
      <c r="B1054" s="112"/>
      <c r="C1054" s="112"/>
      <c r="D1054" s="112"/>
      <c r="E1054" s="112"/>
      <c r="F1054" s="112"/>
      <c r="G1054" s="112"/>
      <c r="H1054" s="20" t="s">
        <v>194</v>
      </c>
      <c r="I1054" s="17">
        <v>0</v>
      </c>
      <c r="J1054" s="17">
        <v>0</v>
      </c>
      <c r="K1054" s="17">
        <v>0</v>
      </c>
      <c r="L1054" s="17">
        <v>0</v>
      </c>
      <c r="M1054" s="17">
        <v>0</v>
      </c>
      <c r="N1054" s="16"/>
      <c r="O1054" s="75">
        <v>0</v>
      </c>
      <c r="P1054" s="17">
        <v>13790.92</v>
      </c>
    </row>
    <row r="1055" spans="1:16" ht="24" customHeight="1">
      <c r="A1055" s="39" t="s">
        <v>144</v>
      </c>
      <c r="B1055" s="157" t="s">
        <v>263</v>
      </c>
      <c r="C1055" s="157"/>
      <c r="D1055" s="157"/>
      <c r="E1055" s="157"/>
      <c r="F1055" s="157"/>
      <c r="G1055" s="157"/>
      <c r="H1055" s="157"/>
      <c r="I1055" s="61">
        <f>I1056</f>
        <v>9746.94</v>
      </c>
      <c r="J1055" s="61">
        <f>J1056</f>
        <v>70860.54</v>
      </c>
      <c r="K1055" s="61">
        <f>K1056</f>
        <v>21512.55</v>
      </c>
      <c r="L1055" s="61">
        <f>L1056</f>
        <v>141612</v>
      </c>
      <c r="M1055" s="61">
        <f>M1056</f>
        <v>79357.34</v>
      </c>
      <c r="N1055" s="16"/>
      <c r="O1055" s="96">
        <f>O1056</f>
        <v>323089.37</v>
      </c>
      <c r="P1055" s="62">
        <f>P1056</f>
        <v>4297356.65</v>
      </c>
    </row>
    <row r="1056" spans="1:16" ht="87" customHeight="1">
      <c r="A1056" s="5" t="s">
        <v>161</v>
      </c>
      <c r="B1056" s="180" t="s">
        <v>162</v>
      </c>
      <c r="C1056" s="181"/>
      <c r="D1056" s="181"/>
      <c r="E1056" s="181"/>
      <c r="F1056" s="181"/>
      <c r="G1056" s="181"/>
      <c r="H1056" s="182"/>
      <c r="I1056" s="58">
        <f>I1057+I1083+I1119+I1125+I1136</f>
        <v>9746.94</v>
      </c>
      <c r="J1056" s="58">
        <f>J1057+J1083+J1119+J1125+J1136</f>
        <v>70860.54</v>
      </c>
      <c r="K1056" s="58">
        <f>K1057+K1083+K1119+K1125+K1136</f>
        <v>21512.55</v>
      </c>
      <c r="L1056" s="58">
        <f>L1057+L1083+L1119+L1125+L1136</f>
        <v>141612</v>
      </c>
      <c r="M1056" s="58">
        <f>M1057+M1083+M1119+M1125+M1136</f>
        <v>79357.34</v>
      </c>
      <c r="N1056" s="17">
        <v>0</v>
      </c>
      <c r="O1056" s="72">
        <f>O1057+O1083+O1119+O1125+O1136</f>
        <v>323089.37</v>
      </c>
      <c r="P1056" s="58">
        <f>P1057+P1083+P1119+P1125+P1136</f>
        <v>4297356.65</v>
      </c>
    </row>
    <row r="1057" spans="1:16" ht="30" customHeight="1">
      <c r="A1057" s="60" t="s">
        <v>163</v>
      </c>
      <c r="B1057" s="176" t="s">
        <v>264</v>
      </c>
      <c r="C1057" s="176"/>
      <c r="D1057" s="176"/>
      <c r="E1057" s="176"/>
      <c r="F1057" s="176"/>
      <c r="G1057" s="176"/>
      <c r="H1057" s="176"/>
      <c r="I1057" s="21">
        <f>I1062+I1067+I1072+I1077+I1082</f>
        <v>0</v>
      </c>
      <c r="J1057" s="21">
        <f>J1062+J1067+J1072+J1077+J1082</f>
        <v>0</v>
      </c>
      <c r="K1057" s="21">
        <f>K1062+K1067+K1072+K1077+K1082</f>
        <v>0</v>
      </c>
      <c r="L1057" s="21">
        <f>L1062+L1067+L1072+L1077+L1082</f>
        <v>141612</v>
      </c>
      <c r="M1057" s="21">
        <f>M1062+M1067+M1072+M1077+M1082</f>
        <v>79357.34</v>
      </c>
      <c r="N1057" s="61">
        <f>N1058</f>
        <v>0</v>
      </c>
      <c r="O1057" s="75">
        <f>O1062+O1067+O1072+O1077+O1082</f>
        <v>220969.34</v>
      </c>
      <c r="P1057" s="17">
        <f>P1062+P1067+P1072+P1077+P1082</f>
        <v>325782.01</v>
      </c>
    </row>
    <row r="1058" spans="1:16" ht="15.75">
      <c r="A1058" s="112" t="s">
        <v>139</v>
      </c>
      <c r="B1058" s="112" t="s">
        <v>265</v>
      </c>
      <c r="C1058" s="112" t="s">
        <v>712</v>
      </c>
      <c r="D1058" s="112" t="s">
        <v>250</v>
      </c>
      <c r="E1058" s="112"/>
      <c r="F1058" s="112" t="s">
        <v>358</v>
      </c>
      <c r="G1058" s="112"/>
      <c r="H1058" s="20" t="s">
        <v>190</v>
      </c>
      <c r="I1058" s="16"/>
      <c r="J1058" s="16"/>
      <c r="K1058" s="16"/>
      <c r="L1058" s="17">
        <v>130000</v>
      </c>
      <c r="M1058" s="17"/>
      <c r="N1058" s="58">
        <f>N1059+N1085+N1121+N1127+N1138</f>
        <v>0</v>
      </c>
      <c r="O1058" s="75">
        <v>130000</v>
      </c>
      <c r="P1058" s="17"/>
    </row>
    <row r="1059" spans="1:16" ht="15.75">
      <c r="A1059" s="112"/>
      <c r="B1059" s="112"/>
      <c r="C1059" s="112"/>
      <c r="D1059" s="112"/>
      <c r="E1059" s="112"/>
      <c r="F1059" s="112"/>
      <c r="G1059" s="112"/>
      <c r="H1059" s="20" t="s">
        <v>191</v>
      </c>
      <c r="I1059" s="16"/>
      <c r="J1059" s="16"/>
      <c r="K1059" s="16"/>
      <c r="L1059" s="17">
        <v>11612</v>
      </c>
      <c r="M1059" s="17">
        <v>79357.34</v>
      </c>
      <c r="N1059" s="21">
        <f>N1064+N1069+N1074+N1079+N1084</f>
        <v>0</v>
      </c>
      <c r="O1059" s="75">
        <v>90969.34</v>
      </c>
      <c r="P1059" s="17"/>
    </row>
    <row r="1060" spans="1:16" ht="15.75">
      <c r="A1060" s="112"/>
      <c r="B1060" s="112"/>
      <c r="C1060" s="112"/>
      <c r="D1060" s="112"/>
      <c r="E1060" s="112"/>
      <c r="F1060" s="112"/>
      <c r="G1060" s="112"/>
      <c r="H1060" s="20" t="s">
        <v>192</v>
      </c>
      <c r="I1060" s="16"/>
      <c r="J1060" s="16"/>
      <c r="K1060" s="16"/>
      <c r="L1060" s="17"/>
      <c r="M1060" s="17"/>
      <c r="N1060" s="16"/>
      <c r="O1060" s="75">
        <v>0</v>
      </c>
      <c r="P1060" s="17"/>
    </row>
    <row r="1061" spans="1:16" ht="17.25" customHeight="1">
      <c r="A1061" s="112"/>
      <c r="B1061" s="112"/>
      <c r="C1061" s="112"/>
      <c r="D1061" s="112"/>
      <c r="E1061" s="112"/>
      <c r="F1061" s="112"/>
      <c r="G1061" s="112"/>
      <c r="H1061" s="20" t="s">
        <v>193</v>
      </c>
      <c r="I1061" s="16"/>
      <c r="J1061" s="16"/>
      <c r="K1061" s="16"/>
      <c r="L1061" s="17"/>
      <c r="M1061" s="17"/>
      <c r="N1061" s="16"/>
      <c r="O1061" s="75">
        <v>0</v>
      </c>
      <c r="P1061" s="17"/>
    </row>
    <row r="1062" spans="1:16" ht="18.75" customHeight="1">
      <c r="A1062" s="112"/>
      <c r="B1062" s="112"/>
      <c r="C1062" s="112"/>
      <c r="D1062" s="112"/>
      <c r="E1062" s="112"/>
      <c r="F1062" s="112"/>
      <c r="G1062" s="112"/>
      <c r="H1062" s="20" t="s">
        <v>194</v>
      </c>
      <c r="I1062" s="17">
        <v>0</v>
      </c>
      <c r="J1062" s="17">
        <v>0</v>
      </c>
      <c r="K1062" s="17">
        <v>0</v>
      </c>
      <c r="L1062" s="17">
        <v>141612</v>
      </c>
      <c r="M1062" s="17">
        <v>79357.34</v>
      </c>
      <c r="N1062" s="16"/>
      <c r="O1062" s="75">
        <v>220969.34</v>
      </c>
      <c r="P1062" s="17">
        <v>0</v>
      </c>
    </row>
    <row r="1063" spans="1:16" ht="18" customHeight="1">
      <c r="A1063" s="112" t="s">
        <v>143</v>
      </c>
      <c r="B1063" s="112" t="s">
        <v>266</v>
      </c>
      <c r="C1063" s="112" t="s">
        <v>267</v>
      </c>
      <c r="D1063" s="112" t="s">
        <v>195</v>
      </c>
      <c r="E1063" s="112"/>
      <c r="F1063" s="112" t="s">
        <v>358</v>
      </c>
      <c r="G1063" s="112"/>
      <c r="H1063" s="20" t="s">
        <v>190</v>
      </c>
      <c r="I1063" s="16"/>
      <c r="J1063" s="16"/>
      <c r="K1063" s="16"/>
      <c r="L1063" s="16"/>
      <c r="M1063" s="16"/>
      <c r="N1063" s="16"/>
      <c r="O1063" s="75">
        <v>0</v>
      </c>
      <c r="P1063" s="17"/>
    </row>
    <row r="1064" spans="1:16" ht="15.75">
      <c r="A1064" s="112"/>
      <c r="B1064" s="112"/>
      <c r="C1064" s="112"/>
      <c r="D1064" s="112"/>
      <c r="E1064" s="112"/>
      <c r="F1064" s="112"/>
      <c r="G1064" s="112"/>
      <c r="H1064" s="20" t="s">
        <v>191</v>
      </c>
      <c r="I1064" s="16"/>
      <c r="J1064" s="16"/>
      <c r="K1064" s="16"/>
      <c r="L1064" s="16"/>
      <c r="M1064" s="16"/>
      <c r="N1064" s="17">
        <v>0</v>
      </c>
      <c r="O1064" s="75">
        <v>0</v>
      </c>
      <c r="P1064" s="17"/>
    </row>
    <row r="1065" spans="1:16" ht="15.75">
      <c r="A1065" s="112"/>
      <c r="B1065" s="112"/>
      <c r="C1065" s="112"/>
      <c r="D1065" s="112"/>
      <c r="E1065" s="112"/>
      <c r="F1065" s="112"/>
      <c r="G1065" s="112"/>
      <c r="H1065" s="20" t="s">
        <v>192</v>
      </c>
      <c r="I1065" s="16"/>
      <c r="J1065" s="16"/>
      <c r="K1065" s="16"/>
      <c r="L1065" s="16"/>
      <c r="M1065" s="16"/>
      <c r="N1065" s="16"/>
      <c r="O1065" s="75">
        <v>0</v>
      </c>
      <c r="P1065" s="17"/>
    </row>
    <row r="1066" spans="1:16" ht="15.75">
      <c r="A1066" s="112"/>
      <c r="B1066" s="112"/>
      <c r="C1066" s="112"/>
      <c r="D1066" s="112"/>
      <c r="E1066" s="112"/>
      <c r="F1066" s="112"/>
      <c r="G1066" s="112"/>
      <c r="H1066" s="20" t="s">
        <v>193</v>
      </c>
      <c r="I1066" s="16"/>
      <c r="J1066" s="16"/>
      <c r="K1066" s="16"/>
      <c r="L1066" s="16"/>
      <c r="M1066" s="16"/>
      <c r="N1066" s="16"/>
      <c r="O1066" s="75">
        <v>0</v>
      </c>
      <c r="P1066" s="17"/>
    </row>
    <row r="1067" spans="1:16" ht="15.75">
      <c r="A1067" s="112"/>
      <c r="B1067" s="112"/>
      <c r="C1067" s="112"/>
      <c r="D1067" s="112"/>
      <c r="E1067" s="112"/>
      <c r="F1067" s="112"/>
      <c r="G1067" s="112"/>
      <c r="H1067" s="20" t="s">
        <v>194</v>
      </c>
      <c r="I1067" s="17">
        <v>0</v>
      </c>
      <c r="J1067" s="17">
        <v>0</v>
      </c>
      <c r="K1067" s="17">
        <v>0</v>
      </c>
      <c r="L1067" s="17">
        <v>0</v>
      </c>
      <c r="M1067" s="17">
        <v>0</v>
      </c>
      <c r="N1067" s="16"/>
      <c r="O1067" s="75">
        <v>0</v>
      </c>
      <c r="P1067" s="17">
        <v>0</v>
      </c>
    </row>
    <row r="1068" spans="1:16" ht="18" customHeight="1">
      <c r="A1068" s="112" t="s">
        <v>144</v>
      </c>
      <c r="B1068" s="112" t="s">
        <v>266</v>
      </c>
      <c r="C1068" s="112" t="s">
        <v>267</v>
      </c>
      <c r="D1068" s="112" t="s">
        <v>141</v>
      </c>
      <c r="E1068" s="112"/>
      <c r="F1068" s="112" t="s">
        <v>358</v>
      </c>
      <c r="G1068" s="112"/>
      <c r="H1068" s="20" t="s">
        <v>190</v>
      </c>
      <c r="I1068" s="16"/>
      <c r="J1068" s="16"/>
      <c r="K1068" s="16"/>
      <c r="L1068" s="16"/>
      <c r="M1068" s="16"/>
      <c r="N1068" s="16"/>
      <c r="O1068" s="75">
        <v>0</v>
      </c>
      <c r="P1068" s="17"/>
    </row>
    <row r="1069" spans="1:16" ht="15.75">
      <c r="A1069" s="112"/>
      <c r="B1069" s="112"/>
      <c r="C1069" s="112"/>
      <c r="D1069" s="112"/>
      <c r="E1069" s="112"/>
      <c r="F1069" s="112"/>
      <c r="G1069" s="112"/>
      <c r="H1069" s="20" t="s">
        <v>191</v>
      </c>
      <c r="I1069" s="16"/>
      <c r="J1069" s="16"/>
      <c r="K1069" s="16"/>
      <c r="L1069" s="16"/>
      <c r="M1069" s="16"/>
      <c r="N1069" s="17">
        <v>0</v>
      </c>
      <c r="O1069" s="75">
        <v>0</v>
      </c>
      <c r="P1069" s="17"/>
    </row>
    <row r="1070" spans="1:16" ht="15.75">
      <c r="A1070" s="112"/>
      <c r="B1070" s="112"/>
      <c r="C1070" s="112"/>
      <c r="D1070" s="112"/>
      <c r="E1070" s="112"/>
      <c r="F1070" s="112"/>
      <c r="G1070" s="112"/>
      <c r="H1070" s="20" t="s">
        <v>192</v>
      </c>
      <c r="I1070" s="16"/>
      <c r="J1070" s="16"/>
      <c r="K1070" s="16"/>
      <c r="L1070" s="16"/>
      <c r="M1070" s="16"/>
      <c r="N1070" s="16"/>
      <c r="O1070" s="75">
        <v>0</v>
      </c>
      <c r="P1070" s="17"/>
    </row>
    <row r="1071" spans="1:16" ht="15.75">
      <c r="A1071" s="112"/>
      <c r="B1071" s="112"/>
      <c r="C1071" s="112"/>
      <c r="D1071" s="112"/>
      <c r="E1071" s="112"/>
      <c r="F1071" s="112"/>
      <c r="G1071" s="112"/>
      <c r="H1071" s="20" t="s">
        <v>193</v>
      </c>
      <c r="I1071" s="16"/>
      <c r="J1071" s="16"/>
      <c r="K1071" s="16"/>
      <c r="L1071" s="16"/>
      <c r="M1071" s="16"/>
      <c r="N1071" s="16"/>
      <c r="O1071" s="75">
        <v>0</v>
      </c>
      <c r="P1071" s="17"/>
    </row>
    <row r="1072" spans="1:16" ht="15.75">
      <c r="A1072" s="112"/>
      <c r="B1072" s="112"/>
      <c r="C1072" s="112"/>
      <c r="D1072" s="112"/>
      <c r="E1072" s="112"/>
      <c r="F1072" s="112"/>
      <c r="G1072" s="112"/>
      <c r="H1072" s="20" t="s">
        <v>194</v>
      </c>
      <c r="I1072" s="17">
        <v>0</v>
      </c>
      <c r="J1072" s="17">
        <v>0</v>
      </c>
      <c r="K1072" s="17">
        <v>0</v>
      </c>
      <c r="L1072" s="17">
        <v>0</v>
      </c>
      <c r="M1072" s="17">
        <v>0</v>
      </c>
      <c r="N1072" s="16"/>
      <c r="O1072" s="75">
        <v>0</v>
      </c>
      <c r="P1072" s="17">
        <v>0</v>
      </c>
    </row>
    <row r="1073" spans="1:16" ht="18" customHeight="1">
      <c r="A1073" s="112" t="s">
        <v>145</v>
      </c>
      <c r="B1073" s="112" t="s">
        <v>268</v>
      </c>
      <c r="C1073" s="112" t="s">
        <v>711</v>
      </c>
      <c r="D1073" s="112" t="s">
        <v>141</v>
      </c>
      <c r="E1073" s="112"/>
      <c r="F1073" s="124" t="s">
        <v>706</v>
      </c>
      <c r="G1073" s="126"/>
      <c r="H1073" s="20" t="s">
        <v>190</v>
      </c>
      <c r="I1073" s="16"/>
      <c r="J1073" s="16"/>
      <c r="K1073" s="16"/>
      <c r="L1073" s="16"/>
      <c r="M1073" s="16"/>
      <c r="N1073" s="16"/>
      <c r="O1073" s="75">
        <v>0</v>
      </c>
      <c r="P1073" s="17"/>
    </row>
    <row r="1074" spans="1:16" ht="15.75">
      <c r="A1074" s="112"/>
      <c r="B1074" s="112"/>
      <c r="C1074" s="112"/>
      <c r="D1074" s="112"/>
      <c r="E1074" s="112"/>
      <c r="F1074" s="183"/>
      <c r="G1074" s="184"/>
      <c r="H1074" s="20" t="s">
        <v>191</v>
      </c>
      <c r="I1074" s="16"/>
      <c r="J1074" s="16"/>
      <c r="K1074" s="16"/>
      <c r="L1074" s="16"/>
      <c r="M1074" s="16"/>
      <c r="N1074" s="17">
        <v>0</v>
      </c>
      <c r="O1074" s="75">
        <v>0</v>
      </c>
      <c r="P1074" s="17"/>
    </row>
    <row r="1075" spans="1:16" ht="15.75">
      <c r="A1075" s="112"/>
      <c r="B1075" s="112"/>
      <c r="C1075" s="112"/>
      <c r="D1075" s="112"/>
      <c r="E1075" s="112"/>
      <c r="F1075" s="183"/>
      <c r="G1075" s="184"/>
      <c r="H1075" s="20" t="s">
        <v>192</v>
      </c>
      <c r="I1075" s="16"/>
      <c r="J1075" s="16"/>
      <c r="K1075" s="16"/>
      <c r="L1075" s="16"/>
      <c r="M1075" s="16"/>
      <c r="N1075" s="16"/>
      <c r="O1075" s="75">
        <v>0</v>
      </c>
      <c r="P1075" s="17"/>
    </row>
    <row r="1076" spans="1:16" ht="15.75">
      <c r="A1076" s="112"/>
      <c r="B1076" s="112"/>
      <c r="C1076" s="112"/>
      <c r="D1076" s="112"/>
      <c r="E1076" s="112"/>
      <c r="F1076" s="183"/>
      <c r="G1076" s="184"/>
      <c r="H1076" s="20" t="s">
        <v>193</v>
      </c>
      <c r="I1076" s="16"/>
      <c r="J1076" s="16"/>
      <c r="K1076" s="16"/>
      <c r="L1076" s="16"/>
      <c r="M1076" s="16"/>
      <c r="N1076" s="16"/>
      <c r="O1076" s="75">
        <v>0</v>
      </c>
      <c r="P1076" s="17">
        <v>325782.01</v>
      </c>
    </row>
    <row r="1077" spans="1:16" ht="15.75">
      <c r="A1077" s="112"/>
      <c r="B1077" s="112"/>
      <c r="C1077" s="112"/>
      <c r="D1077" s="112"/>
      <c r="E1077" s="112"/>
      <c r="F1077" s="125"/>
      <c r="G1077" s="127"/>
      <c r="H1077" s="20" t="s">
        <v>194</v>
      </c>
      <c r="I1077" s="17">
        <v>0</v>
      </c>
      <c r="J1077" s="17">
        <v>0</v>
      </c>
      <c r="K1077" s="17">
        <v>0</v>
      </c>
      <c r="L1077" s="17">
        <v>0</v>
      </c>
      <c r="M1077" s="17">
        <v>0</v>
      </c>
      <c r="N1077" s="16"/>
      <c r="O1077" s="75">
        <v>0</v>
      </c>
      <c r="P1077" s="17">
        <v>325782.01</v>
      </c>
    </row>
    <row r="1078" spans="1:16" ht="13.5" customHeight="1">
      <c r="A1078" s="112" t="s">
        <v>146</v>
      </c>
      <c r="B1078" s="112" t="s">
        <v>269</v>
      </c>
      <c r="C1078" s="112" t="s">
        <v>710</v>
      </c>
      <c r="D1078" s="112" t="s">
        <v>141</v>
      </c>
      <c r="E1078" s="112"/>
      <c r="F1078" s="124" t="s">
        <v>706</v>
      </c>
      <c r="G1078" s="126"/>
      <c r="H1078" s="20" t="s">
        <v>190</v>
      </c>
      <c r="I1078" s="16"/>
      <c r="J1078" s="16"/>
      <c r="K1078" s="16"/>
      <c r="L1078" s="16"/>
      <c r="M1078" s="16"/>
      <c r="N1078" s="16"/>
      <c r="O1078" s="75">
        <v>0</v>
      </c>
      <c r="P1078" s="17"/>
    </row>
    <row r="1079" spans="1:16" ht="15.75">
      <c r="A1079" s="112"/>
      <c r="B1079" s="112"/>
      <c r="C1079" s="112"/>
      <c r="D1079" s="112"/>
      <c r="E1079" s="112"/>
      <c r="F1079" s="183"/>
      <c r="G1079" s="184"/>
      <c r="H1079" s="20" t="s">
        <v>191</v>
      </c>
      <c r="I1079" s="16"/>
      <c r="J1079" s="16"/>
      <c r="K1079" s="16"/>
      <c r="L1079" s="16"/>
      <c r="M1079" s="16"/>
      <c r="N1079" s="17">
        <v>0</v>
      </c>
      <c r="O1079" s="75">
        <v>0</v>
      </c>
      <c r="P1079" s="17"/>
    </row>
    <row r="1080" spans="1:16" ht="15.75">
      <c r="A1080" s="112"/>
      <c r="B1080" s="112"/>
      <c r="C1080" s="112"/>
      <c r="D1080" s="112"/>
      <c r="E1080" s="112"/>
      <c r="F1080" s="183"/>
      <c r="G1080" s="184"/>
      <c r="H1080" s="20" t="s">
        <v>192</v>
      </c>
      <c r="I1080" s="16"/>
      <c r="J1080" s="16"/>
      <c r="K1080" s="16"/>
      <c r="L1080" s="16"/>
      <c r="M1080" s="16"/>
      <c r="N1080" s="16"/>
      <c r="O1080" s="75">
        <v>0</v>
      </c>
      <c r="P1080" s="17"/>
    </row>
    <row r="1081" spans="1:16" ht="15.75">
      <c r="A1081" s="112"/>
      <c r="B1081" s="112"/>
      <c r="C1081" s="112"/>
      <c r="D1081" s="112"/>
      <c r="E1081" s="112"/>
      <c r="F1081" s="183"/>
      <c r="G1081" s="184"/>
      <c r="H1081" s="20" t="s">
        <v>193</v>
      </c>
      <c r="I1081" s="16"/>
      <c r="J1081" s="16"/>
      <c r="K1081" s="16"/>
      <c r="L1081" s="16"/>
      <c r="M1081" s="16"/>
      <c r="N1081" s="16"/>
      <c r="O1081" s="75">
        <v>0</v>
      </c>
      <c r="P1081" s="17"/>
    </row>
    <row r="1082" spans="1:16" ht="15.75">
      <c r="A1082" s="112"/>
      <c r="B1082" s="112"/>
      <c r="C1082" s="112"/>
      <c r="D1082" s="112"/>
      <c r="E1082" s="112"/>
      <c r="F1082" s="125"/>
      <c r="G1082" s="127"/>
      <c r="H1082" s="20" t="s">
        <v>194</v>
      </c>
      <c r="I1082" s="17">
        <v>0</v>
      </c>
      <c r="J1082" s="17">
        <v>0</v>
      </c>
      <c r="K1082" s="17">
        <v>0</v>
      </c>
      <c r="L1082" s="17">
        <v>0</v>
      </c>
      <c r="M1082" s="17">
        <v>0</v>
      </c>
      <c r="N1082" s="16"/>
      <c r="O1082" s="75">
        <v>0</v>
      </c>
      <c r="P1082" s="17">
        <v>0</v>
      </c>
    </row>
    <row r="1083" spans="1:16" ht="36.75" customHeight="1">
      <c r="A1083" s="60" t="s">
        <v>270</v>
      </c>
      <c r="B1083" s="158" t="s">
        <v>271</v>
      </c>
      <c r="C1083" s="158"/>
      <c r="D1083" s="158"/>
      <c r="E1083" s="158"/>
      <c r="F1083" s="158"/>
      <c r="G1083" s="158"/>
      <c r="H1083" s="158"/>
      <c r="I1083" s="21">
        <f>I1088+I1093+I1098+I1103+I1108+I1113+I1118</f>
        <v>0</v>
      </c>
      <c r="J1083" s="21">
        <f>J1088+J1093+J1098+J1103+J1108+J1113+J1118</f>
        <v>0</v>
      </c>
      <c r="K1083" s="21">
        <f>K1088+K1093+K1098+K1103+K1108+K1113+K1118</f>
        <v>0</v>
      </c>
      <c r="L1083" s="21">
        <f>L1088+L1093+L1098+L1103+L1108+L1113+L1118</f>
        <v>0</v>
      </c>
      <c r="M1083" s="21">
        <f>M1088+M1093+M1098+M1103+M1108+M1113+M1118</f>
        <v>0</v>
      </c>
      <c r="N1083" s="16"/>
      <c r="O1083" s="75">
        <f>O1088+O1093+O1098+O1103+O1108+O1113+O1118</f>
        <v>0</v>
      </c>
      <c r="P1083" s="17">
        <f>P1088+P1093+P1098+P1103+P1108+P1113+P1118</f>
        <v>279166.21</v>
      </c>
    </row>
    <row r="1084" spans="1:16" ht="15.75">
      <c r="A1084" s="112" t="s">
        <v>139</v>
      </c>
      <c r="B1084" s="112" t="s">
        <v>272</v>
      </c>
      <c r="C1084" s="112" t="s">
        <v>707</v>
      </c>
      <c r="D1084" s="112" t="s">
        <v>195</v>
      </c>
      <c r="E1084" s="112"/>
      <c r="F1084" s="112" t="s">
        <v>358</v>
      </c>
      <c r="G1084" s="112"/>
      <c r="H1084" s="22" t="s">
        <v>190</v>
      </c>
      <c r="I1084" s="16"/>
      <c r="J1084" s="16"/>
      <c r="K1084" s="16"/>
      <c r="L1084" s="16"/>
      <c r="M1084" s="16"/>
      <c r="N1084" s="17">
        <v>0</v>
      </c>
      <c r="O1084" s="75">
        <v>0</v>
      </c>
      <c r="P1084" s="17"/>
    </row>
    <row r="1085" spans="1:16" ht="15.75">
      <c r="A1085" s="112"/>
      <c r="B1085" s="112"/>
      <c r="C1085" s="112"/>
      <c r="D1085" s="112"/>
      <c r="E1085" s="112"/>
      <c r="F1085" s="112"/>
      <c r="G1085" s="112"/>
      <c r="H1085" s="22" t="s">
        <v>191</v>
      </c>
      <c r="I1085" s="16"/>
      <c r="J1085" s="16"/>
      <c r="K1085" s="16"/>
      <c r="L1085" s="16"/>
      <c r="M1085" s="16"/>
      <c r="N1085" s="21">
        <f>N1090+N1095+N1100+N1105+N1110+N1115+N1120</f>
        <v>0</v>
      </c>
      <c r="O1085" s="75">
        <v>0</v>
      </c>
      <c r="P1085" s="17">
        <v>2179.72</v>
      </c>
    </row>
    <row r="1086" spans="1:16" ht="15.75">
      <c r="A1086" s="112"/>
      <c r="B1086" s="112"/>
      <c r="C1086" s="112"/>
      <c r="D1086" s="112"/>
      <c r="E1086" s="112"/>
      <c r="F1086" s="112"/>
      <c r="G1086" s="112"/>
      <c r="H1086" s="22" t="s">
        <v>192</v>
      </c>
      <c r="I1086" s="16"/>
      <c r="J1086" s="16"/>
      <c r="K1086" s="16"/>
      <c r="L1086" s="16"/>
      <c r="M1086" s="16"/>
      <c r="N1086" s="16"/>
      <c r="O1086" s="75">
        <v>0</v>
      </c>
      <c r="P1086" s="17"/>
    </row>
    <row r="1087" spans="1:16" ht="15.75">
      <c r="A1087" s="112"/>
      <c r="B1087" s="112"/>
      <c r="C1087" s="112"/>
      <c r="D1087" s="112"/>
      <c r="E1087" s="112"/>
      <c r="F1087" s="112"/>
      <c r="G1087" s="112"/>
      <c r="H1087" s="22" t="s">
        <v>193</v>
      </c>
      <c r="I1087" s="16"/>
      <c r="J1087" s="16"/>
      <c r="K1087" s="16"/>
      <c r="L1087" s="16"/>
      <c r="M1087" s="16"/>
      <c r="N1087" s="16"/>
      <c r="O1087" s="75">
        <v>0</v>
      </c>
      <c r="P1087" s="17"/>
    </row>
    <row r="1088" spans="1:16" ht="16.5" customHeight="1">
      <c r="A1088" s="112"/>
      <c r="B1088" s="112"/>
      <c r="C1088" s="112"/>
      <c r="D1088" s="112"/>
      <c r="E1088" s="112"/>
      <c r="F1088" s="112"/>
      <c r="G1088" s="112"/>
      <c r="H1088" s="22" t="s">
        <v>194</v>
      </c>
      <c r="I1088" s="17">
        <v>0</v>
      </c>
      <c r="J1088" s="17">
        <v>0</v>
      </c>
      <c r="K1088" s="17">
        <v>0</v>
      </c>
      <c r="L1088" s="17">
        <v>0</v>
      </c>
      <c r="M1088" s="17">
        <v>0</v>
      </c>
      <c r="N1088" s="16"/>
      <c r="O1088" s="75">
        <v>0</v>
      </c>
      <c r="P1088" s="17">
        <v>2179.72</v>
      </c>
    </row>
    <row r="1089" spans="1:16" ht="18" customHeight="1">
      <c r="A1089" s="112" t="s">
        <v>143</v>
      </c>
      <c r="B1089" s="112" t="s">
        <v>272</v>
      </c>
      <c r="C1089" s="112" t="s">
        <v>707</v>
      </c>
      <c r="D1089" s="112" t="s">
        <v>141</v>
      </c>
      <c r="E1089" s="112"/>
      <c r="F1089" s="112" t="s">
        <v>358</v>
      </c>
      <c r="G1089" s="112"/>
      <c r="H1089" s="22" t="s">
        <v>190</v>
      </c>
      <c r="I1089" s="16"/>
      <c r="J1089" s="16"/>
      <c r="K1089" s="16"/>
      <c r="L1089" s="16"/>
      <c r="M1089" s="16"/>
      <c r="N1089" s="16"/>
      <c r="O1089" s="75">
        <v>0</v>
      </c>
      <c r="P1089" s="17">
        <v>69653.93</v>
      </c>
    </row>
    <row r="1090" spans="1:16" ht="15.75">
      <c r="A1090" s="112"/>
      <c r="B1090" s="112"/>
      <c r="C1090" s="112"/>
      <c r="D1090" s="112"/>
      <c r="E1090" s="112"/>
      <c r="F1090" s="112"/>
      <c r="G1090" s="112"/>
      <c r="H1090" s="22" t="s">
        <v>191</v>
      </c>
      <c r="I1090" s="16"/>
      <c r="J1090" s="16"/>
      <c r="K1090" s="16"/>
      <c r="L1090" s="16"/>
      <c r="M1090" s="16"/>
      <c r="N1090" s="17">
        <v>0</v>
      </c>
      <c r="O1090" s="75">
        <v>0</v>
      </c>
      <c r="P1090" s="17">
        <v>40907.86</v>
      </c>
    </row>
    <row r="1091" spans="1:17" ht="15.75">
      <c r="A1091" s="112"/>
      <c r="B1091" s="112"/>
      <c r="C1091" s="112"/>
      <c r="D1091" s="112"/>
      <c r="E1091" s="112"/>
      <c r="F1091" s="112"/>
      <c r="G1091" s="112"/>
      <c r="H1091" s="22" t="s">
        <v>192</v>
      </c>
      <c r="I1091" s="16"/>
      <c r="J1091" s="16"/>
      <c r="K1091" s="16"/>
      <c r="L1091" s="16"/>
      <c r="M1091" s="16"/>
      <c r="N1091" s="16"/>
      <c r="O1091" s="75">
        <v>0</v>
      </c>
      <c r="P1091" s="17"/>
      <c r="Q1091" s="35"/>
    </row>
    <row r="1092" spans="1:16" ht="15.75">
      <c r="A1092" s="112"/>
      <c r="B1092" s="112"/>
      <c r="C1092" s="112"/>
      <c r="D1092" s="112"/>
      <c r="E1092" s="112"/>
      <c r="F1092" s="112"/>
      <c r="G1092" s="112"/>
      <c r="H1092" s="22" t="s">
        <v>193</v>
      </c>
      <c r="I1092" s="16"/>
      <c r="J1092" s="16"/>
      <c r="K1092" s="16"/>
      <c r="L1092" s="16"/>
      <c r="M1092" s="16"/>
      <c r="N1092" s="16"/>
      <c r="O1092" s="75">
        <v>0</v>
      </c>
      <c r="P1092" s="17"/>
    </row>
    <row r="1093" spans="1:16" ht="15.75" customHeight="1">
      <c r="A1093" s="112"/>
      <c r="B1093" s="112"/>
      <c r="C1093" s="112"/>
      <c r="D1093" s="112"/>
      <c r="E1093" s="112"/>
      <c r="F1093" s="112"/>
      <c r="G1093" s="112"/>
      <c r="H1093" s="22" t="s">
        <v>194</v>
      </c>
      <c r="I1093" s="17">
        <v>0</v>
      </c>
      <c r="J1093" s="17">
        <v>0</v>
      </c>
      <c r="K1093" s="17">
        <v>0</v>
      </c>
      <c r="L1093" s="17">
        <v>0</v>
      </c>
      <c r="M1093" s="17">
        <v>0</v>
      </c>
      <c r="N1093" s="16"/>
      <c r="O1093" s="75">
        <v>0</v>
      </c>
      <c r="P1093" s="17">
        <v>110561.79</v>
      </c>
    </row>
    <row r="1094" spans="1:16" ht="14.25" customHeight="1">
      <c r="A1094" s="112" t="s">
        <v>144</v>
      </c>
      <c r="B1094" s="112" t="s">
        <v>274</v>
      </c>
      <c r="C1094" s="112" t="s">
        <v>708</v>
      </c>
      <c r="D1094" s="112" t="s">
        <v>141</v>
      </c>
      <c r="E1094" s="112"/>
      <c r="F1094" s="124" t="s">
        <v>706</v>
      </c>
      <c r="G1094" s="126"/>
      <c r="H1094" s="22" t="s">
        <v>190</v>
      </c>
      <c r="I1094" s="16"/>
      <c r="J1094" s="16"/>
      <c r="K1094" s="16"/>
      <c r="L1094" s="16"/>
      <c r="M1094" s="16"/>
      <c r="N1094" s="16"/>
      <c r="O1094" s="75">
        <v>0</v>
      </c>
      <c r="P1094" s="17"/>
    </row>
    <row r="1095" spans="1:16" ht="15.75">
      <c r="A1095" s="112"/>
      <c r="B1095" s="112"/>
      <c r="C1095" s="112"/>
      <c r="D1095" s="112"/>
      <c r="E1095" s="112"/>
      <c r="F1095" s="183"/>
      <c r="G1095" s="184"/>
      <c r="H1095" s="22" t="s">
        <v>191</v>
      </c>
      <c r="I1095" s="16"/>
      <c r="J1095" s="16"/>
      <c r="K1095" s="16"/>
      <c r="L1095" s="16"/>
      <c r="M1095" s="16"/>
      <c r="N1095" s="17">
        <v>0</v>
      </c>
      <c r="O1095" s="75">
        <v>0</v>
      </c>
      <c r="P1095" s="17"/>
    </row>
    <row r="1096" spans="1:16" ht="15.75">
      <c r="A1096" s="112"/>
      <c r="B1096" s="112"/>
      <c r="C1096" s="112"/>
      <c r="D1096" s="112"/>
      <c r="E1096" s="112"/>
      <c r="F1096" s="183"/>
      <c r="G1096" s="184"/>
      <c r="H1096" s="22" t="s">
        <v>192</v>
      </c>
      <c r="I1096" s="16"/>
      <c r="J1096" s="16"/>
      <c r="K1096" s="16"/>
      <c r="L1096" s="16"/>
      <c r="M1096" s="16"/>
      <c r="N1096" s="16"/>
      <c r="O1096" s="75">
        <v>0</v>
      </c>
      <c r="P1096" s="17"/>
    </row>
    <row r="1097" spans="1:16" ht="15.75">
      <c r="A1097" s="112"/>
      <c r="B1097" s="112"/>
      <c r="C1097" s="112"/>
      <c r="D1097" s="112"/>
      <c r="E1097" s="112"/>
      <c r="F1097" s="183"/>
      <c r="G1097" s="184"/>
      <c r="H1097" s="22" t="s">
        <v>193</v>
      </c>
      <c r="I1097" s="16"/>
      <c r="J1097" s="16"/>
      <c r="K1097" s="16"/>
      <c r="L1097" s="16"/>
      <c r="M1097" s="16"/>
      <c r="N1097" s="16"/>
      <c r="O1097" s="75">
        <v>0</v>
      </c>
      <c r="P1097" s="17">
        <v>33284.94</v>
      </c>
    </row>
    <row r="1098" spans="1:16" ht="15.75">
      <c r="A1098" s="112"/>
      <c r="B1098" s="112"/>
      <c r="C1098" s="112"/>
      <c r="D1098" s="112"/>
      <c r="E1098" s="112"/>
      <c r="F1098" s="125"/>
      <c r="G1098" s="127"/>
      <c r="H1098" s="22" t="s">
        <v>194</v>
      </c>
      <c r="I1098" s="17">
        <v>0</v>
      </c>
      <c r="J1098" s="17">
        <v>0</v>
      </c>
      <c r="K1098" s="17">
        <v>0</v>
      </c>
      <c r="L1098" s="17">
        <v>0</v>
      </c>
      <c r="M1098" s="17">
        <v>0</v>
      </c>
      <c r="N1098" s="16"/>
      <c r="O1098" s="75">
        <v>0</v>
      </c>
      <c r="P1098" s="17">
        <v>33284.94</v>
      </c>
    </row>
    <row r="1099" spans="1:16" ht="12.75" customHeight="1">
      <c r="A1099" s="112" t="s">
        <v>145</v>
      </c>
      <c r="B1099" s="112" t="s">
        <v>274</v>
      </c>
      <c r="C1099" s="112" t="s">
        <v>709</v>
      </c>
      <c r="D1099" s="112" t="s">
        <v>141</v>
      </c>
      <c r="E1099" s="112"/>
      <c r="F1099" s="124" t="s">
        <v>706</v>
      </c>
      <c r="G1099" s="126"/>
      <c r="H1099" s="22" t="s">
        <v>190</v>
      </c>
      <c r="I1099" s="16"/>
      <c r="J1099" s="16"/>
      <c r="K1099" s="16"/>
      <c r="L1099" s="16"/>
      <c r="M1099" s="16"/>
      <c r="N1099" s="16"/>
      <c r="O1099" s="75">
        <v>0</v>
      </c>
      <c r="P1099" s="17"/>
    </row>
    <row r="1100" spans="1:16" ht="15.75">
      <c r="A1100" s="112"/>
      <c r="B1100" s="112"/>
      <c r="C1100" s="112"/>
      <c r="D1100" s="112"/>
      <c r="E1100" s="112"/>
      <c r="F1100" s="183"/>
      <c r="G1100" s="184"/>
      <c r="H1100" s="22" t="s">
        <v>191</v>
      </c>
      <c r="I1100" s="16"/>
      <c r="J1100" s="16"/>
      <c r="K1100" s="16"/>
      <c r="L1100" s="16"/>
      <c r="M1100" s="16"/>
      <c r="N1100" s="17">
        <v>0</v>
      </c>
      <c r="O1100" s="75">
        <v>0</v>
      </c>
      <c r="P1100" s="17"/>
    </row>
    <row r="1101" spans="1:16" ht="15.75">
      <c r="A1101" s="112"/>
      <c r="B1101" s="112"/>
      <c r="C1101" s="112"/>
      <c r="D1101" s="112"/>
      <c r="E1101" s="112"/>
      <c r="F1101" s="183"/>
      <c r="G1101" s="184"/>
      <c r="H1101" s="22" t="s">
        <v>192</v>
      </c>
      <c r="I1101" s="16"/>
      <c r="J1101" s="16"/>
      <c r="K1101" s="16"/>
      <c r="L1101" s="16"/>
      <c r="M1101" s="16"/>
      <c r="N1101" s="16"/>
      <c r="O1101" s="75">
        <v>0</v>
      </c>
      <c r="P1101" s="17"/>
    </row>
    <row r="1102" spans="1:16" ht="15.75">
      <c r="A1102" s="112"/>
      <c r="B1102" s="112"/>
      <c r="C1102" s="112"/>
      <c r="D1102" s="112"/>
      <c r="E1102" s="112"/>
      <c r="F1102" s="183"/>
      <c r="G1102" s="184"/>
      <c r="H1102" s="22" t="s">
        <v>193</v>
      </c>
      <c r="I1102" s="16"/>
      <c r="J1102" s="16"/>
      <c r="K1102" s="16"/>
      <c r="L1102" s="16"/>
      <c r="M1102" s="16"/>
      <c r="N1102" s="16"/>
      <c r="O1102" s="75">
        <v>0</v>
      </c>
      <c r="P1102" s="17">
        <v>33284.94</v>
      </c>
    </row>
    <row r="1103" spans="1:16" ht="15.75">
      <c r="A1103" s="112"/>
      <c r="B1103" s="112"/>
      <c r="C1103" s="112"/>
      <c r="D1103" s="112"/>
      <c r="E1103" s="112"/>
      <c r="F1103" s="125"/>
      <c r="G1103" s="127"/>
      <c r="H1103" s="22" t="s">
        <v>194</v>
      </c>
      <c r="I1103" s="17">
        <v>0</v>
      </c>
      <c r="J1103" s="17">
        <v>0</v>
      </c>
      <c r="K1103" s="17">
        <v>0</v>
      </c>
      <c r="L1103" s="17">
        <v>0</v>
      </c>
      <c r="M1103" s="17">
        <v>0</v>
      </c>
      <c r="N1103" s="16"/>
      <c r="O1103" s="75">
        <v>0</v>
      </c>
      <c r="P1103" s="17">
        <v>33284.94</v>
      </c>
    </row>
    <row r="1104" spans="1:16" ht="15.75" customHeight="1">
      <c r="A1104" s="112" t="s">
        <v>146</v>
      </c>
      <c r="B1104" s="112" t="s">
        <v>274</v>
      </c>
      <c r="C1104" s="112" t="s">
        <v>713</v>
      </c>
      <c r="D1104" s="112" t="s">
        <v>141</v>
      </c>
      <c r="E1104" s="112"/>
      <c r="F1104" s="124" t="s">
        <v>706</v>
      </c>
      <c r="G1104" s="126"/>
      <c r="H1104" s="22" t="s">
        <v>190</v>
      </c>
      <c r="I1104" s="16"/>
      <c r="J1104" s="16"/>
      <c r="K1104" s="16"/>
      <c r="L1104" s="16"/>
      <c r="M1104" s="16"/>
      <c r="N1104" s="16"/>
      <c r="O1104" s="75">
        <v>0</v>
      </c>
      <c r="P1104" s="17"/>
    </row>
    <row r="1105" spans="1:16" ht="15.75">
      <c r="A1105" s="112"/>
      <c r="B1105" s="112"/>
      <c r="C1105" s="112"/>
      <c r="D1105" s="112"/>
      <c r="E1105" s="112"/>
      <c r="F1105" s="183"/>
      <c r="G1105" s="184"/>
      <c r="H1105" s="22" t="s">
        <v>191</v>
      </c>
      <c r="I1105" s="16"/>
      <c r="J1105" s="16"/>
      <c r="K1105" s="16"/>
      <c r="L1105" s="16"/>
      <c r="M1105" s="16"/>
      <c r="N1105" s="17">
        <v>0</v>
      </c>
      <c r="O1105" s="75">
        <v>0</v>
      </c>
      <c r="P1105" s="17"/>
    </row>
    <row r="1106" spans="1:16" ht="15.75">
      <c r="A1106" s="112"/>
      <c r="B1106" s="112"/>
      <c r="C1106" s="112"/>
      <c r="D1106" s="112"/>
      <c r="E1106" s="112"/>
      <c r="F1106" s="183"/>
      <c r="G1106" s="184"/>
      <c r="H1106" s="22" t="s">
        <v>192</v>
      </c>
      <c r="I1106" s="16"/>
      <c r="J1106" s="16"/>
      <c r="K1106" s="16"/>
      <c r="L1106" s="16"/>
      <c r="M1106" s="16"/>
      <c r="N1106" s="16"/>
      <c r="O1106" s="75">
        <v>0</v>
      </c>
      <c r="P1106" s="17"/>
    </row>
    <row r="1107" spans="1:16" ht="15.75">
      <c r="A1107" s="112"/>
      <c r="B1107" s="112"/>
      <c r="C1107" s="112"/>
      <c r="D1107" s="112"/>
      <c r="E1107" s="112"/>
      <c r="F1107" s="183"/>
      <c r="G1107" s="184"/>
      <c r="H1107" s="22" t="s">
        <v>193</v>
      </c>
      <c r="I1107" s="16"/>
      <c r="J1107" s="16"/>
      <c r="K1107" s="16"/>
      <c r="L1107" s="16"/>
      <c r="M1107" s="16"/>
      <c r="N1107" s="16"/>
      <c r="O1107" s="75">
        <v>0</v>
      </c>
      <c r="P1107" s="17">
        <v>33284.94</v>
      </c>
    </row>
    <row r="1108" spans="1:16" ht="15.75">
      <c r="A1108" s="112"/>
      <c r="B1108" s="112"/>
      <c r="C1108" s="112"/>
      <c r="D1108" s="112"/>
      <c r="E1108" s="112"/>
      <c r="F1108" s="125"/>
      <c r="G1108" s="127"/>
      <c r="H1108" s="22" t="s">
        <v>194</v>
      </c>
      <c r="I1108" s="17">
        <v>0</v>
      </c>
      <c r="J1108" s="17">
        <v>0</v>
      </c>
      <c r="K1108" s="17">
        <v>0</v>
      </c>
      <c r="L1108" s="17">
        <v>0</v>
      </c>
      <c r="M1108" s="17">
        <v>0</v>
      </c>
      <c r="N1108" s="16"/>
      <c r="O1108" s="75">
        <v>0</v>
      </c>
      <c r="P1108" s="17">
        <v>33284.94</v>
      </c>
    </row>
    <row r="1109" spans="1:16" ht="15.75" customHeight="1">
      <c r="A1109" s="112" t="s">
        <v>147</v>
      </c>
      <c r="B1109" s="112" t="s">
        <v>274</v>
      </c>
      <c r="C1109" s="112" t="s">
        <v>715</v>
      </c>
      <c r="D1109" s="112" t="s">
        <v>141</v>
      </c>
      <c r="E1109" s="112"/>
      <c r="F1109" s="124" t="s">
        <v>706</v>
      </c>
      <c r="G1109" s="126"/>
      <c r="H1109" s="22" t="s">
        <v>190</v>
      </c>
      <c r="I1109" s="17"/>
      <c r="J1109" s="17"/>
      <c r="K1109" s="17"/>
      <c r="L1109" s="17"/>
      <c r="M1109" s="17"/>
      <c r="N1109" s="16"/>
      <c r="O1109" s="75">
        <v>0</v>
      </c>
      <c r="P1109" s="17"/>
    </row>
    <row r="1110" spans="1:16" ht="15.75">
      <c r="A1110" s="112"/>
      <c r="B1110" s="112"/>
      <c r="C1110" s="112"/>
      <c r="D1110" s="112"/>
      <c r="E1110" s="112"/>
      <c r="F1110" s="183"/>
      <c r="G1110" s="184"/>
      <c r="H1110" s="22" t="s">
        <v>191</v>
      </c>
      <c r="I1110" s="17"/>
      <c r="J1110" s="17"/>
      <c r="K1110" s="17"/>
      <c r="L1110" s="17"/>
      <c r="M1110" s="17"/>
      <c r="N1110" s="17">
        <v>0</v>
      </c>
      <c r="O1110" s="75">
        <v>0</v>
      </c>
      <c r="P1110" s="17"/>
    </row>
    <row r="1111" spans="1:16" ht="15.75">
      <c r="A1111" s="112"/>
      <c r="B1111" s="112"/>
      <c r="C1111" s="112"/>
      <c r="D1111" s="112"/>
      <c r="E1111" s="112"/>
      <c r="F1111" s="183"/>
      <c r="G1111" s="184"/>
      <c r="H1111" s="22" t="s">
        <v>192</v>
      </c>
      <c r="I1111" s="17"/>
      <c r="J1111" s="17"/>
      <c r="K1111" s="17"/>
      <c r="L1111" s="17"/>
      <c r="M1111" s="17"/>
      <c r="N1111" s="17"/>
      <c r="O1111" s="75">
        <v>0</v>
      </c>
      <c r="P1111" s="17"/>
    </row>
    <row r="1112" spans="1:16" ht="15.75">
      <c r="A1112" s="112"/>
      <c r="B1112" s="112"/>
      <c r="C1112" s="112"/>
      <c r="D1112" s="112"/>
      <c r="E1112" s="112"/>
      <c r="F1112" s="183"/>
      <c r="G1112" s="184"/>
      <c r="H1112" s="22" t="s">
        <v>193</v>
      </c>
      <c r="I1112" s="17"/>
      <c r="J1112" s="17"/>
      <c r="K1112" s="17"/>
      <c r="L1112" s="17"/>
      <c r="M1112" s="17"/>
      <c r="N1112" s="17"/>
      <c r="O1112" s="75">
        <v>0</v>
      </c>
      <c r="P1112" s="17">
        <v>33284.94</v>
      </c>
    </row>
    <row r="1113" spans="1:16" ht="15.75">
      <c r="A1113" s="112"/>
      <c r="B1113" s="112"/>
      <c r="C1113" s="112"/>
      <c r="D1113" s="112"/>
      <c r="E1113" s="112"/>
      <c r="F1113" s="125"/>
      <c r="G1113" s="127"/>
      <c r="H1113" s="22" t="s">
        <v>194</v>
      </c>
      <c r="I1113" s="17">
        <v>0</v>
      </c>
      <c r="J1113" s="17">
        <v>0</v>
      </c>
      <c r="K1113" s="17">
        <v>0</v>
      </c>
      <c r="L1113" s="17">
        <v>0</v>
      </c>
      <c r="M1113" s="17">
        <v>0</v>
      </c>
      <c r="N1113" s="17"/>
      <c r="O1113" s="75">
        <v>0</v>
      </c>
      <c r="P1113" s="17">
        <v>33284.94</v>
      </c>
    </row>
    <row r="1114" spans="1:16" ht="15.75" customHeight="1">
      <c r="A1114" s="112" t="s">
        <v>148</v>
      </c>
      <c r="B1114" s="112" t="s">
        <v>274</v>
      </c>
      <c r="C1114" s="112" t="s">
        <v>714</v>
      </c>
      <c r="D1114" s="112" t="s">
        <v>141</v>
      </c>
      <c r="E1114" s="112"/>
      <c r="F1114" s="124" t="s">
        <v>706</v>
      </c>
      <c r="G1114" s="126"/>
      <c r="H1114" s="22" t="s">
        <v>190</v>
      </c>
      <c r="I1114" s="17"/>
      <c r="J1114" s="17"/>
      <c r="K1114" s="17"/>
      <c r="L1114" s="17"/>
      <c r="M1114" s="17"/>
      <c r="N1114" s="17"/>
      <c r="O1114" s="75">
        <v>0</v>
      </c>
      <c r="P1114" s="17"/>
    </row>
    <row r="1115" spans="1:16" ht="15.75">
      <c r="A1115" s="112"/>
      <c r="B1115" s="112"/>
      <c r="C1115" s="112"/>
      <c r="D1115" s="112"/>
      <c r="E1115" s="112"/>
      <c r="F1115" s="183"/>
      <c r="G1115" s="184"/>
      <c r="H1115" s="22" t="s">
        <v>191</v>
      </c>
      <c r="I1115" s="17"/>
      <c r="J1115" s="17"/>
      <c r="K1115" s="17"/>
      <c r="L1115" s="17"/>
      <c r="M1115" s="17"/>
      <c r="N1115" s="17">
        <v>0</v>
      </c>
      <c r="O1115" s="75">
        <v>0</v>
      </c>
      <c r="P1115" s="17"/>
    </row>
    <row r="1116" spans="1:16" ht="15.75">
      <c r="A1116" s="112"/>
      <c r="B1116" s="112"/>
      <c r="C1116" s="112"/>
      <c r="D1116" s="112"/>
      <c r="E1116" s="112"/>
      <c r="F1116" s="183"/>
      <c r="G1116" s="184"/>
      <c r="H1116" s="22" t="s">
        <v>192</v>
      </c>
      <c r="I1116" s="17"/>
      <c r="J1116" s="17"/>
      <c r="K1116" s="17"/>
      <c r="L1116" s="17"/>
      <c r="M1116" s="17"/>
      <c r="N1116" s="17"/>
      <c r="O1116" s="75">
        <v>0</v>
      </c>
      <c r="P1116" s="17"/>
    </row>
    <row r="1117" spans="1:16" ht="15.75">
      <c r="A1117" s="112"/>
      <c r="B1117" s="112"/>
      <c r="C1117" s="112"/>
      <c r="D1117" s="112"/>
      <c r="E1117" s="112"/>
      <c r="F1117" s="183"/>
      <c r="G1117" s="184"/>
      <c r="H1117" s="22" t="s">
        <v>193</v>
      </c>
      <c r="I1117" s="17"/>
      <c r="J1117" s="17"/>
      <c r="K1117" s="17"/>
      <c r="L1117" s="17"/>
      <c r="M1117" s="17"/>
      <c r="N1117" s="17"/>
      <c r="O1117" s="75">
        <v>0</v>
      </c>
      <c r="P1117" s="17">
        <v>33284.94</v>
      </c>
    </row>
    <row r="1118" spans="1:16" ht="15.75">
      <c r="A1118" s="112"/>
      <c r="B1118" s="112"/>
      <c r="C1118" s="112"/>
      <c r="D1118" s="112"/>
      <c r="E1118" s="112"/>
      <c r="F1118" s="125"/>
      <c r="G1118" s="127"/>
      <c r="H1118" s="22" t="s">
        <v>194</v>
      </c>
      <c r="I1118" s="17">
        <v>0</v>
      </c>
      <c r="J1118" s="17">
        <v>0</v>
      </c>
      <c r="K1118" s="17">
        <v>0</v>
      </c>
      <c r="L1118" s="17">
        <v>0</v>
      </c>
      <c r="M1118" s="17">
        <v>0</v>
      </c>
      <c r="N1118" s="17"/>
      <c r="O1118" s="75">
        <v>0</v>
      </c>
      <c r="P1118" s="17">
        <v>33284.94</v>
      </c>
    </row>
    <row r="1119" spans="1:16" ht="41.25" customHeight="1">
      <c r="A1119" s="60" t="s">
        <v>275</v>
      </c>
      <c r="B1119" s="158" t="s">
        <v>276</v>
      </c>
      <c r="C1119" s="158"/>
      <c r="D1119" s="158"/>
      <c r="E1119" s="158"/>
      <c r="F1119" s="158"/>
      <c r="G1119" s="158"/>
      <c r="I1119" s="17">
        <f>I1124</f>
        <v>0</v>
      </c>
      <c r="J1119" s="17">
        <f>J1124</f>
        <v>0</v>
      </c>
      <c r="K1119" s="17">
        <f>K1124</f>
        <v>0</v>
      </c>
      <c r="L1119" s="17">
        <f>L1124</f>
        <v>0</v>
      </c>
      <c r="M1119" s="17">
        <f>M1124</f>
        <v>0</v>
      </c>
      <c r="N1119" s="17"/>
      <c r="O1119" s="75">
        <f>O1124</f>
        <v>0</v>
      </c>
      <c r="P1119" s="17">
        <f>P1124</f>
        <v>61783.26</v>
      </c>
    </row>
    <row r="1120" spans="1:16" ht="15.75" customHeight="1">
      <c r="A1120" s="112" t="s">
        <v>139</v>
      </c>
      <c r="B1120" s="112" t="s">
        <v>277</v>
      </c>
      <c r="C1120" s="112" t="s">
        <v>716</v>
      </c>
      <c r="D1120" s="112" t="s">
        <v>141</v>
      </c>
      <c r="E1120" s="112"/>
      <c r="F1120" s="124" t="s">
        <v>706</v>
      </c>
      <c r="G1120" s="126"/>
      <c r="H1120" s="22" t="s">
        <v>190</v>
      </c>
      <c r="I1120" s="17"/>
      <c r="J1120" s="17"/>
      <c r="K1120" s="17"/>
      <c r="L1120" s="17"/>
      <c r="M1120" s="17"/>
      <c r="N1120" s="17">
        <v>0</v>
      </c>
      <c r="O1120" s="75">
        <v>0</v>
      </c>
      <c r="P1120" s="17"/>
    </row>
    <row r="1121" spans="1:16" ht="15.75">
      <c r="A1121" s="112"/>
      <c r="B1121" s="112"/>
      <c r="C1121" s="112"/>
      <c r="D1121" s="112"/>
      <c r="E1121" s="112"/>
      <c r="F1121" s="183"/>
      <c r="G1121" s="184"/>
      <c r="H1121" s="22" t="s">
        <v>191</v>
      </c>
      <c r="I1121" s="17"/>
      <c r="J1121" s="17"/>
      <c r="K1121" s="17"/>
      <c r="L1121" s="17"/>
      <c r="M1121" s="17"/>
      <c r="N1121" s="17">
        <f>N1126</f>
        <v>0</v>
      </c>
      <c r="O1121" s="75">
        <v>0</v>
      </c>
      <c r="P1121" s="17"/>
    </row>
    <row r="1122" spans="1:16" ht="15.75">
      <c r="A1122" s="112"/>
      <c r="B1122" s="112"/>
      <c r="C1122" s="112"/>
      <c r="D1122" s="112"/>
      <c r="E1122" s="112"/>
      <c r="F1122" s="183"/>
      <c r="G1122" s="184"/>
      <c r="H1122" s="22" t="s">
        <v>192</v>
      </c>
      <c r="I1122" s="17"/>
      <c r="J1122" s="17"/>
      <c r="K1122" s="17"/>
      <c r="L1122" s="17"/>
      <c r="M1122" s="17"/>
      <c r="N1122" s="17"/>
      <c r="O1122" s="75">
        <v>0</v>
      </c>
      <c r="P1122" s="17"/>
    </row>
    <row r="1123" spans="1:16" ht="15.75">
      <c r="A1123" s="112"/>
      <c r="B1123" s="112"/>
      <c r="C1123" s="112"/>
      <c r="D1123" s="112"/>
      <c r="E1123" s="112"/>
      <c r="F1123" s="183"/>
      <c r="G1123" s="184"/>
      <c r="H1123" s="22" t="s">
        <v>193</v>
      </c>
      <c r="I1123" s="17"/>
      <c r="J1123" s="17"/>
      <c r="K1123" s="17"/>
      <c r="L1123" s="17"/>
      <c r="M1123" s="17"/>
      <c r="N1123" s="17"/>
      <c r="O1123" s="75">
        <v>0</v>
      </c>
      <c r="P1123" s="17">
        <v>61783.26</v>
      </c>
    </row>
    <row r="1124" spans="1:16" ht="36" customHeight="1">
      <c r="A1124" s="112"/>
      <c r="B1124" s="112"/>
      <c r="C1124" s="112"/>
      <c r="D1124" s="112"/>
      <c r="E1124" s="112"/>
      <c r="F1124" s="125"/>
      <c r="G1124" s="127"/>
      <c r="H1124" s="22" t="s">
        <v>194</v>
      </c>
      <c r="I1124" s="17">
        <v>0</v>
      </c>
      <c r="J1124" s="17">
        <v>0</v>
      </c>
      <c r="K1124" s="17">
        <v>0</v>
      </c>
      <c r="L1124" s="17">
        <v>0</v>
      </c>
      <c r="M1124" s="17">
        <v>0</v>
      </c>
      <c r="N1124" s="17"/>
      <c r="O1124" s="75">
        <v>0</v>
      </c>
      <c r="P1124" s="17">
        <v>61783.26</v>
      </c>
    </row>
    <row r="1125" spans="1:16" ht="30" customHeight="1">
      <c r="A1125" s="60" t="s">
        <v>278</v>
      </c>
      <c r="B1125" s="158" t="s">
        <v>279</v>
      </c>
      <c r="C1125" s="158"/>
      <c r="D1125" s="158"/>
      <c r="E1125" s="158"/>
      <c r="F1125" s="158"/>
      <c r="G1125" s="158"/>
      <c r="I1125" s="17">
        <f>I1130+I1135</f>
        <v>0</v>
      </c>
      <c r="J1125" s="17">
        <f>J1130+J1135</f>
        <v>0</v>
      </c>
      <c r="K1125" s="17">
        <f>K1130+K1135</f>
        <v>0</v>
      </c>
      <c r="L1125" s="17">
        <f>L1130+L1135</f>
        <v>0</v>
      </c>
      <c r="M1125" s="17">
        <f>M1130+M1135</f>
        <v>0</v>
      </c>
      <c r="N1125" s="17"/>
      <c r="O1125" s="75">
        <f>O1130+O1135</f>
        <v>0</v>
      </c>
      <c r="P1125" s="17">
        <v>3630625.17</v>
      </c>
    </row>
    <row r="1126" spans="1:16" ht="15.75" customHeight="1">
      <c r="A1126" s="112" t="s">
        <v>139</v>
      </c>
      <c r="B1126" s="112" t="s">
        <v>280</v>
      </c>
      <c r="C1126" s="112" t="s">
        <v>717</v>
      </c>
      <c r="D1126" s="112" t="s">
        <v>195</v>
      </c>
      <c r="E1126" s="112"/>
      <c r="F1126" s="124" t="s">
        <v>706</v>
      </c>
      <c r="G1126" s="126"/>
      <c r="H1126" s="22" t="s">
        <v>190</v>
      </c>
      <c r="I1126" s="16"/>
      <c r="J1126" s="16"/>
      <c r="K1126" s="16"/>
      <c r="L1126" s="16"/>
      <c r="M1126" s="16"/>
      <c r="N1126" s="17">
        <v>0</v>
      </c>
      <c r="O1126" s="75">
        <v>0</v>
      </c>
      <c r="P1126" s="17">
        <v>145696.82</v>
      </c>
    </row>
    <row r="1127" spans="1:16" ht="15.75">
      <c r="A1127" s="112"/>
      <c r="B1127" s="112"/>
      <c r="C1127" s="112"/>
      <c r="D1127" s="112"/>
      <c r="E1127" s="112"/>
      <c r="F1127" s="183"/>
      <c r="G1127" s="184"/>
      <c r="H1127" s="22" t="s">
        <v>191</v>
      </c>
      <c r="I1127" s="16"/>
      <c r="J1127" s="16"/>
      <c r="K1127" s="16"/>
      <c r="L1127" s="16"/>
      <c r="M1127" s="16"/>
      <c r="N1127" s="17">
        <f>N1132+N1137</f>
        <v>0</v>
      </c>
      <c r="O1127" s="75">
        <v>0</v>
      </c>
      <c r="P1127" s="17"/>
    </row>
    <row r="1128" spans="1:16" ht="15.75">
      <c r="A1128" s="112"/>
      <c r="B1128" s="112"/>
      <c r="C1128" s="112"/>
      <c r="D1128" s="112"/>
      <c r="E1128" s="112"/>
      <c r="F1128" s="183"/>
      <c r="G1128" s="184"/>
      <c r="H1128" s="22" t="s">
        <v>192</v>
      </c>
      <c r="I1128" s="16"/>
      <c r="J1128" s="16"/>
      <c r="K1128" s="16"/>
      <c r="L1128" s="16"/>
      <c r="M1128" s="16"/>
      <c r="N1128" s="16"/>
      <c r="O1128" s="75">
        <v>0</v>
      </c>
      <c r="P1128" s="17"/>
    </row>
    <row r="1129" spans="1:16" ht="15.75">
      <c r="A1129" s="112"/>
      <c r="B1129" s="112"/>
      <c r="C1129" s="112"/>
      <c r="D1129" s="112"/>
      <c r="E1129" s="112"/>
      <c r="F1129" s="183"/>
      <c r="G1129" s="184"/>
      <c r="H1129" s="22" t="s">
        <v>193</v>
      </c>
      <c r="I1129" s="16"/>
      <c r="J1129" s="16"/>
      <c r="K1129" s="16"/>
      <c r="L1129" s="16"/>
      <c r="M1129" s="16"/>
      <c r="N1129" s="16"/>
      <c r="O1129" s="75">
        <v>0</v>
      </c>
      <c r="P1129" s="17"/>
    </row>
    <row r="1130" spans="1:16" ht="33.75" customHeight="1">
      <c r="A1130" s="112"/>
      <c r="B1130" s="112"/>
      <c r="C1130" s="112"/>
      <c r="D1130" s="112"/>
      <c r="E1130" s="112"/>
      <c r="F1130" s="125"/>
      <c r="G1130" s="127"/>
      <c r="H1130" s="22" t="s">
        <v>194</v>
      </c>
      <c r="I1130" s="17">
        <v>0</v>
      </c>
      <c r="J1130" s="17">
        <v>0</v>
      </c>
      <c r="K1130" s="17">
        <v>0</v>
      </c>
      <c r="L1130" s="17">
        <v>0</v>
      </c>
      <c r="M1130" s="17">
        <v>0</v>
      </c>
      <c r="N1130" s="16"/>
      <c r="O1130" s="75">
        <v>0</v>
      </c>
      <c r="P1130" s="17">
        <v>145696.82</v>
      </c>
    </row>
    <row r="1131" spans="1:16" ht="20.25" customHeight="1">
      <c r="A1131" s="112" t="s">
        <v>143</v>
      </c>
      <c r="B1131" s="112" t="s">
        <v>280</v>
      </c>
      <c r="C1131" s="112" t="s">
        <v>717</v>
      </c>
      <c r="D1131" s="112" t="s">
        <v>141</v>
      </c>
      <c r="E1131" s="112"/>
      <c r="F1131" s="124" t="s">
        <v>706</v>
      </c>
      <c r="G1131" s="126"/>
      <c r="H1131" s="22" t="s">
        <v>190</v>
      </c>
      <c r="I1131" s="16"/>
      <c r="J1131" s="16"/>
      <c r="K1131" s="16"/>
      <c r="L1131" s="16"/>
      <c r="M1131" s="16"/>
      <c r="N1131" s="16"/>
      <c r="O1131" s="75">
        <v>0</v>
      </c>
      <c r="P1131" s="17">
        <v>3484928.35</v>
      </c>
    </row>
    <row r="1132" spans="1:16" ht="15.75">
      <c r="A1132" s="112"/>
      <c r="B1132" s="112"/>
      <c r="C1132" s="112"/>
      <c r="D1132" s="112"/>
      <c r="E1132" s="112"/>
      <c r="F1132" s="183"/>
      <c r="G1132" s="184"/>
      <c r="H1132" s="22" t="s">
        <v>191</v>
      </c>
      <c r="I1132" s="16"/>
      <c r="J1132" s="16"/>
      <c r="K1132" s="16"/>
      <c r="L1132" s="16"/>
      <c r="M1132" s="16"/>
      <c r="N1132" s="17">
        <v>0</v>
      </c>
      <c r="O1132" s="75">
        <v>0</v>
      </c>
      <c r="P1132" s="17"/>
    </row>
    <row r="1133" spans="1:16" ht="15.75">
      <c r="A1133" s="112"/>
      <c r="B1133" s="112"/>
      <c r="C1133" s="112"/>
      <c r="D1133" s="112"/>
      <c r="E1133" s="112"/>
      <c r="F1133" s="183"/>
      <c r="G1133" s="184"/>
      <c r="H1133" s="22" t="s">
        <v>192</v>
      </c>
      <c r="I1133" s="16"/>
      <c r="J1133" s="16"/>
      <c r="K1133" s="16"/>
      <c r="L1133" s="16"/>
      <c r="M1133" s="16"/>
      <c r="N1133" s="16"/>
      <c r="O1133" s="75">
        <v>0</v>
      </c>
      <c r="P1133" s="17"/>
    </row>
    <row r="1134" spans="1:16" ht="15.75">
      <c r="A1134" s="112"/>
      <c r="B1134" s="112"/>
      <c r="C1134" s="112"/>
      <c r="D1134" s="112"/>
      <c r="E1134" s="112"/>
      <c r="F1134" s="183"/>
      <c r="G1134" s="184"/>
      <c r="H1134" s="22" t="s">
        <v>193</v>
      </c>
      <c r="I1134" s="16"/>
      <c r="J1134" s="16"/>
      <c r="K1134" s="16"/>
      <c r="L1134" s="16"/>
      <c r="M1134" s="16"/>
      <c r="N1134" s="16"/>
      <c r="O1134" s="75">
        <v>0</v>
      </c>
      <c r="P1134" s="17"/>
    </row>
    <row r="1135" spans="1:16" ht="15.75">
      <c r="A1135" s="112"/>
      <c r="B1135" s="112"/>
      <c r="C1135" s="112"/>
      <c r="D1135" s="112"/>
      <c r="E1135" s="112"/>
      <c r="F1135" s="125"/>
      <c r="G1135" s="127"/>
      <c r="H1135" s="22" t="s">
        <v>194</v>
      </c>
      <c r="I1135" s="17">
        <v>0</v>
      </c>
      <c r="J1135" s="17">
        <v>0</v>
      </c>
      <c r="K1135" s="17">
        <v>0</v>
      </c>
      <c r="L1135" s="17">
        <v>0</v>
      </c>
      <c r="M1135" s="17">
        <v>0</v>
      </c>
      <c r="N1135" s="16"/>
      <c r="O1135" s="75">
        <v>0</v>
      </c>
      <c r="P1135" s="17">
        <v>3484928.35</v>
      </c>
    </row>
    <row r="1136" spans="1:16" ht="36.75" customHeight="1">
      <c r="A1136" s="60" t="s">
        <v>281</v>
      </c>
      <c r="B1136" s="158" t="s">
        <v>164</v>
      </c>
      <c r="C1136" s="158"/>
      <c r="D1136" s="158"/>
      <c r="E1136" s="158"/>
      <c r="F1136" s="158"/>
      <c r="G1136" s="158"/>
      <c r="I1136" s="21">
        <f>I1141</f>
        <v>9746.94</v>
      </c>
      <c r="J1136" s="21">
        <f>J1141</f>
        <v>70860.54</v>
      </c>
      <c r="K1136" s="21">
        <f>K1141</f>
        <v>21512.55</v>
      </c>
      <c r="L1136" s="21">
        <f>L1141</f>
        <v>0</v>
      </c>
      <c r="M1136" s="21">
        <f>M1141</f>
        <v>0</v>
      </c>
      <c r="N1136" s="16"/>
      <c r="O1136" s="75">
        <f>O1141</f>
        <v>102120.03</v>
      </c>
      <c r="P1136" s="17"/>
    </row>
    <row r="1137" spans="1:17" ht="15.75">
      <c r="A1137" s="112" t="s">
        <v>139</v>
      </c>
      <c r="B1137" s="112" t="s">
        <v>718</v>
      </c>
      <c r="C1137" s="112" t="s">
        <v>792</v>
      </c>
      <c r="D1137" s="112" t="s">
        <v>250</v>
      </c>
      <c r="E1137" s="112"/>
      <c r="F1137" s="112" t="s">
        <v>354</v>
      </c>
      <c r="G1137" s="112"/>
      <c r="H1137" s="22" t="s">
        <v>190</v>
      </c>
      <c r="I1137" s="17"/>
      <c r="J1137" s="17"/>
      <c r="K1137" s="17"/>
      <c r="L1137" s="17"/>
      <c r="M1137" s="17"/>
      <c r="N1137" s="17">
        <v>0</v>
      </c>
      <c r="O1137" s="75">
        <f>I1137+J1137+K1137+L1137+M1137+N1139</f>
        <v>0</v>
      </c>
      <c r="P1137" s="17"/>
      <c r="Q1137" s="35"/>
    </row>
    <row r="1138" spans="1:16" ht="15.75">
      <c r="A1138" s="112"/>
      <c r="B1138" s="112"/>
      <c r="C1138" s="112"/>
      <c r="D1138" s="112"/>
      <c r="E1138" s="112"/>
      <c r="F1138" s="112"/>
      <c r="G1138" s="112"/>
      <c r="H1138" s="22" t="s">
        <v>191</v>
      </c>
      <c r="I1138" s="17">
        <v>4873.47</v>
      </c>
      <c r="J1138" s="17">
        <v>62873.46</v>
      </c>
      <c r="K1138" s="17">
        <v>4776.33</v>
      </c>
      <c r="L1138" s="17"/>
      <c r="M1138" s="17"/>
      <c r="N1138" s="21">
        <f>N1143</f>
        <v>0</v>
      </c>
      <c r="O1138" s="75">
        <f>I1138+J1138+K1138+L1138+M1138+N1140</f>
        <v>72523.26</v>
      </c>
      <c r="P1138" s="17"/>
    </row>
    <row r="1139" spans="1:16" ht="15.75">
      <c r="A1139" s="112"/>
      <c r="B1139" s="112"/>
      <c r="C1139" s="112"/>
      <c r="D1139" s="112"/>
      <c r="E1139" s="112"/>
      <c r="F1139" s="112"/>
      <c r="G1139" s="112"/>
      <c r="H1139" s="22" t="s">
        <v>192</v>
      </c>
      <c r="I1139" s="17">
        <v>0</v>
      </c>
      <c r="J1139" s="17">
        <v>2254.36</v>
      </c>
      <c r="K1139" s="17">
        <v>11882.95</v>
      </c>
      <c r="L1139" s="17"/>
      <c r="M1139" s="17"/>
      <c r="N1139" s="17"/>
      <c r="O1139" s="75">
        <f>I1139+J1139+K1139+L1139+M1139+N1141</f>
        <v>14137.310000000001</v>
      </c>
      <c r="P1139" s="17"/>
    </row>
    <row r="1140" spans="1:16" ht="15.75">
      <c r="A1140" s="112"/>
      <c r="B1140" s="112"/>
      <c r="C1140" s="112"/>
      <c r="D1140" s="112"/>
      <c r="E1140" s="112"/>
      <c r="F1140" s="112"/>
      <c r="G1140" s="112"/>
      <c r="H1140" s="22" t="s">
        <v>193</v>
      </c>
      <c r="I1140" s="17">
        <v>4873.47</v>
      </c>
      <c r="J1140" s="17">
        <v>5732.72</v>
      </c>
      <c r="K1140" s="17">
        <v>4853.27</v>
      </c>
      <c r="L1140" s="17"/>
      <c r="M1140" s="17"/>
      <c r="N1140" s="17"/>
      <c r="O1140" s="75">
        <f>I1140+J1140+K1140+L1140+M1140+N1142</f>
        <v>15459.460000000001</v>
      </c>
      <c r="P1140" s="17"/>
    </row>
    <row r="1141" spans="1:16" ht="39" customHeight="1">
      <c r="A1141" s="112"/>
      <c r="B1141" s="112"/>
      <c r="C1141" s="112"/>
      <c r="D1141" s="112"/>
      <c r="E1141" s="112"/>
      <c r="F1141" s="112"/>
      <c r="G1141" s="112"/>
      <c r="H1141" s="22" t="s">
        <v>194</v>
      </c>
      <c r="I1141" s="17">
        <f>I1137+I1138+I1139+I1140</f>
        <v>9746.94</v>
      </c>
      <c r="J1141" s="17">
        <f>J1137+J1138+J1139+J1140</f>
        <v>70860.54</v>
      </c>
      <c r="K1141" s="17">
        <f>K1137+K1138+K1139+K1140</f>
        <v>21512.55</v>
      </c>
      <c r="L1141" s="17">
        <f>L1137+L1138+L1139+L1140</f>
        <v>0</v>
      </c>
      <c r="M1141" s="17">
        <f>M1137+M1138+M1139+M1140</f>
        <v>0</v>
      </c>
      <c r="N1141" s="17"/>
      <c r="O1141" s="75">
        <f>O1137+O1138+O1139+O1140</f>
        <v>102120.03</v>
      </c>
      <c r="P1141" s="17">
        <v>0</v>
      </c>
    </row>
    <row r="1142" spans="1:16" ht="19.5" customHeight="1">
      <c r="A1142" s="39" t="s">
        <v>145</v>
      </c>
      <c r="B1142" s="157" t="s">
        <v>282</v>
      </c>
      <c r="C1142" s="157"/>
      <c r="D1142" s="157"/>
      <c r="E1142" s="157"/>
      <c r="F1142" s="157"/>
      <c r="G1142" s="157"/>
      <c r="H1142" s="54"/>
      <c r="I1142" s="61">
        <f aca="true" t="shared" si="8" ref="I1142:M1143">I1143</f>
        <v>251056.64</v>
      </c>
      <c r="J1142" s="61">
        <f t="shared" si="8"/>
        <v>109000</v>
      </c>
      <c r="K1142" s="61">
        <f t="shared" si="8"/>
        <v>323400.13</v>
      </c>
      <c r="L1142" s="61">
        <f t="shared" si="8"/>
        <v>307591.58999999997</v>
      </c>
      <c r="M1142" s="61">
        <f t="shared" si="8"/>
        <v>12665.2</v>
      </c>
      <c r="N1142" s="17"/>
      <c r="O1142" s="96">
        <f>O1143</f>
        <v>1003713.5599999999</v>
      </c>
      <c r="P1142" s="62">
        <f>P1143</f>
        <v>3180506.36</v>
      </c>
    </row>
    <row r="1143" spans="1:16" ht="15.75">
      <c r="A1143" s="60" t="s">
        <v>173</v>
      </c>
      <c r="B1143" s="185" t="s">
        <v>174</v>
      </c>
      <c r="C1143" s="186"/>
      <c r="D1143" s="186"/>
      <c r="E1143" s="186"/>
      <c r="F1143" s="186"/>
      <c r="G1143" s="187"/>
      <c r="H1143" s="63"/>
      <c r="I1143" s="21">
        <f t="shared" si="8"/>
        <v>251056.64</v>
      </c>
      <c r="J1143" s="21">
        <f t="shared" si="8"/>
        <v>109000</v>
      </c>
      <c r="K1143" s="21">
        <f t="shared" si="8"/>
        <v>323400.13</v>
      </c>
      <c r="L1143" s="21">
        <f t="shared" si="8"/>
        <v>307591.58999999997</v>
      </c>
      <c r="M1143" s="21">
        <f t="shared" si="8"/>
        <v>12665.2</v>
      </c>
      <c r="N1143" s="17">
        <f>N1139+N1140+N1141+N1142</f>
        <v>0</v>
      </c>
      <c r="O1143" s="75">
        <f>O1144</f>
        <v>1003713.5599999999</v>
      </c>
      <c r="P1143" s="17">
        <f>P1144</f>
        <v>3180506.36</v>
      </c>
    </row>
    <row r="1144" spans="1:16" ht="15.75">
      <c r="A1144" s="60" t="s">
        <v>175</v>
      </c>
      <c r="B1144" s="188" t="s">
        <v>176</v>
      </c>
      <c r="C1144" s="189"/>
      <c r="D1144" s="189"/>
      <c r="E1144" s="189"/>
      <c r="F1144" s="189"/>
      <c r="G1144" s="190"/>
      <c r="H1144" s="63"/>
      <c r="I1144" s="64">
        <f>I1149+I1154+I1159+I1164+I1169+I1174+I1179+I1184+I1189+I1194+I1199+I1204+I1209+I1214+I1219+I1224+I1229+I1234+I1239+I1244+I1249+I1254+I1259+I1264+K1279+I1269+I1274+I1279+I1284+I1289+I1294+I1299+I1304+I1309+I1314+I1319+I1324+I1329+I1334+I1339+I1344+I1349+I1354+I1359+I1364+I1369+I1374</f>
        <v>251056.64</v>
      </c>
      <c r="J1144" s="64">
        <f>J1149+J1154+J1159+J1164+J1169+J1174+J1179+J1184+J1189+J1194+J1199+J1204+J1209+J1214+J1219+J1224+J1229+J1234+J1239+J1244+J1249+J1254+J1259+J1264+L1279+J1269+J1274+J1279+J1284+J1289+J1294+J1299+J1304+J1309+J1314+J1319+J1324+J1329+J1334+J1339+J1344+J1349+J1354+J1359+J1364+J1369+J1374</f>
        <v>109000</v>
      </c>
      <c r="K1144" s="64">
        <f>K1149+K1154+K1159+K1164+K1169+K1174+K1179+K1184+K1189+K1194+K1199+K1204+K1209+K1214+K1219+K1224+K1229+K1234+K1239+K1244+K1249+K1254+K1259+K1264+M1279+K1269+K1274+K1279+K1284+K1289+K1294+K1299+K1304+K1309+K1314+K1319+K1324+K1329+K1334+K1339+K1344+K1349+K1354+K1359+K1364+K1369+K1374</f>
        <v>323400.13</v>
      </c>
      <c r="L1144" s="64">
        <f>L1149+L1154+L1159+L1164+L1169+L1174+L1179+L1184+L1189+L1194+L1199+L1204+L1209+L1214+L1219+L1224+L1229+L1234+L1239+L1244+L1249+L1254+L1259+L1264+N1281+L1269+L1274+L1279+L1284+L1289+L1294+L1299+L1304+L1309+L1314+L1319+L1324+L1329+L1334+L1339+L1344+L1349+L1354+L1359+L1364+L1369+L1374</f>
        <v>307591.58999999997</v>
      </c>
      <c r="M1144" s="64">
        <f>M1149+M1154+M1159+M1164+M1169+M1174+M1179+M1184+M1189+M1194+M1199+M1204+M1209+M1214+M1219+M1224+M1229+M1234+M1239+M1244+M1249+M1254+M1259+M1264+O1279+M1269+M1274+M1279+M1284+M1289+M1294+M1299+M1304+M1309+M1314+M1319+M1324+M1329+M1334+M1339+M1344+M1349+M1354+M1359+M1364+M1369+M1374</f>
        <v>12665.2</v>
      </c>
      <c r="N1144" s="61">
        <f>N1145</f>
        <v>42695.45</v>
      </c>
      <c r="O1144" s="76">
        <f>O1149+O1154+O1159+O1164+O1169+O1174+O1181+O1188+O1194+O1199+O1204+O1209+O1214+O1219+O1224+O1229+O1234+O1239+O1244+O1249+O1254+O1259+O1264+O1269+O1274+O1279+O1284+O1289+O1294+O1299+O1304+O1309+O1314+O1319+O1324+O1329+O1334+O1339+O1344+O1349+O1354+O1359+O1364+O1369+O1374</f>
        <v>1003713.5599999999</v>
      </c>
      <c r="P1144" s="65">
        <f>P1149+P1154+P1159+P1164+P1169+P1174+P1179+P1184+P1189+P1194+P1199+P1204+P1209+P1214+P1219+P1224+P1229+P1234+P1239+P1244+P1249+P1254+P1259+P1264+P1269+P1274+P1279+P1284+P1289+P1294+P1299+P1304+P1309+P1314+P1319+P1324+P1329+P1334+P1339+P1344+P1349+P1354+P1359+P1364+P1369+P1374</f>
        <v>3180506.36</v>
      </c>
    </row>
    <row r="1145" spans="1:26" ht="15.75">
      <c r="A1145" s="112">
        <v>1</v>
      </c>
      <c r="B1145" s="112" t="s">
        <v>283</v>
      </c>
      <c r="C1145" s="112" t="s">
        <v>719</v>
      </c>
      <c r="D1145" s="112" t="s">
        <v>250</v>
      </c>
      <c r="E1145" s="112"/>
      <c r="F1145" s="112" t="s">
        <v>354</v>
      </c>
      <c r="G1145" s="112"/>
      <c r="H1145" s="22" t="s">
        <v>190</v>
      </c>
      <c r="I1145" s="17"/>
      <c r="J1145" s="17"/>
      <c r="K1145" s="17"/>
      <c r="L1145" s="17"/>
      <c r="M1145" s="17"/>
      <c r="N1145" s="21">
        <f>N1146</f>
        <v>42695.45</v>
      </c>
      <c r="O1145" s="75">
        <f>M1146+I1145+J1145+K1145+L1145+M1145+N1147</f>
        <v>0</v>
      </c>
      <c r="P1145" s="17"/>
      <c r="R1145" s="15">
        <v>2017</v>
      </c>
      <c r="S1145" s="15">
        <v>2018</v>
      </c>
      <c r="T1145" s="15">
        <v>2019</v>
      </c>
      <c r="U1145" s="15">
        <v>2020</v>
      </c>
      <c r="V1145" s="15">
        <v>2021</v>
      </c>
      <c r="W1145" s="15" t="s">
        <v>134</v>
      </c>
      <c r="X1145" s="15" t="s">
        <v>135</v>
      </c>
      <c r="Z1145" s="15" t="s">
        <v>428</v>
      </c>
    </row>
    <row r="1146" spans="1:26" ht="25.5" customHeight="1">
      <c r="A1146" s="112"/>
      <c r="B1146" s="112"/>
      <c r="C1146" s="112"/>
      <c r="D1146" s="112"/>
      <c r="E1146" s="112"/>
      <c r="F1146" s="112"/>
      <c r="G1146" s="112"/>
      <c r="H1146" s="22" t="s">
        <v>191</v>
      </c>
      <c r="I1146" s="17"/>
      <c r="J1146" s="17"/>
      <c r="K1146" s="17">
        <v>53708.45</v>
      </c>
      <c r="L1146" s="17"/>
      <c r="M1146" s="17"/>
      <c r="N1146" s="64">
        <f>N1151+N1156+N1161+N1166+N1171+N1176+N1181+N1186+N1191+N1196+N1201+N1206+N1211+N1216+N1221+N1226+N1231+N1236+N1241+N1246+N1251+N1256+N1261+N1266+P1279+N1271+N1276+N1281+N1286+N1291+N1296+N1301+N1306+N1311+N1316+N1321+N1326+N1331+N1336+N1341+N1346+N1351+N1356+N1361+N1366+N1371+N1376</f>
        <v>42695.45</v>
      </c>
      <c r="O1146" s="75">
        <f>M1147+I1146+J1146+K1146+L1146+M1146+N1148</f>
        <v>53708.45</v>
      </c>
      <c r="P1146" s="17"/>
      <c r="Q1146" s="15" t="s">
        <v>190</v>
      </c>
      <c r="R1146" s="32">
        <f>I1145+I1150+I1155+I1160+I1165+I1170+I1175+I1180+I1185+I1190+I1195+I1200+I1205+I1210+I1215+I1220+I1225+I1230+I1235++I1240+I1245+I1250+I1255+I1260+I1265+I1270+I1275+I1280+I1285+I1290+I1295+I1300+I1305+I1310+I1315+I1320+I1325+I1330+I1335+I1340+I1345+I1350+I1355+I1360+I1365+I1370</f>
        <v>187865</v>
      </c>
      <c r="S1146" s="32">
        <f aca="true" t="shared" si="9" ref="S1146:X1146">J1145+J1150+J1155+J1160+J1165+J1170+J1175+J1180+J1185+J1190+J1195+J1200+J1205+J1210+J1215+J1220+J1225+J1230+J1235++J1240+J1245+J1250+J1255+J1260+J1265+J1270+J1275+J1280+J1285+J1290+J1295+J1300+J1305+J1310+J1315+J1320+J1325+J1330+J1335+J1340+J1345+J1350+J1355+J1360+J1365+J1370</f>
        <v>83200</v>
      </c>
      <c r="T1146" s="32">
        <f t="shared" si="9"/>
        <v>208000</v>
      </c>
      <c r="U1146" s="32">
        <f t="shared" si="9"/>
        <v>219300</v>
      </c>
      <c r="V1146" s="32">
        <f t="shared" si="9"/>
        <v>0</v>
      </c>
      <c r="W1146" s="32">
        <f>N1147+N1152+N1157+N1162+N1167+N1172+N1177+N1182+N1187+N1192+N1197+N1202+N1207+N1212+N1217+N1222+N1227+N1232+N1237++N1242+N1247+N1252+N1257+N1262+N1267+N1272+N1277+N1282+N1287+N1292+N1297+N1302+N1307+N1312+N1317+N1322+N1327+N1332+N1337+N1342+N1347+N1352+N1357+N1362+N1367+N1372</f>
        <v>0</v>
      </c>
      <c r="X1146" s="32">
        <f t="shared" si="9"/>
        <v>698365</v>
      </c>
      <c r="Z1146" s="32">
        <f>R1146+S1146+T1146+U1146+V1146+W1146+X1146</f>
        <v>1396730</v>
      </c>
    </row>
    <row r="1147" spans="1:26" ht="23.25" customHeight="1">
      <c r="A1147" s="112"/>
      <c r="B1147" s="112"/>
      <c r="C1147" s="112"/>
      <c r="D1147" s="112"/>
      <c r="E1147" s="112"/>
      <c r="F1147" s="112"/>
      <c r="G1147" s="112"/>
      <c r="H1147" s="22" t="s">
        <v>192</v>
      </c>
      <c r="I1147" s="17"/>
      <c r="J1147" s="17"/>
      <c r="K1147" s="17">
        <v>9691.68</v>
      </c>
      <c r="L1147" s="17">
        <v>1591.59</v>
      </c>
      <c r="M1147" s="17"/>
      <c r="N1147" s="17"/>
      <c r="O1147" s="75">
        <f>M1148+I1147+J1147+K1147+L1147+M1147+N1149</f>
        <v>11283.27</v>
      </c>
      <c r="P1147" s="17"/>
      <c r="Q1147" s="15" t="s">
        <v>191</v>
      </c>
      <c r="R1147" s="85">
        <f>I1146+I1151+I1156+I1161+I1166+I1171+I1176+I1181+I1186+I1191+I1196+I1201+I1206+I1211+I1216+I1221+I1226+I1231+I1236+I1241+I1246+I1251+I1256+I1261+I1266+I1271+I1276+I1281+I1286+I1291+I1296+I1301+I1306+I1311+I1316+I1321+I1326+I1331+I1336+I1341+I1346+I1351+I1356+I1361+I1366+I1371</f>
        <v>44836.39</v>
      </c>
      <c r="S1147" s="85">
        <f aca="true" t="shared" si="10" ref="S1147:X1147">J1146+J1151+J1156+J1161+J1166+J1171+J1176+J1181+J1186+J1191+J1196+J1201+J1206+J1211+J1216+J1221+J1226+J1231+J1236+J1241+J1246+J1251+J1256+J1261+J1266+J1271+J1276+J1281+J1286+J1291+J1296+J1301+J1306+J1311+J1316+J1321+J1326+J1331+J1336+J1341+J1346+J1351+J1356+J1361+J1366+J1371</f>
        <v>25800</v>
      </c>
      <c r="T1147" s="85">
        <f t="shared" si="10"/>
        <v>105708.45</v>
      </c>
      <c r="U1147" s="85">
        <f t="shared" si="10"/>
        <v>86700</v>
      </c>
      <c r="V1147" s="85">
        <f t="shared" si="10"/>
        <v>0</v>
      </c>
      <c r="W1147" s="85">
        <f>N1148+N1153+N1158+N1163+N1168+N1173+N1178+N1183+N1188+N1193+N1198+N1203+N1208+N1213+N1218+N1223+N1228+N1233+N1238+N1243+N1248+N1253+N1258+N1263+N1268+N1273+N1278+N1283+N1288+N1293+N1298+N1303+N1308+N1313+N1318+N1323+N1328+N1333+N1338+N1343+N1348+N1353+N1358+N1363+N1368+N1373</f>
        <v>0</v>
      </c>
      <c r="X1147" s="85">
        <f t="shared" si="10"/>
        <v>258768.69</v>
      </c>
      <c r="Y1147" s="53"/>
      <c r="Z1147" s="32">
        <f>R1147+S1147+T1147+U1147+V1147+W1147+X1147</f>
        <v>521813.52999999997</v>
      </c>
    </row>
    <row r="1148" spans="1:28" s="36" customFormat="1" ht="32.25" customHeight="1">
      <c r="A1148" s="112"/>
      <c r="B1148" s="112"/>
      <c r="C1148" s="112"/>
      <c r="D1148" s="112"/>
      <c r="E1148" s="112"/>
      <c r="F1148" s="112"/>
      <c r="G1148" s="112"/>
      <c r="H1148" s="22" t="s">
        <v>193</v>
      </c>
      <c r="I1148" s="17"/>
      <c r="J1148" s="17"/>
      <c r="K1148" s="17"/>
      <c r="L1148" s="17"/>
      <c r="M1148" s="17"/>
      <c r="N1148" s="17"/>
      <c r="O1148" s="75">
        <f>M1149+I1148+J1148+K1148+L1148+M1148+N1150</f>
        <v>0</v>
      </c>
      <c r="P1148" s="17"/>
      <c r="Q1148" s="15" t="s">
        <v>192</v>
      </c>
      <c r="R1148" s="94">
        <f>I1147+I1152+I1157+I1162+I1167+I1172+I1177+I1182+I1187+I1192+I1197+I1202+I1207+I1212+I1217+I1222+I1227+I1232+I1237+I1242+I1247+I1252+I1257+I1262+I1267+I1272+I1277+I1282+I1287+I1292+I1297+I1302+I1307+I1312+I1317+I1322+I1327+I1332+I1337+I1342+I1347+I1352+I1357+I1362+I1367+I1372</f>
        <v>18355.25</v>
      </c>
      <c r="S1148" s="94">
        <f aca="true" t="shared" si="11" ref="S1148:X1148">J1147+J1152+J1157+J1162+J1167+J1172+J1177+J1182+J1187+J1192+J1197+J1202+J1207+J1212+J1217+J1222+J1227+J1232+J1237+J1242+J1247+J1252+J1257+J1262+J1267+J1272+J1277+J1282+J1287+J1292+J1297+J1302+J1307+J1312+J1317+J1322+J1327+J1332+J1337+J1342+J1347+J1352+J1357+J1362+J1367+J1372</f>
        <v>0</v>
      </c>
      <c r="T1148" s="94">
        <f t="shared" si="11"/>
        <v>9691.68</v>
      </c>
      <c r="U1148" s="94">
        <f t="shared" si="11"/>
        <v>1591.59</v>
      </c>
      <c r="V1148" s="94">
        <f t="shared" si="11"/>
        <v>12665.2</v>
      </c>
      <c r="W1148" s="94">
        <f>N1149+N1154+N1159+N1164+N1169+N1174+N1179+N1184+N1189+N1194+N1199+N1204+N1209+N1214+N1219+N1224+N1229+N1234+N1239+N1244+N1249+N1254+N1259+N1264+N1269+N1274+N1279+N1284+N1289+N1294+N1299+N1304+N1309+N1314+N1319+N1324+N1329+N1334+N1339+N1344+N1349+N1354+N1359+N1364+N1369+N1374</f>
        <v>0</v>
      </c>
      <c r="X1148" s="94">
        <f t="shared" si="11"/>
        <v>42303.72</v>
      </c>
      <c r="Y1148" s="87"/>
      <c r="Z1148" s="32">
        <f>R1148+S1148+T1148+U1148+V1148+W1148+X1148</f>
        <v>84607.44</v>
      </c>
      <c r="AB1148" s="82"/>
    </row>
    <row r="1149" spans="1:28" s="37" customFormat="1" ht="16.5" customHeight="1">
      <c r="A1149" s="112"/>
      <c r="B1149" s="112"/>
      <c r="C1149" s="112"/>
      <c r="D1149" s="112"/>
      <c r="E1149" s="112"/>
      <c r="F1149" s="112"/>
      <c r="G1149" s="112"/>
      <c r="H1149" s="22" t="s">
        <v>194</v>
      </c>
      <c r="I1149" s="17">
        <f>I1145+I1146+I1147+I1148</f>
        <v>0</v>
      </c>
      <c r="J1149" s="17">
        <f>J1145+J1146+J1147+J1148</f>
        <v>0</v>
      </c>
      <c r="K1149" s="17">
        <f>K1145+K1146+K1147+K1148</f>
        <v>63400.13</v>
      </c>
      <c r="L1149" s="17">
        <f>L1145+L1146+L1147+L1148</f>
        <v>1591.59</v>
      </c>
      <c r="M1149" s="17">
        <f>M1145+M1146+M1147+M1148</f>
        <v>0</v>
      </c>
      <c r="N1149" s="17"/>
      <c r="O1149" s="75">
        <f>O1145+O1146+O1147+O1148</f>
        <v>64991.72</v>
      </c>
      <c r="P1149" s="17">
        <f>P1145+P1146+P1147+P1148</f>
        <v>0</v>
      </c>
      <c r="Q1149" s="15" t="s">
        <v>193</v>
      </c>
      <c r="R1149" s="94">
        <f>I1148+I1153+I1158+I1163+I1168+I1173+I1178+I1183+I1188+I1193+I1198+I1203+I1208+I1213+I1218+I1223+I1228+I1233+I1238+I1243+I1248+I1253+I1258+I1263+I1268+I1273+I1278+I1283+I1288+I1293+I1298+I1303+I1308+I1313+I1318+I1323+I1328+I1333+I1338+I1343+I1348+I1353+I1358+I1363+I1368+I1373</f>
        <v>0</v>
      </c>
      <c r="S1149" s="94">
        <f aca="true" t="shared" si="12" ref="S1149:X1149">J1148+J1153+J1158+J1163+J1168+J1173+J1178+J1183+J1188+J1193+J1198+J1203+J1208+J1213+J1218+J1223+J1228+J1233+J1238+J1243+J1248+J1253+J1258+J1263+J1268+J1273+J1278+J1283+J1288+J1293+J1298+J1303+J1308+J1313+J1318+J1323+J1328+J1333+J1338+J1343+J1348+J1353+J1358+J1363+J1368+J1373</f>
        <v>0</v>
      </c>
      <c r="T1149" s="94">
        <f t="shared" si="12"/>
        <v>0</v>
      </c>
      <c r="U1149" s="94">
        <f t="shared" si="12"/>
        <v>0</v>
      </c>
      <c r="V1149" s="94">
        <f t="shared" si="12"/>
        <v>0</v>
      </c>
      <c r="W1149" s="94">
        <f>N1150+N1155+N1160+N1165+N1170+N1175+N1180+N1185+N1190+N1195+N1200+N1205+N1210+N1215+N1220+N1225+N1230+N1235+N1240+N1245+N1250+N1255+N1260+N1265+N1270+N1275+N1280+N1285+N1290+N1295+N1300+N1305+N1310+N1315+N1320+N1325+N1330+N1335+N1340+N1345+N1350+N1355+N1360+N1365+N1370+N1375</f>
        <v>0</v>
      </c>
      <c r="X1149" s="94">
        <f t="shared" si="12"/>
        <v>0</v>
      </c>
      <c r="Y1149" s="87"/>
      <c r="Z1149" s="32">
        <f>R1149+S1149+T1149+U1149+V1149+W1149+X1149</f>
        <v>0</v>
      </c>
      <c r="AB1149" s="82"/>
    </row>
    <row r="1150" spans="1:28" ht="18" customHeight="1">
      <c r="A1150" s="112">
        <v>2</v>
      </c>
      <c r="B1150" s="112" t="s">
        <v>285</v>
      </c>
      <c r="C1150" s="112" t="s">
        <v>793</v>
      </c>
      <c r="D1150" s="112" t="s">
        <v>250</v>
      </c>
      <c r="E1150" s="112"/>
      <c r="F1150" s="112" t="s">
        <v>284</v>
      </c>
      <c r="G1150" s="112"/>
      <c r="H1150" s="22" t="s">
        <v>190</v>
      </c>
      <c r="I1150" s="17">
        <v>63700</v>
      </c>
      <c r="J1150" s="17"/>
      <c r="K1150" s="17"/>
      <c r="L1150" s="17"/>
      <c r="M1150" s="17"/>
      <c r="N1150" s="17"/>
      <c r="O1150" s="75">
        <v>63700</v>
      </c>
      <c r="P1150" s="17"/>
      <c r="R1150" s="86"/>
      <c r="S1150" s="87"/>
      <c r="T1150" s="87"/>
      <c r="U1150" s="87"/>
      <c r="V1150" s="87"/>
      <c r="W1150" s="87"/>
      <c r="X1150" s="87"/>
      <c r="Y1150" s="87"/>
      <c r="Z1150" s="87"/>
      <c r="AB1150" s="82"/>
    </row>
    <row r="1151" spans="1:28" ht="18.75" customHeight="1">
      <c r="A1151" s="112"/>
      <c r="B1151" s="112"/>
      <c r="C1151" s="112"/>
      <c r="D1151" s="112"/>
      <c r="E1151" s="112"/>
      <c r="F1151" s="112"/>
      <c r="G1151" s="112"/>
      <c r="H1151" s="22" t="s">
        <v>191</v>
      </c>
      <c r="I1151" s="17">
        <v>37301.39</v>
      </c>
      <c r="J1151" s="17"/>
      <c r="K1151" s="17"/>
      <c r="L1151" s="17"/>
      <c r="M1151" s="17"/>
      <c r="N1151" s="17">
        <f>N1147+N1148+N1149+N1150</f>
        <v>0</v>
      </c>
      <c r="O1151" s="75">
        <v>33025.24</v>
      </c>
      <c r="P1151" s="17"/>
      <c r="R1151" s="86"/>
      <c r="S1151" s="87"/>
      <c r="T1151" s="87"/>
      <c r="U1151" s="87"/>
      <c r="V1151" s="87"/>
      <c r="W1151" s="87"/>
      <c r="X1151" s="87"/>
      <c r="Y1151" s="87"/>
      <c r="Z1151" s="95" t="s">
        <v>429</v>
      </c>
      <c r="AB1151" s="82"/>
    </row>
    <row r="1152" spans="1:26" ht="15">
      <c r="A1152" s="112"/>
      <c r="B1152" s="112"/>
      <c r="C1152" s="112"/>
      <c r="D1152" s="112"/>
      <c r="E1152" s="112"/>
      <c r="F1152" s="112"/>
      <c r="G1152" s="112"/>
      <c r="H1152" s="22" t="s">
        <v>192</v>
      </c>
      <c r="I1152" s="17">
        <v>18355.25</v>
      </c>
      <c r="J1152" s="17"/>
      <c r="K1152" s="17"/>
      <c r="L1152" s="17"/>
      <c r="M1152" s="17"/>
      <c r="N1152" s="17"/>
      <c r="O1152" s="75">
        <v>18355.25</v>
      </c>
      <c r="P1152" s="17"/>
      <c r="Z1152" s="32">
        <f>Z1146+Z1147+Z1148+Z1149</f>
        <v>2003150.97</v>
      </c>
    </row>
    <row r="1153" spans="1:16" ht="15">
      <c r="A1153" s="112"/>
      <c r="B1153" s="112"/>
      <c r="C1153" s="112"/>
      <c r="D1153" s="112"/>
      <c r="E1153" s="112"/>
      <c r="F1153" s="112"/>
      <c r="G1153" s="112"/>
      <c r="H1153" s="22" t="s">
        <v>193</v>
      </c>
      <c r="I1153" s="17"/>
      <c r="J1153" s="17"/>
      <c r="K1153" s="17"/>
      <c r="L1153" s="17"/>
      <c r="M1153" s="17"/>
      <c r="N1153" s="17"/>
      <c r="O1153" s="75"/>
      <c r="P1153" s="17"/>
    </row>
    <row r="1154" spans="1:26" ht="15">
      <c r="A1154" s="112"/>
      <c r="B1154" s="112"/>
      <c r="C1154" s="112"/>
      <c r="D1154" s="112"/>
      <c r="E1154" s="112"/>
      <c r="F1154" s="112"/>
      <c r="G1154" s="112"/>
      <c r="H1154" s="22" t="s">
        <v>194</v>
      </c>
      <c r="I1154" s="17">
        <f>I1150+I1151+I1152+I1153</f>
        <v>119356.64</v>
      </c>
      <c r="J1154" s="17">
        <f>J1150+J1151+J1152+J1153</f>
        <v>0</v>
      </c>
      <c r="K1154" s="17">
        <f>K1150+K1151+K1152+K1153</f>
        <v>0</v>
      </c>
      <c r="L1154" s="17">
        <f>L1150+L1151+L1152+L1153</f>
        <v>0</v>
      </c>
      <c r="M1154" s="17">
        <f>M1150+M1151+M1152+M1153</f>
        <v>0</v>
      </c>
      <c r="N1154" s="17"/>
      <c r="O1154" s="75">
        <f>I1154+J1154+K1154+L1154+M1154+N1156</f>
        <v>119356.64</v>
      </c>
      <c r="P1154" s="17">
        <v>0</v>
      </c>
      <c r="Z1154" s="32"/>
    </row>
    <row r="1155" spans="1:28" ht="13.5" customHeight="1">
      <c r="A1155" s="112">
        <v>3</v>
      </c>
      <c r="B1155" s="112" t="s">
        <v>177</v>
      </c>
      <c r="C1155" s="112" t="s">
        <v>720</v>
      </c>
      <c r="D1155" s="112" t="s">
        <v>195</v>
      </c>
      <c r="E1155" s="112"/>
      <c r="F1155" s="112" t="s">
        <v>286</v>
      </c>
      <c r="G1155" s="112"/>
      <c r="H1155" s="22" t="s">
        <v>190</v>
      </c>
      <c r="I1155" s="17"/>
      <c r="J1155" s="17"/>
      <c r="K1155" s="17"/>
      <c r="L1155" s="17"/>
      <c r="M1155" s="17"/>
      <c r="N1155" s="17"/>
      <c r="O1155" s="75">
        <v>0</v>
      </c>
      <c r="P1155" s="17"/>
      <c r="AB1155" s="32"/>
    </row>
    <row r="1156" spans="1:16" ht="18" customHeight="1">
      <c r="A1156" s="112"/>
      <c r="B1156" s="112"/>
      <c r="C1156" s="112"/>
      <c r="D1156" s="112"/>
      <c r="E1156" s="112"/>
      <c r="F1156" s="112"/>
      <c r="G1156" s="112"/>
      <c r="H1156" s="22" t="s">
        <v>191</v>
      </c>
      <c r="I1156" s="17"/>
      <c r="J1156" s="17"/>
      <c r="K1156" s="17"/>
      <c r="L1156" s="17"/>
      <c r="M1156" s="17"/>
      <c r="N1156" s="17">
        <f>N1152+N1153+N1154+N1155</f>
        <v>0</v>
      </c>
      <c r="O1156" s="75">
        <v>0</v>
      </c>
      <c r="P1156" s="17"/>
    </row>
    <row r="1157" spans="1:16" ht="15">
      <c r="A1157" s="112"/>
      <c r="B1157" s="112"/>
      <c r="C1157" s="112"/>
      <c r="D1157" s="112"/>
      <c r="E1157" s="112"/>
      <c r="F1157" s="112"/>
      <c r="G1157" s="112"/>
      <c r="H1157" s="22" t="s">
        <v>192</v>
      </c>
      <c r="I1157" s="17"/>
      <c r="J1157" s="17"/>
      <c r="K1157" s="17"/>
      <c r="L1157" s="17"/>
      <c r="M1157" s="17"/>
      <c r="N1157" s="17"/>
      <c r="O1157" s="75">
        <v>0</v>
      </c>
      <c r="P1157" s="17">
        <v>682.91</v>
      </c>
    </row>
    <row r="1158" spans="1:16" ht="15">
      <c r="A1158" s="112"/>
      <c r="B1158" s="112"/>
      <c r="C1158" s="112"/>
      <c r="D1158" s="112"/>
      <c r="E1158" s="112"/>
      <c r="F1158" s="112"/>
      <c r="G1158" s="112"/>
      <c r="H1158" s="22" t="s">
        <v>193</v>
      </c>
      <c r="I1158" s="17"/>
      <c r="J1158" s="17"/>
      <c r="K1158" s="17"/>
      <c r="L1158" s="17"/>
      <c r="M1158" s="17"/>
      <c r="N1158" s="17"/>
      <c r="O1158" s="75">
        <v>0</v>
      </c>
      <c r="P1158" s="17"/>
    </row>
    <row r="1159" spans="1:16" ht="15">
      <c r="A1159" s="112"/>
      <c r="B1159" s="112"/>
      <c r="C1159" s="112"/>
      <c r="D1159" s="112"/>
      <c r="E1159" s="112"/>
      <c r="F1159" s="112"/>
      <c r="G1159" s="112"/>
      <c r="H1159" s="22" t="s">
        <v>194</v>
      </c>
      <c r="I1159" s="17">
        <f>I1155+I1156+I1157+I1158</f>
        <v>0</v>
      </c>
      <c r="J1159" s="17">
        <f>J1155+J1156+J1157+J1158</f>
        <v>0</v>
      </c>
      <c r="K1159" s="17">
        <f>K1155+K1156+K1157+K1158</f>
        <v>0</v>
      </c>
      <c r="L1159" s="17">
        <f>L1155+L1156+L1157+L1158</f>
        <v>0</v>
      </c>
      <c r="M1159" s="17">
        <f>M1155+M1156+M1157+M1158</f>
        <v>0</v>
      </c>
      <c r="N1159" s="17"/>
      <c r="O1159" s="75">
        <f>I1159+J1159+K1159+L1159+M1159+N1161</f>
        <v>0</v>
      </c>
      <c r="P1159" s="17">
        <v>682.91</v>
      </c>
    </row>
    <row r="1160" spans="1:16" ht="13.5" customHeight="1">
      <c r="A1160" s="112">
        <v>4</v>
      </c>
      <c r="B1160" s="112" t="s">
        <v>177</v>
      </c>
      <c r="C1160" s="112" t="s">
        <v>720</v>
      </c>
      <c r="D1160" s="112" t="s">
        <v>141</v>
      </c>
      <c r="E1160" s="112"/>
      <c r="F1160" s="112" t="s">
        <v>286</v>
      </c>
      <c r="G1160" s="112"/>
      <c r="H1160" s="22" t="s">
        <v>190</v>
      </c>
      <c r="I1160" s="17"/>
      <c r="J1160" s="17"/>
      <c r="K1160" s="17"/>
      <c r="L1160" s="17"/>
      <c r="M1160" s="17"/>
      <c r="N1160" s="17"/>
      <c r="O1160" s="75">
        <v>0</v>
      </c>
      <c r="P1160" s="17"/>
    </row>
    <row r="1161" spans="1:16" ht="15">
      <c r="A1161" s="112"/>
      <c r="B1161" s="112"/>
      <c r="C1161" s="112"/>
      <c r="D1161" s="112"/>
      <c r="E1161" s="112"/>
      <c r="F1161" s="112"/>
      <c r="G1161" s="112"/>
      <c r="H1161" s="22" t="s">
        <v>191</v>
      </c>
      <c r="I1161" s="17"/>
      <c r="J1161" s="17"/>
      <c r="K1161" s="17"/>
      <c r="L1161" s="17"/>
      <c r="M1161" s="17"/>
      <c r="N1161" s="17">
        <f>N1157+N1158+N1159+N1160</f>
        <v>0</v>
      </c>
      <c r="O1161" s="75">
        <v>0</v>
      </c>
      <c r="P1161" s="17"/>
    </row>
    <row r="1162" spans="1:16" ht="15">
      <c r="A1162" s="112"/>
      <c r="B1162" s="112"/>
      <c r="C1162" s="112"/>
      <c r="D1162" s="112"/>
      <c r="E1162" s="112"/>
      <c r="F1162" s="112"/>
      <c r="G1162" s="112"/>
      <c r="H1162" s="22" t="s">
        <v>192</v>
      </c>
      <c r="I1162" s="17"/>
      <c r="J1162" s="17"/>
      <c r="K1162" s="17"/>
      <c r="L1162" s="17"/>
      <c r="M1162" s="17"/>
      <c r="N1162" s="17"/>
      <c r="O1162" s="75">
        <v>0</v>
      </c>
      <c r="P1162" s="17">
        <v>23143.33</v>
      </c>
    </row>
    <row r="1163" spans="1:16" ht="15">
      <c r="A1163" s="112"/>
      <c r="B1163" s="112"/>
      <c r="C1163" s="112"/>
      <c r="D1163" s="112"/>
      <c r="E1163" s="112"/>
      <c r="F1163" s="112"/>
      <c r="G1163" s="112"/>
      <c r="H1163" s="22" t="s">
        <v>193</v>
      </c>
      <c r="I1163" s="17"/>
      <c r="J1163" s="17"/>
      <c r="K1163" s="17"/>
      <c r="L1163" s="17"/>
      <c r="M1163" s="17"/>
      <c r="N1163" s="17"/>
      <c r="O1163" s="75">
        <v>0</v>
      </c>
      <c r="P1163" s="17"/>
    </row>
    <row r="1164" spans="1:16" ht="15">
      <c r="A1164" s="112"/>
      <c r="B1164" s="112"/>
      <c r="C1164" s="112"/>
      <c r="D1164" s="112"/>
      <c r="E1164" s="112"/>
      <c r="F1164" s="112"/>
      <c r="G1164" s="112"/>
      <c r="H1164" s="22" t="s">
        <v>194</v>
      </c>
      <c r="I1164" s="17">
        <f>I1160+I1161+I1162+I1163</f>
        <v>0</v>
      </c>
      <c r="J1164" s="17">
        <f>J1160+J1161+J1162+J1163</f>
        <v>0</v>
      </c>
      <c r="K1164" s="17">
        <f>K1160+K1161+K1162+K1163</f>
        <v>0</v>
      </c>
      <c r="L1164" s="17">
        <f>L1160+L1161+L1162+L1163</f>
        <v>0</v>
      </c>
      <c r="M1164" s="17">
        <f>M1160+M1161+M1162+M1163</f>
        <v>0</v>
      </c>
      <c r="N1164" s="17"/>
      <c r="O1164" s="75">
        <f>I1164+J1164+K1164+L1164+M1164+N1166</f>
        <v>0</v>
      </c>
      <c r="P1164" s="17">
        <v>23143.33</v>
      </c>
    </row>
    <row r="1165" spans="1:16" ht="13.5" customHeight="1">
      <c r="A1165" s="112">
        <v>5</v>
      </c>
      <c r="B1165" s="112" t="s">
        <v>177</v>
      </c>
      <c r="C1165" s="112" t="s">
        <v>721</v>
      </c>
      <c r="D1165" s="112" t="s">
        <v>195</v>
      </c>
      <c r="E1165" s="112"/>
      <c r="F1165" s="112" t="s">
        <v>286</v>
      </c>
      <c r="G1165" s="112"/>
      <c r="H1165" s="22" t="s">
        <v>190</v>
      </c>
      <c r="I1165" s="17"/>
      <c r="J1165" s="17"/>
      <c r="K1165" s="17"/>
      <c r="L1165" s="17"/>
      <c r="M1165" s="17"/>
      <c r="N1165" s="17"/>
      <c r="O1165" s="75">
        <v>0</v>
      </c>
      <c r="P1165" s="17"/>
    </row>
    <row r="1166" spans="1:16" ht="15">
      <c r="A1166" s="112"/>
      <c r="B1166" s="112"/>
      <c r="C1166" s="112"/>
      <c r="D1166" s="112"/>
      <c r="E1166" s="112"/>
      <c r="F1166" s="112"/>
      <c r="G1166" s="112"/>
      <c r="H1166" s="22" t="s">
        <v>191</v>
      </c>
      <c r="I1166" s="17"/>
      <c r="J1166" s="17"/>
      <c r="K1166" s="17"/>
      <c r="L1166" s="17"/>
      <c r="M1166" s="17"/>
      <c r="N1166" s="17">
        <f>N1162+N1163+N1164+N1165</f>
        <v>0</v>
      </c>
      <c r="O1166" s="75">
        <v>0</v>
      </c>
      <c r="P1166" s="17"/>
    </row>
    <row r="1167" spans="1:16" ht="15">
      <c r="A1167" s="112"/>
      <c r="B1167" s="112"/>
      <c r="C1167" s="112"/>
      <c r="D1167" s="112"/>
      <c r="E1167" s="112"/>
      <c r="F1167" s="112"/>
      <c r="G1167" s="112"/>
      <c r="H1167" s="22" t="s">
        <v>192</v>
      </c>
      <c r="I1167" s="17"/>
      <c r="J1167" s="17"/>
      <c r="K1167" s="17"/>
      <c r="L1167" s="17"/>
      <c r="M1167" s="17"/>
      <c r="N1167" s="17"/>
      <c r="O1167" s="75">
        <v>0</v>
      </c>
      <c r="P1167" s="17">
        <v>635.82</v>
      </c>
    </row>
    <row r="1168" spans="1:16" ht="15">
      <c r="A1168" s="112"/>
      <c r="B1168" s="112"/>
      <c r="C1168" s="112"/>
      <c r="D1168" s="112"/>
      <c r="E1168" s="112"/>
      <c r="F1168" s="112"/>
      <c r="G1168" s="112"/>
      <c r="H1168" s="22" t="s">
        <v>193</v>
      </c>
      <c r="I1168" s="17"/>
      <c r="J1168" s="17"/>
      <c r="K1168" s="17"/>
      <c r="L1168" s="17"/>
      <c r="M1168" s="17"/>
      <c r="N1168" s="17"/>
      <c r="O1168" s="75">
        <v>0</v>
      </c>
      <c r="P1168" s="17"/>
    </row>
    <row r="1169" spans="1:16" ht="15">
      <c r="A1169" s="112"/>
      <c r="B1169" s="112"/>
      <c r="C1169" s="112"/>
      <c r="D1169" s="112"/>
      <c r="E1169" s="112"/>
      <c r="F1169" s="112"/>
      <c r="G1169" s="112"/>
      <c r="H1169" s="22" t="s">
        <v>194</v>
      </c>
      <c r="I1169" s="17">
        <f>I1165+I1166+I1167+I1168</f>
        <v>0</v>
      </c>
      <c r="J1169" s="17">
        <f>J1165+J1166+J1167+J1168</f>
        <v>0</v>
      </c>
      <c r="K1169" s="17">
        <f>K1165+K1166+K1167+K1168</f>
        <v>0</v>
      </c>
      <c r="L1169" s="17">
        <f>L1165+L1166+L1167+L1168</f>
        <v>0</v>
      </c>
      <c r="M1169" s="17">
        <f>M1165+M1166+M1167+M1168</f>
        <v>0</v>
      </c>
      <c r="N1169" s="17"/>
      <c r="O1169" s="75">
        <f>I1169+J1169+K1169+L1169+M1169+N1171</f>
        <v>0</v>
      </c>
      <c r="P1169" s="17">
        <v>635.82</v>
      </c>
    </row>
    <row r="1170" spans="1:16" ht="13.5" customHeight="1">
      <c r="A1170" s="112">
        <v>6</v>
      </c>
      <c r="B1170" s="112" t="s">
        <v>177</v>
      </c>
      <c r="C1170" s="112" t="s">
        <v>721</v>
      </c>
      <c r="D1170" s="112" t="s">
        <v>141</v>
      </c>
      <c r="E1170" s="112"/>
      <c r="F1170" s="112" t="s">
        <v>286</v>
      </c>
      <c r="G1170" s="112"/>
      <c r="H1170" s="22" t="s">
        <v>190</v>
      </c>
      <c r="I1170" s="17"/>
      <c r="J1170" s="17"/>
      <c r="K1170" s="17"/>
      <c r="L1170" s="17"/>
      <c r="M1170" s="17"/>
      <c r="N1170" s="17"/>
      <c r="O1170" s="75">
        <v>0</v>
      </c>
      <c r="P1170" s="17"/>
    </row>
    <row r="1171" spans="1:16" ht="15">
      <c r="A1171" s="112"/>
      <c r="B1171" s="112"/>
      <c r="C1171" s="112"/>
      <c r="D1171" s="112"/>
      <c r="E1171" s="112"/>
      <c r="F1171" s="112"/>
      <c r="G1171" s="112"/>
      <c r="H1171" s="22" t="s">
        <v>191</v>
      </c>
      <c r="I1171" s="17"/>
      <c r="J1171" s="17"/>
      <c r="K1171" s="17"/>
      <c r="L1171" s="17"/>
      <c r="M1171" s="17"/>
      <c r="N1171" s="17">
        <f>N1167+N1168+N1169+N1170</f>
        <v>0</v>
      </c>
      <c r="O1171" s="75">
        <v>0</v>
      </c>
      <c r="P1171" s="17"/>
    </row>
    <row r="1172" spans="1:16" ht="15">
      <c r="A1172" s="112"/>
      <c r="B1172" s="112"/>
      <c r="C1172" s="112"/>
      <c r="D1172" s="112"/>
      <c r="E1172" s="112"/>
      <c r="F1172" s="112"/>
      <c r="G1172" s="112"/>
      <c r="H1172" s="22" t="s">
        <v>192</v>
      </c>
      <c r="I1172" s="17"/>
      <c r="J1172" s="17"/>
      <c r="K1172" s="17"/>
      <c r="L1172" s="17"/>
      <c r="M1172" s="17"/>
      <c r="N1172" s="17"/>
      <c r="O1172" s="75">
        <v>0</v>
      </c>
      <c r="P1172" s="17">
        <v>21547.24</v>
      </c>
    </row>
    <row r="1173" spans="1:16" ht="15">
      <c r="A1173" s="112"/>
      <c r="B1173" s="112"/>
      <c r="C1173" s="112"/>
      <c r="D1173" s="112"/>
      <c r="E1173" s="112"/>
      <c r="F1173" s="112"/>
      <c r="G1173" s="112"/>
      <c r="H1173" s="22" t="s">
        <v>193</v>
      </c>
      <c r="I1173" s="17"/>
      <c r="J1173" s="17"/>
      <c r="K1173" s="17"/>
      <c r="L1173" s="17"/>
      <c r="M1173" s="17"/>
      <c r="N1173" s="17"/>
      <c r="O1173" s="75">
        <v>0</v>
      </c>
      <c r="P1173" s="17"/>
    </row>
    <row r="1174" spans="1:16" ht="15">
      <c r="A1174" s="112"/>
      <c r="B1174" s="112"/>
      <c r="C1174" s="112"/>
      <c r="D1174" s="112"/>
      <c r="E1174" s="112"/>
      <c r="F1174" s="112"/>
      <c r="G1174" s="112"/>
      <c r="H1174" s="22" t="s">
        <v>194</v>
      </c>
      <c r="I1174" s="17">
        <f>I1170+I1171+I1172+I1173</f>
        <v>0</v>
      </c>
      <c r="J1174" s="17">
        <f>J1170+J1171+J1172+J1173</f>
        <v>0</v>
      </c>
      <c r="K1174" s="17">
        <f>K1170+K1171+K1172+K1173</f>
        <v>0</v>
      </c>
      <c r="L1174" s="17">
        <f>L1170+L1171+L1172+L1173</f>
        <v>0</v>
      </c>
      <c r="M1174" s="17">
        <f>M1170+M1171+M1172+M1173</f>
        <v>0</v>
      </c>
      <c r="N1174" s="17"/>
      <c r="O1174" s="75">
        <f>I1174+J1174+K1174+L1174+M1174+N1176</f>
        <v>0</v>
      </c>
      <c r="P1174" s="17">
        <v>21547.24</v>
      </c>
    </row>
    <row r="1175" spans="1:16" ht="13.5" customHeight="1">
      <c r="A1175" s="112">
        <v>7</v>
      </c>
      <c r="B1175" s="112" t="s">
        <v>180</v>
      </c>
      <c r="C1175" s="112" t="s">
        <v>728</v>
      </c>
      <c r="D1175" s="112" t="s">
        <v>195</v>
      </c>
      <c r="E1175" s="112"/>
      <c r="F1175" s="112" t="s">
        <v>286</v>
      </c>
      <c r="G1175" s="112"/>
      <c r="H1175" s="22" t="s">
        <v>190</v>
      </c>
      <c r="I1175" s="17"/>
      <c r="J1175" s="17"/>
      <c r="K1175" s="17"/>
      <c r="L1175" s="17"/>
      <c r="M1175" s="17"/>
      <c r="N1175" s="17"/>
      <c r="O1175" s="75">
        <v>0</v>
      </c>
      <c r="P1175" s="17"/>
    </row>
    <row r="1176" spans="1:16" ht="15">
      <c r="A1176" s="112"/>
      <c r="B1176" s="112"/>
      <c r="C1176" s="112"/>
      <c r="D1176" s="112"/>
      <c r="E1176" s="112"/>
      <c r="F1176" s="112"/>
      <c r="G1176" s="112"/>
      <c r="H1176" s="22" t="s">
        <v>191</v>
      </c>
      <c r="I1176" s="17"/>
      <c r="J1176" s="17"/>
      <c r="K1176" s="17"/>
      <c r="L1176" s="17"/>
      <c r="M1176" s="17"/>
      <c r="N1176" s="17">
        <f>N1172+N1173+N1174+N1175</f>
        <v>0</v>
      </c>
      <c r="O1176" s="75">
        <v>0</v>
      </c>
      <c r="P1176" s="17"/>
    </row>
    <row r="1177" spans="1:16" ht="15">
      <c r="A1177" s="112"/>
      <c r="B1177" s="112"/>
      <c r="C1177" s="112"/>
      <c r="D1177" s="112"/>
      <c r="E1177" s="112"/>
      <c r="F1177" s="112"/>
      <c r="G1177" s="112"/>
      <c r="H1177" s="22" t="s">
        <v>192</v>
      </c>
      <c r="I1177" s="17"/>
      <c r="J1177" s="17"/>
      <c r="K1177" s="17"/>
      <c r="L1177" s="17"/>
      <c r="M1177" s="17"/>
      <c r="N1177" s="17"/>
      <c r="O1177" s="75">
        <v>0</v>
      </c>
      <c r="P1177" s="17">
        <v>671.14</v>
      </c>
    </row>
    <row r="1178" spans="1:16" ht="15">
      <c r="A1178" s="112"/>
      <c r="B1178" s="112"/>
      <c r="C1178" s="112"/>
      <c r="D1178" s="112"/>
      <c r="E1178" s="112"/>
      <c r="F1178" s="112"/>
      <c r="G1178" s="112"/>
      <c r="H1178" s="22" t="s">
        <v>193</v>
      </c>
      <c r="I1178" s="17"/>
      <c r="J1178" s="17"/>
      <c r="K1178" s="17"/>
      <c r="L1178" s="17"/>
      <c r="M1178" s="17"/>
      <c r="N1178" s="17"/>
      <c r="O1178" s="75">
        <v>0</v>
      </c>
      <c r="P1178" s="17"/>
    </row>
    <row r="1179" spans="1:16" ht="15">
      <c r="A1179" s="112"/>
      <c r="B1179" s="112"/>
      <c r="C1179" s="112"/>
      <c r="D1179" s="112"/>
      <c r="E1179" s="112"/>
      <c r="F1179" s="112"/>
      <c r="G1179" s="112"/>
      <c r="H1179" s="22" t="s">
        <v>194</v>
      </c>
      <c r="I1179" s="17">
        <f>I1175+I1176+I1177+I1178</f>
        <v>0</v>
      </c>
      <c r="J1179" s="17">
        <f>J1175+J1176+J1177+J1178</f>
        <v>0</v>
      </c>
      <c r="K1179" s="17">
        <f>K1175+K1176+K1177+K1178</f>
        <v>0</v>
      </c>
      <c r="L1179" s="17">
        <f>L1175+L1176+L1177+L1178</f>
        <v>0</v>
      </c>
      <c r="M1179" s="17">
        <f>M1175+M1176+M1177+M1178</f>
        <v>0</v>
      </c>
      <c r="N1179" s="17"/>
      <c r="O1179" s="75">
        <v>0</v>
      </c>
      <c r="P1179" s="17">
        <v>671.14</v>
      </c>
    </row>
    <row r="1180" spans="1:16" ht="13.5" customHeight="1">
      <c r="A1180" s="112">
        <v>8</v>
      </c>
      <c r="B1180" s="112" t="s">
        <v>180</v>
      </c>
      <c r="C1180" s="112" t="s">
        <v>726</v>
      </c>
      <c r="D1180" s="112" t="s">
        <v>141</v>
      </c>
      <c r="E1180" s="112"/>
      <c r="F1180" s="112" t="s">
        <v>286</v>
      </c>
      <c r="G1180" s="112"/>
      <c r="H1180" s="22" t="s">
        <v>190</v>
      </c>
      <c r="I1180" s="17"/>
      <c r="J1180" s="17"/>
      <c r="K1180" s="17"/>
      <c r="L1180" s="17"/>
      <c r="M1180" s="17"/>
      <c r="N1180" s="17"/>
      <c r="O1180" s="75">
        <v>0</v>
      </c>
      <c r="P1180" s="17"/>
    </row>
    <row r="1181" spans="1:16" ht="15">
      <c r="A1181" s="112"/>
      <c r="B1181" s="112"/>
      <c r="C1181" s="112"/>
      <c r="D1181" s="112"/>
      <c r="E1181" s="112"/>
      <c r="F1181" s="112"/>
      <c r="G1181" s="112"/>
      <c r="H1181" s="22" t="s">
        <v>191</v>
      </c>
      <c r="I1181" s="17"/>
      <c r="J1181" s="17"/>
      <c r="K1181" s="17"/>
      <c r="L1181" s="17"/>
      <c r="M1181" s="17"/>
      <c r="N1181" s="17">
        <f>N1177+N1178+N1179+N1180</f>
        <v>0</v>
      </c>
      <c r="O1181" s="77">
        <f>I1181+J1181+K1181+L1181+M1181+N1183</f>
        <v>0</v>
      </c>
      <c r="P1181" s="17"/>
    </row>
    <row r="1182" spans="1:16" ht="15">
      <c r="A1182" s="112"/>
      <c r="B1182" s="112"/>
      <c r="C1182" s="112"/>
      <c r="D1182" s="112"/>
      <c r="E1182" s="112"/>
      <c r="F1182" s="112"/>
      <c r="G1182" s="112"/>
      <c r="H1182" s="22" t="s">
        <v>192</v>
      </c>
      <c r="I1182" s="17"/>
      <c r="J1182" s="17"/>
      <c r="K1182" s="17"/>
      <c r="L1182" s="17"/>
      <c r="M1182" s="17"/>
      <c r="N1182" s="17"/>
      <c r="O1182" s="75">
        <v>0</v>
      </c>
      <c r="P1182" s="17">
        <v>22744.31</v>
      </c>
    </row>
    <row r="1183" spans="1:16" ht="15">
      <c r="A1183" s="112"/>
      <c r="B1183" s="112"/>
      <c r="C1183" s="112"/>
      <c r="D1183" s="112"/>
      <c r="E1183" s="112"/>
      <c r="F1183" s="112"/>
      <c r="G1183" s="112"/>
      <c r="H1183" s="22" t="s">
        <v>193</v>
      </c>
      <c r="I1183" s="17"/>
      <c r="J1183" s="17"/>
      <c r="K1183" s="17"/>
      <c r="L1183" s="17"/>
      <c r="M1183" s="17"/>
      <c r="N1183" s="17"/>
      <c r="O1183" s="75">
        <v>0</v>
      </c>
      <c r="P1183" s="17"/>
    </row>
    <row r="1184" spans="1:16" ht="15">
      <c r="A1184" s="112"/>
      <c r="B1184" s="112"/>
      <c r="C1184" s="112"/>
      <c r="D1184" s="112"/>
      <c r="E1184" s="112"/>
      <c r="F1184" s="112"/>
      <c r="G1184" s="112"/>
      <c r="H1184" s="22" t="s">
        <v>194</v>
      </c>
      <c r="I1184" s="17">
        <f>I1180+I1181+I1182+I1183</f>
        <v>0</v>
      </c>
      <c r="J1184" s="17">
        <f>J1180+J1181+J1182+J1183</f>
        <v>0</v>
      </c>
      <c r="K1184" s="17">
        <f>K1180+K1181+K1182+K1183</f>
        <v>0</v>
      </c>
      <c r="L1184" s="17">
        <f>L1180+L1181+L1182+L1183</f>
        <v>0</v>
      </c>
      <c r="M1184" s="17">
        <f>M1180+M1181+M1182+M1183</f>
        <v>0</v>
      </c>
      <c r="N1184" s="17"/>
      <c r="O1184" s="75">
        <v>0</v>
      </c>
      <c r="P1184" s="17">
        <v>22744.31</v>
      </c>
    </row>
    <row r="1185" spans="1:16" ht="13.5" customHeight="1">
      <c r="A1185" s="112">
        <v>9</v>
      </c>
      <c r="B1185" s="112" t="s">
        <v>180</v>
      </c>
      <c r="C1185" s="112" t="s">
        <v>725</v>
      </c>
      <c r="D1185" s="112" t="s">
        <v>195</v>
      </c>
      <c r="E1185" s="112"/>
      <c r="F1185" s="112" t="s">
        <v>286</v>
      </c>
      <c r="G1185" s="112"/>
      <c r="H1185" s="22" t="s">
        <v>190</v>
      </c>
      <c r="I1185" s="17"/>
      <c r="J1185" s="17"/>
      <c r="K1185" s="17"/>
      <c r="L1185" s="17"/>
      <c r="M1185" s="17"/>
      <c r="N1185" s="17"/>
      <c r="O1185" s="75">
        <v>0</v>
      </c>
      <c r="P1185" s="17"/>
    </row>
    <row r="1186" spans="1:16" ht="15">
      <c r="A1186" s="112"/>
      <c r="B1186" s="112"/>
      <c r="C1186" s="112"/>
      <c r="D1186" s="112"/>
      <c r="E1186" s="112"/>
      <c r="F1186" s="112"/>
      <c r="G1186" s="112"/>
      <c r="H1186" s="22" t="s">
        <v>191</v>
      </c>
      <c r="I1186" s="17"/>
      <c r="J1186" s="17"/>
      <c r="K1186" s="17"/>
      <c r="L1186" s="17"/>
      <c r="M1186" s="17"/>
      <c r="N1186" s="17">
        <f>N1182+N1183+N1184+N1185</f>
        <v>0</v>
      </c>
      <c r="O1186" s="75">
        <v>0</v>
      </c>
      <c r="P1186" s="17"/>
    </row>
    <row r="1187" spans="1:16" ht="15">
      <c r="A1187" s="112"/>
      <c r="B1187" s="112"/>
      <c r="C1187" s="112"/>
      <c r="D1187" s="112"/>
      <c r="E1187" s="112"/>
      <c r="F1187" s="112"/>
      <c r="G1187" s="112"/>
      <c r="H1187" s="22" t="s">
        <v>192</v>
      </c>
      <c r="I1187" s="17"/>
      <c r="J1187" s="17"/>
      <c r="K1187" s="17"/>
      <c r="L1187" s="17"/>
      <c r="M1187" s="17"/>
      <c r="N1187" s="17"/>
      <c r="O1187" s="75">
        <v>0</v>
      </c>
      <c r="P1187" s="17">
        <v>824.21</v>
      </c>
    </row>
    <row r="1188" spans="1:16" ht="15">
      <c r="A1188" s="112"/>
      <c r="B1188" s="112"/>
      <c r="C1188" s="112"/>
      <c r="D1188" s="112"/>
      <c r="E1188" s="112"/>
      <c r="F1188" s="112"/>
      <c r="G1188" s="112"/>
      <c r="H1188" s="22" t="s">
        <v>193</v>
      </c>
      <c r="I1188" s="17"/>
      <c r="J1188" s="17"/>
      <c r="K1188" s="17"/>
      <c r="L1188" s="17"/>
      <c r="M1188" s="17"/>
      <c r="N1188" s="17"/>
      <c r="O1188" s="77">
        <f>I1188+J1188+K1188+L1188+M1188+N1190</f>
        <v>0</v>
      </c>
      <c r="P1188" s="17"/>
    </row>
    <row r="1189" spans="1:16" ht="15">
      <c r="A1189" s="112"/>
      <c r="B1189" s="112"/>
      <c r="C1189" s="112"/>
      <c r="D1189" s="112"/>
      <c r="E1189" s="112"/>
      <c r="F1189" s="112"/>
      <c r="G1189" s="112"/>
      <c r="H1189" s="22" t="s">
        <v>194</v>
      </c>
      <c r="I1189" s="17">
        <f>I1185+I1186+I1187+I1188</f>
        <v>0</v>
      </c>
      <c r="J1189" s="17">
        <f>J1185+J1186+J1187+J1188</f>
        <v>0</v>
      </c>
      <c r="K1189" s="17">
        <f>K1185+K1186+K1187+K1188</f>
        <v>0</v>
      </c>
      <c r="L1189" s="17">
        <f>L1185+L1186+L1187+L1188</f>
        <v>0</v>
      </c>
      <c r="M1189" s="17">
        <f>M1185+M1186+M1187+M1188</f>
        <v>0</v>
      </c>
      <c r="N1189" s="17"/>
      <c r="O1189" s="75">
        <v>0</v>
      </c>
      <c r="P1189" s="17">
        <v>824.21</v>
      </c>
    </row>
    <row r="1190" spans="1:16" ht="13.5" customHeight="1">
      <c r="A1190" s="112">
        <v>10</v>
      </c>
      <c r="B1190" s="112" t="s">
        <v>180</v>
      </c>
      <c r="C1190" s="112" t="s">
        <v>727</v>
      </c>
      <c r="D1190" s="112" t="s">
        <v>141</v>
      </c>
      <c r="E1190" s="112"/>
      <c r="F1190" s="112" t="s">
        <v>286</v>
      </c>
      <c r="G1190" s="112"/>
      <c r="H1190" s="22" t="s">
        <v>190</v>
      </c>
      <c r="I1190" s="17"/>
      <c r="J1190" s="17"/>
      <c r="K1190" s="17"/>
      <c r="L1190" s="17"/>
      <c r="M1190" s="17"/>
      <c r="N1190" s="17"/>
      <c r="O1190" s="75">
        <v>0</v>
      </c>
      <c r="P1190" s="17"/>
    </row>
    <row r="1191" spans="1:16" ht="15">
      <c r="A1191" s="112"/>
      <c r="B1191" s="112"/>
      <c r="C1191" s="112"/>
      <c r="D1191" s="112"/>
      <c r="E1191" s="112"/>
      <c r="F1191" s="112"/>
      <c r="G1191" s="112"/>
      <c r="H1191" s="22" t="s">
        <v>191</v>
      </c>
      <c r="I1191" s="17"/>
      <c r="J1191" s="17"/>
      <c r="K1191" s="17"/>
      <c r="L1191" s="17"/>
      <c r="M1191" s="17"/>
      <c r="N1191" s="17">
        <f>N1187+N1188+N1189+N1190</f>
        <v>0</v>
      </c>
      <c r="O1191" s="75">
        <v>0</v>
      </c>
      <c r="P1191" s="17"/>
    </row>
    <row r="1192" spans="1:16" ht="15">
      <c r="A1192" s="112"/>
      <c r="B1192" s="112"/>
      <c r="C1192" s="112"/>
      <c r="D1192" s="112"/>
      <c r="E1192" s="112"/>
      <c r="F1192" s="112"/>
      <c r="G1192" s="112"/>
      <c r="H1192" s="22" t="s">
        <v>192</v>
      </c>
      <c r="I1192" s="17"/>
      <c r="J1192" s="17"/>
      <c r="K1192" s="17"/>
      <c r="L1192" s="17"/>
      <c r="M1192" s="17"/>
      <c r="N1192" s="17"/>
      <c r="O1192" s="75">
        <v>0</v>
      </c>
      <c r="P1192" s="17">
        <v>27931.6</v>
      </c>
    </row>
    <row r="1193" spans="1:16" ht="15">
      <c r="A1193" s="112"/>
      <c r="B1193" s="112"/>
      <c r="C1193" s="112"/>
      <c r="D1193" s="112"/>
      <c r="E1193" s="112"/>
      <c r="F1193" s="112"/>
      <c r="G1193" s="112"/>
      <c r="H1193" s="22" t="s">
        <v>193</v>
      </c>
      <c r="I1193" s="17"/>
      <c r="J1193" s="17"/>
      <c r="K1193" s="17"/>
      <c r="L1193" s="17"/>
      <c r="M1193" s="17"/>
      <c r="N1193" s="17"/>
      <c r="O1193" s="75">
        <v>0</v>
      </c>
      <c r="P1193" s="17"/>
    </row>
    <row r="1194" spans="1:16" ht="15">
      <c r="A1194" s="112"/>
      <c r="B1194" s="112"/>
      <c r="C1194" s="112"/>
      <c r="D1194" s="112"/>
      <c r="E1194" s="112"/>
      <c r="F1194" s="112"/>
      <c r="G1194" s="112"/>
      <c r="H1194" s="22" t="s">
        <v>194</v>
      </c>
      <c r="I1194" s="17">
        <f>I1190+I1191+I1192+I1193</f>
        <v>0</v>
      </c>
      <c r="J1194" s="17">
        <f>J1190+J1191+J1192+J1193</f>
        <v>0</v>
      </c>
      <c r="K1194" s="17">
        <f>K1190+K1191+K1192+K1193</f>
        <v>0</v>
      </c>
      <c r="L1194" s="17">
        <f>L1190+L1191+L1192+L1193</f>
        <v>0</v>
      </c>
      <c r="M1194" s="17">
        <f>M1190+M1191+M1192+M1193</f>
        <v>0</v>
      </c>
      <c r="N1194" s="17"/>
      <c r="O1194" s="75">
        <v>0</v>
      </c>
      <c r="P1194" s="17">
        <v>27931.6</v>
      </c>
    </row>
    <row r="1195" spans="1:16" ht="13.5" customHeight="1">
      <c r="A1195" s="112">
        <v>11</v>
      </c>
      <c r="B1195" s="112" t="s">
        <v>180</v>
      </c>
      <c r="C1195" s="112" t="s">
        <v>722</v>
      </c>
      <c r="D1195" s="112" t="s">
        <v>141</v>
      </c>
      <c r="E1195" s="112"/>
      <c r="F1195" s="112" t="s">
        <v>286</v>
      </c>
      <c r="G1195" s="112"/>
      <c r="H1195" s="22" t="s">
        <v>190</v>
      </c>
      <c r="I1195" s="17"/>
      <c r="J1195" s="17"/>
      <c r="K1195" s="17"/>
      <c r="L1195" s="17"/>
      <c r="M1195" s="17"/>
      <c r="N1195" s="17"/>
      <c r="O1195" s="75">
        <v>0</v>
      </c>
      <c r="P1195" s="17"/>
    </row>
    <row r="1196" spans="1:16" ht="15">
      <c r="A1196" s="112"/>
      <c r="B1196" s="112"/>
      <c r="C1196" s="112"/>
      <c r="D1196" s="112"/>
      <c r="E1196" s="112"/>
      <c r="F1196" s="112"/>
      <c r="G1196" s="112"/>
      <c r="H1196" s="22" t="s">
        <v>191</v>
      </c>
      <c r="I1196" s="17"/>
      <c r="J1196" s="17"/>
      <c r="K1196" s="17"/>
      <c r="L1196" s="17"/>
      <c r="M1196" s="17"/>
      <c r="N1196" s="17">
        <f>N1192+N1193+N1194+N1195</f>
        <v>0</v>
      </c>
      <c r="O1196" s="75">
        <v>0</v>
      </c>
      <c r="P1196" s="17"/>
    </row>
    <row r="1197" spans="1:16" ht="15">
      <c r="A1197" s="112"/>
      <c r="B1197" s="112"/>
      <c r="C1197" s="112"/>
      <c r="D1197" s="112"/>
      <c r="E1197" s="112"/>
      <c r="F1197" s="112"/>
      <c r="G1197" s="112"/>
      <c r="H1197" s="22" t="s">
        <v>192</v>
      </c>
      <c r="I1197" s="17"/>
      <c r="J1197" s="17"/>
      <c r="K1197" s="17"/>
      <c r="L1197" s="17"/>
      <c r="M1197" s="17"/>
      <c r="N1197" s="17"/>
      <c r="O1197" s="75">
        <v>0</v>
      </c>
      <c r="P1197" s="17"/>
    </row>
    <row r="1198" spans="1:16" ht="15">
      <c r="A1198" s="112"/>
      <c r="B1198" s="112"/>
      <c r="C1198" s="112"/>
      <c r="D1198" s="112"/>
      <c r="E1198" s="112"/>
      <c r="F1198" s="112"/>
      <c r="G1198" s="112"/>
      <c r="H1198" s="22" t="s">
        <v>193</v>
      </c>
      <c r="I1198" s="17"/>
      <c r="J1198" s="17"/>
      <c r="K1198" s="17"/>
      <c r="L1198" s="17"/>
      <c r="M1198" s="17"/>
      <c r="N1198" s="17"/>
      <c r="O1198" s="75">
        <v>0</v>
      </c>
      <c r="P1198" s="17">
        <v>70627.06</v>
      </c>
    </row>
    <row r="1199" spans="1:16" ht="15">
      <c r="A1199" s="112"/>
      <c r="B1199" s="112"/>
      <c r="C1199" s="112"/>
      <c r="D1199" s="112"/>
      <c r="E1199" s="112"/>
      <c r="F1199" s="112"/>
      <c r="G1199" s="112"/>
      <c r="H1199" s="22" t="s">
        <v>194</v>
      </c>
      <c r="I1199" s="17">
        <f>I1195+I1196+I1197+I1198</f>
        <v>0</v>
      </c>
      <c r="J1199" s="17">
        <f>J1195+J1196+J1197+J1198</f>
        <v>0</v>
      </c>
      <c r="K1199" s="17">
        <f>K1195+K1196+K1197+K1198</f>
        <v>0</v>
      </c>
      <c r="L1199" s="17">
        <f>L1195+L1196+L1197+L1198</f>
        <v>0</v>
      </c>
      <c r="M1199" s="17">
        <f>M1195+M1196+M1197+M1198</f>
        <v>0</v>
      </c>
      <c r="N1199" s="17"/>
      <c r="O1199" s="75">
        <f>I1199+J1199+K1199+L1199+M1199+N1201</f>
        <v>0</v>
      </c>
      <c r="P1199" s="17">
        <v>70627.06</v>
      </c>
    </row>
    <row r="1200" spans="1:16" ht="13.5" customHeight="1">
      <c r="A1200" s="112">
        <v>12</v>
      </c>
      <c r="B1200" s="112" t="s">
        <v>287</v>
      </c>
      <c r="C1200" s="112" t="s">
        <v>723</v>
      </c>
      <c r="D1200" s="112" t="s">
        <v>141</v>
      </c>
      <c r="E1200" s="112"/>
      <c r="F1200" s="112" t="s">
        <v>359</v>
      </c>
      <c r="G1200" s="112"/>
      <c r="H1200" s="22" t="s">
        <v>190</v>
      </c>
      <c r="I1200" s="17"/>
      <c r="J1200" s="17">
        <v>83200</v>
      </c>
      <c r="K1200" s="17">
        <v>208000</v>
      </c>
      <c r="L1200" s="17">
        <v>124800</v>
      </c>
      <c r="M1200" s="17"/>
      <c r="N1200" s="17"/>
      <c r="O1200" s="75">
        <v>416000</v>
      </c>
      <c r="P1200" s="17"/>
    </row>
    <row r="1201" spans="1:16" ht="15">
      <c r="A1201" s="112"/>
      <c r="B1201" s="112"/>
      <c r="C1201" s="112"/>
      <c r="D1201" s="112"/>
      <c r="E1201" s="112"/>
      <c r="F1201" s="112"/>
      <c r="G1201" s="112"/>
      <c r="H1201" s="22" t="s">
        <v>191</v>
      </c>
      <c r="I1201" s="17"/>
      <c r="J1201" s="17">
        <v>20800</v>
      </c>
      <c r="K1201" s="17">
        <v>52000</v>
      </c>
      <c r="L1201" s="17">
        <v>31200</v>
      </c>
      <c r="M1201" s="17">
        <v>0</v>
      </c>
      <c r="N1201" s="17">
        <f>N1197+N1198+N1199+N1200</f>
        <v>0</v>
      </c>
      <c r="O1201" s="75">
        <v>104000</v>
      </c>
      <c r="P1201" s="17"/>
    </row>
    <row r="1202" spans="1:16" ht="15">
      <c r="A1202" s="112"/>
      <c r="B1202" s="112"/>
      <c r="C1202" s="112"/>
      <c r="D1202" s="112"/>
      <c r="E1202" s="112"/>
      <c r="F1202" s="112"/>
      <c r="G1202" s="112"/>
      <c r="H1202" s="22" t="s">
        <v>192</v>
      </c>
      <c r="I1202" s="17"/>
      <c r="J1202" s="17"/>
      <c r="K1202" s="17"/>
      <c r="L1202" s="17"/>
      <c r="M1202" s="17"/>
      <c r="N1202" s="17"/>
      <c r="O1202" s="75">
        <v>0</v>
      </c>
      <c r="P1202" s="17"/>
    </row>
    <row r="1203" spans="1:16" ht="15">
      <c r="A1203" s="112"/>
      <c r="B1203" s="112"/>
      <c r="C1203" s="112"/>
      <c r="D1203" s="112"/>
      <c r="E1203" s="112"/>
      <c r="F1203" s="112"/>
      <c r="G1203" s="112"/>
      <c r="H1203" s="22" t="s">
        <v>193</v>
      </c>
      <c r="I1203" s="17"/>
      <c r="J1203" s="17"/>
      <c r="K1203" s="17"/>
      <c r="L1203" s="17"/>
      <c r="M1203" s="17"/>
      <c r="N1203" s="17"/>
      <c r="O1203" s="75">
        <v>0</v>
      </c>
      <c r="P1203" s="17"/>
    </row>
    <row r="1204" spans="1:16" ht="15">
      <c r="A1204" s="112"/>
      <c r="B1204" s="112"/>
      <c r="C1204" s="112"/>
      <c r="D1204" s="112"/>
      <c r="E1204" s="112"/>
      <c r="F1204" s="112"/>
      <c r="G1204" s="112"/>
      <c r="H1204" s="22" t="s">
        <v>194</v>
      </c>
      <c r="I1204" s="17">
        <f>I1200+I1201+I1202+I1203</f>
        <v>0</v>
      </c>
      <c r="J1204" s="17">
        <f>J1200+J1201+J1202+J1203</f>
        <v>104000</v>
      </c>
      <c r="K1204" s="17">
        <f>K1200+K1201+K1202+K1203</f>
        <v>260000</v>
      </c>
      <c r="L1204" s="17">
        <f>L1200+L1201+L1202+L1203</f>
        <v>156000</v>
      </c>
      <c r="M1204" s="17">
        <f>M1200+M1201+M1202+M1203</f>
        <v>0</v>
      </c>
      <c r="N1204" s="17"/>
      <c r="O1204" s="77">
        <f>O1200+O1201+O1202+O1203</f>
        <v>520000</v>
      </c>
      <c r="P1204" s="17">
        <v>0</v>
      </c>
    </row>
    <row r="1205" spans="1:16" ht="15.75" customHeight="1">
      <c r="A1205" s="112">
        <v>13</v>
      </c>
      <c r="B1205" s="112" t="s">
        <v>288</v>
      </c>
      <c r="C1205" s="112" t="s">
        <v>724</v>
      </c>
      <c r="D1205" s="112" t="s">
        <v>195</v>
      </c>
      <c r="E1205" s="112"/>
      <c r="F1205" s="112" t="s">
        <v>359</v>
      </c>
      <c r="G1205" s="112"/>
      <c r="H1205" s="22" t="s">
        <v>190</v>
      </c>
      <c r="I1205" s="17"/>
      <c r="J1205" s="17"/>
      <c r="K1205" s="17"/>
      <c r="L1205" s="17"/>
      <c r="M1205" s="17"/>
      <c r="N1205" s="17"/>
      <c r="O1205" s="75">
        <v>0</v>
      </c>
      <c r="P1205" s="17"/>
    </row>
    <row r="1206" spans="1:16" ht="17.25" customHeight="1">
      <c r="A1206" s="112"/>
      <c r="B1206" s="112"/>
      <c r="C1206" s="112"/>
      <c r="D1206" s="112"/>
      <c r="E1206" s="112"/>
      <c r="F1206" s="112"/>
      <c r="G1206" s="112"/>
      <c r="H1206" s="22" t="s">
        <v>191</v>
      </c>
      <c r="I1206" s="17">
        <v>1000</v>
      </c>
      <c r="J1206" s="17"/>
      <c r="K1206" s="17"/>
      <c r="L1206" s="17"/>
      <c r="M1206" s="17"/>
      <c r="N1206" s="17">
        <f>N1202+N1203+N1204+N1205</f>
        <v>0</v>
      </c>
      <c r="O1206" s="75">
        <v>1000</v>
      </c>
      <c r="P1206" s="17"/>
    </row>
    <row r="1207" spans="1:16" ht="15">
      <c r="A1207" s="112"/>
      <c r="B1207" s="112"/>
      <c r="C1207" s="112"/>
      <c r="D1207" s="112"/>
      <c r="E1207" s="112"/>
      <c r="F1207" s="112"/>
      <c r="G1207" s="112"/>
      <c r="H1207" s="22" t="s">
        <v>192</v>
      </c>
      <c r="I1207" s="17"/>
      <c r="J1207" s="17"/>
      <c r="K1207" s="17"/>
      <c r="L1207" s="17"/>
      <c r="M1207" s="17"/>
      <c r="N1207" s="17"/>
      <c r="O1207" s="75">
        <v>0</v>
      </c>
      <c r="P1207" s="17"/>
    </row>
    <row r="1208" spans="1:16" ht="15">
      <c r="A1208" s="112"/>
      <c r="B1208" s="112"/>
      <c r="C1208" s="112"/>
      <c r="D1208" s="112"/>
      <c r="E1208" s="112"/>
      <c r="F1208" s="112"/>
      <c r="G1208" s="112"/>
      <c r="H1208" s="22" t="s">
        <v>193</v>
      </c>
      <c r="I1208" s="17"/>
      <c r="J1208" s="17"/>
      <c r="K1208" s="17"/>
      <c r="L1208" s="17"/>
      <c r="M1208" s="17"/>
      <c r="N1208" s="17"/>
      <c r="O1208" s="75">
        <v>0</v>
      </c>
      <c r="P1208" s="17"/>
    </row>
    <row r="1209" spans="1:16" ht="15">
      <c r="A1209" s="112"/>
      <c r="B1209" s="112"/>
      <c r="C1209" s="112"/>
      <c r="D1209" s="112"/>
      <c r="E1209" s="112"/>
      <c r="F1209" s="112"/>
      <c r="G1209" s="112"/>
      <c r="H1209" s="22" t="s">
        <v>194</v>
      </c>
      <c r="I1209" s="17">
        <v>1000</v>
      </c>
      <c r="J1209" s="17">
        <v>0</v>
      </c>
      <c r="K1209" s="17">
        <v>0</v>
      </c>
      <c r="L1209" s="17">
        <v>0</v>
      </c>
      <c r="M1209" s="17">
        <v>0</v>
      </c>
      <c r="N1209" s="17"/>
      <c r="O1209" s="75">
        <v>1000</v>
      </c>
      <c r="P1209" s="17">
        <v>0</v>
      </c>
    </row>
    <row r="1210" spans="1:16" ht="13.5" customHeight="1">
      <c r="A1210" s="112">
        <v>14</v>
      </c>
      <c r="B1210" s="112" t="s">
        <v>288</v>
      </c>
      <c r="C1210" s="112" t="s">
        <v>594</v>
      </c>
      <c r="D1210" s="112" t="s">
        <v>250</v>
      </c>
      <c r="E1210" s="112"/>
      <c r="F1210" s="112" t="s">
        <v>359</v>
      </c>
      <c r="G1210" s="112"/>
      <c r="H1210" s="22" t="s">
        <v>190</v>
      </c>
      <c r="I1210" s="17">
        <v>124165</v>
      </c>
      <c r="J1210" s="17"/>
      <c r="K1210" s="17"/>
      <c r="L1210" s="17"/>
      <c r="M1210" s="17"/>
      <c r="N1210" s="17"/>
      <c r="O1210" s="75">
        <v>124165</v>
      </c>
      <c r="P1210" s="17"/>
    </row>
    <row r="1211" spans="1:16" ht="15">
      <c r="A1211" s="112"/>
      <c r="B1211" s="112"/>
      <c r="C1211" s="112"/>
      <c r="D1211" s="112"/>
      <c r="E1211" s="112"/>
      <c r="F1211" s="112"/>
      <c r="G1211" s="112"/>
      <c r="H1211" s="22" t="s">
        <v>191</v>
      </c>
      <c r="I1211" s="17">
        <v>6535</v>
      </c>
      <c r="J1211" s="17"/>
      <c r="K1211" s="17"/>
      <c r="L1211" s="17"/>
      <c r="M1211" s="17"/>
      <c r="N1211" s="17">
        <v>0</v>
      </c>
      <c r="O1211" s="75">
        <v>6535</v>
      </c>
      <c r="P1211" s="17"/>
    </row>
    <row r="1212" spans="1:16" ht="15">
      <c r="A1212" s="112"/>
      <c r="B1212" s="112"/>
      <c r="C1212" s="112"/>
      <c r="D1212" s="112"/>
      <c r="E1212" s="112"/>
      <c r="F1212" s="112"/>
      <c r="G1212" s="112"/>
      <c r="H1212" s="22" t="s">
        <v>192</v>
      </c>
      <c r="I1212" s="17"/>
      <c r="J1212" s="17"/>
      <c r="K1212" s="17"/>
      <c r="L1212" s="17"/>
      <c r="M1212" s="17"/>
      <c r="N1212" s="17"/>
      <c r="O1212" s="75">
        <v>0</v>
      </c>
      <c r="P1212" s="17"/>
    </row>
    <row r="1213" spans="1:16" ht="15">
      <c r="A1213" s="112"/>
      <c r="B1213" s="112"/>
      <c r="C1213" s="112"/>
      <c r="D1213" s="112"/>
      <c r="E1213" s="112"/>
      <c r="F1213" s="112"/>
      <c r="G1213" s="112"/>
      <c r="H1213" s="22" t="s">
        <v>193</v>
      </c>
      <c r="I1213" s="17"/>
      <c r="J1213" s="17"/>
      <c r="K1213" s="17"/>
      <c r="L1213" s="17"/>
      <c r="M1213" s="17"/>
      <c r="N1213" s="17"/>
      <c r="O1213" s="75">
        <v>0</v>
      </c>
      <c r="P1213" s="17"/>
    </row>
    <row r="1214" spans="1:16" ht="15">
      <c r="A1214" s="112"/>
      <c r="B1214" s="112"/>
      <c r="C1214" s="112"/>
      <c r="D1214" s="112"/>
      <c r="E1214" s="112"/>
      <c r="F1214" s="112"/>
      <c r="G1214" s="112"/>
      <c r="H1214" s="22" t="s">
        <v>194</v>
      </c>
      <c r="I1214" s="17">
        <f>I1210+I1211+I1212+I1213</f>
        <v>130700</v>
      </c>
      <c r="J1214" s="17">
        <f>J1210+J1211+J1212+J1213</f>
        <v>0</v>
      </c>
      <c r="K1214" s="17">
        <f>K1210+K1211+K1212+K1213</f>
        <v>0</v>
      </c>
      <c r="L1214" s="17">
        <f>L1210+L1211+L1212+L1213</f>
        <v>0</v>
      </c>
      <c r="M1214" s="17">
        <f>M1210+M1211+M1212+M1213</f>
        <v>0</v>
      </c>
      <c r="N1214" s="17"/>
      <c r="O1214" s="21">
        <f>O1210+O1211+O1212+O1213</f>
        <v>130700</v>
      </c>
      <c r="P1214" s="17">
        <v>0</v>
      </c>
    </row>
    <row r="1215" spans="1:16" ht="13.5" customHeight="1">
      <c r="A1215" s="112">
        <v>15</v>
      </c>
      <c r="B1215" s="112" t="s">
        <v>289</v>
      </c>
      <c r="C1215" s="112" t="s">
        <v>729</v>
      </c>
      <c r="D1215" s="112" t="s">
        <v>195</v>
      </c>
      <c r="E1215" s="112"/>
      <c r="F1215" s="112" t="s">
        <v>359</v>
      </c>
      <c r="G1215" s="112"/>
      <c r="H1215" s="22" t="s">
        <v>190</v>
      </c>
      <c r="I1215" s="17"/>
      <c r="J1215" s="17"/>
      <c r="K1215" s="17"/>
      <c r="L1215" s="17"/>
      <c r="M1215" s="17"/>
      <c r="N1215" s="17"/>
      <c r="O1215" s="75">
        <v>0</v>
      </c>
      <c r="P1215" s="17"/>
    </row>
    <row r="1216" spans="1:16" ht="15">
      <c r="A1216" s="112"/>
      <c r="B1216" s="112"/>
      <c r="C1216" s="112"/>
      <c r="D1216" s="112"/>
      <c r="E1216" s="112"/>
      <c r="F1216" s="112"/>
      <c r="G1216" s="112"/>
      <c r="H1216" s="22" t="s">
        <v>191</v>
      </c>
      <c r="I1216" s="17"/>
      <c r="J1216" s="17">
        <v>5000</v>
      </c>
      <c r="K1216" s="17"/>
      <c r="L1216" s="17"/>
      <c r="M1216" s="17"/>
      <c r="N1216" s="17">
        <f>N1212+N1213+N1214+N1215</f>
        <v>0</v>
      </c>
      <c r="O1216" s="75">
        <v>5000</v>
      </c>
      <c r="P1216" s="17"/>
    </row>
    <row r="1217" spans="1:16" ht="15">
      <c r="A1217" s="112"/>
      <c r="B1217" s="112"/>
      <c r="C1217" s="112"/>
      <c r="D1217" s="112"/>
      <c r="E1217" s="112"/>
      <c r="F1217" s="112"/>
      <c r="G1217" s="112"/>
      <c r="H1217" s="22" t="s">
        <v>192</v>
      </c>
      <c r="I1217" s="17"/>
      <c r="J1217" s="17"/>
      <c r="K1217" s="17"/>
      <c r="L1217" s="17"/>
      <c r="M1217" s="17"/>
      <c r="N1217" s="17"/>
      <c r="O1217" s="75">
        <v>0</v>
      </c>
      <c r="P1217" s="17"/>
    </row>
    <row r="1218" spans="1:16" ht="15">
      <c r="A1218" s="112"/>
      <c r="B1218" s="112"/>
      <c r="C1218" s="112"/>
      <c r="D1218" s="112"/>
      <c r="E1218" s="112"/>
      <c r="F1218" s="112"/>
      <c r="G1218" s="112"/>
      <c r="H1218" s="22" t="s">
        <v>193</v>
      </c>
      <c r="I1218" s="17"/>
      <c r="J1218" s="17"/>
      <c r="K1218" s="17"/>
      <c r="L1218" s="17"/>
      <c r="M1218" s="17"/>
      <c r="N1218" s="17"/>
      <c r="O1218" s="75">
        <v>0</v>
      </c>
      <c r="P1218" s="17"/>
    </row>
    <row r="1219" spans="1:16" ht="15">
      <c r="A1219" s="112"/>
      <c r="B1219" s="112"/>
      <c r="C1219" s="112"/>
      <c r="D1219" s="112"/>
      <c r="E1219" s="112"/>
      <c r="F1219" s="112"/>
      <c r="G1219" s="112"/>
      <c r="H1219" s="22" t="s">
        <v>194</v>
      </c>
      <c r="I1219" s="17">
        <f>I1215+I1216+I1217+I1218</f>
        <v>0</v>
      </c>
      <c r="J1219" s="17">
        <f>J1215+J1216+J1217+J1218</f>
        <v>5000</v>
      </c>
      <c r="K1219" s="17">
        <f>K1215+K1216+K1217+K1218</f>
        <v>0</v>
      </c>
      <c r="L1219" s="17">
        <f>L1215+L1216+L1217+L1218</f>
        <v>0</v>
      </c>
      <c r="M1219" s="17">
        <f>M1215+M1216+M1217+M1218</f>
        <v>0</v>
      </c>
      <c r="N1219" s="17"/>
      <c r="O1219" s="21">
        <f>O1215+O1216+O1217+O1218</f>
        <v>5000</v>
      </c>
      <c r="P1219" s="17">
        <v>0</v>
      </c>
    </row>
    <row r="1220" spans="1:16" ht="13.5" customHeight="1">
      <c r="A1220" s="112">
        <v>16</v>
      </c>
      <c r="B1220" s="112" t="s">
        <v>289</v>
      </c>
      <c r="C1220" s="112" t="s">
        <v>730</v>
      </c>
      <c r="D1220" s="112" t="s">
        <v>141</v>
      </c>
      <c r="E1220" s="112"/>
      <c r="F1220" s="112" t="s">
        <v>359</v>
      </c>
      <c r="G1220" s="112"/>
      <c r="H1220" s="22" t="s">
        <v>190</v>
      </c>
      <c r="I1220" s="17"/>
      <c r="J1220" s="17"/>
      <c r="K1220" s="17"/>
      <c r="L1220" s="17">
        <v>94500</v>
      </c>
      <c r="M1220" s="17"/>
      <c r="N1220" s="17"/>
      <c r="O1220" s="75">
        <v>94500</v>
      </c>
      <c r="P1220" s="17"/>
    </row>
    <row r="1221" spans="1:16" ht="15">
      <c r="A1221" s="112"/>
      <c r="B1221" s="112"/>
      <c r="C1221" s="112"/>
      <c r="D1221" s="112"/>
      <c r="E1221" s="112"/>
      <c r="F1221" s="112"/>
      <c r="G1221" s="112"/>
      <c r="H1221" s="22" t="s">
        <v>191</v>
      </c>
      <c r="I1221" s="17"/>
      <c r="J1221" s="17"/>
      <c r="K1221" s="17"/>
      <c r="L1221" s="17">
        <v>55500</v>
      </c>
      <c r="M1221" s="17"/>
      <c r="N1221" s="17">
        <f>N1217+N1218+N1219+N1220</f>
        <v>0</v>
      </c>
      <c r="O1221" s="75">
        <v>55500</v>
      </c>
      <c r="P1221" s="17"/>
    </row>
    <row r="1222" spans="1:16" ht="15">
      <c r="A1222" s="112"/>
      <c r="B1222" s="112"/>
      <c r="C1222" s="112"/>
      <c r="D1222" s="112"/>
      <c r="E1222" s="112"/>
      <c r="F1222" s="112"/>
      <c r="G1222" s="112"/>
      <c r="H1222" s="22" t="s">
        <v>192</v>
      </c>
      <c r="I1222" s="17"/>
      <c r="J1222" s="17"/>
      <c r="K1222" s="17"/>
      <c r="L1222" s="17"/>
      <c r="M1222" s="17"/>
      <c r="N1222" s="17"/>
      <c r="O1222" s="75">
        <v>0</v>
      </c>
      <c r="P1222" s="17"/>
    </row>
    <row r="1223" spans="1:16" ht="15">
      <c r="A1223" s="112"/>
      <c r="B1223" s="112"/>
      <c r="C1223" s="112"/>
      <c r="D1223" s="112"/>
      <c r="E1223" s="112"/>
      <c r="F1223" s="112"/>
      <c r="G1223" s="112"/>
      <c r="H1223" s="22" t="s">
        <v>193</v>
      </c>
      <c r="I1223" s="17"/>
      <c r="J1223" s="17"/>
      <c r="K1223" s="17"/>
      <c r="L1223" s="17"/>
      <c r="M1223" s="17"/>
      <c r="N1223" s="17"/>
      <c r="O1223" s="75">
        <v>0</v>
      </c>
      <c r="P1223" s="17"/>
    </row>
    <row r="1224" spans="1:16" ht="15">
      <c r="A1224" s="112"/>
      <c r="B1224" s="112"/>
      <c r="C1224" s="112"/>
      <c r="D1224" s="112"/>
      <c r="E1224" s="112"/>
      <c r="F1224" s="112"/>
      <c r="G1224" s="112"/>
      <c r="H1224" s="22" t="s">
        <v>194</v>
      </c>
      <c r="I1224" s="17">
        <f>I1220+I1221+I1222+I1223</f>
        <v>0</v>
      </c>
      <c r="J1224" s="17">
        <f>J1220+J1221+J1222+J1223</f>
        <v>0</v>
      </c>
      <c r="K1224" s="17">
        <f>K1220+K1221+K1222+K1223</f>
        <v>0</v>
      </c>
      <c r="L1224" s="17">
        <f>L1220+L1221+L1222+L1223</f>
        <v>150000</v>
      </c>
      <c r="M1224" s="17">
        <f>M1220+M1221+M1222+M1223</f>
        <v>0</v>
      </c>
      <c r="N1224" s="17"/>
      <c r="O1224" s="21">
        <f>O1220+O1221+O1222+O1223</f>
        <v>150000</v>
      </c>
      <c r="P1224" s="17">
        <v>0</v>
      </c>
    </row>
    <row r="1225" spans="1:16" ht="13.5" customHeight="1">
      <c r="A1225" s="112">
        <v>17</v>
      </c>
      <c r="B1225" s="112" t="s">
        <v>177</v>
      </c>
      <c r="C1225" s="112" t="s">
        <v>731</v>
      </c>
      <c r="D1225" s="112" t="s">
        <v>195</v>
      </c>
      <c r="E1225" s="112"/>
      <c r="F1225" s="112" t="s">
        <v>286</v>
      </c>
      <c r="G1225" s="112"/>
      <c r="H1225" s="22" t="s">
        <v>190</v>
      </c>
      <c r="I1225" s="17"/>
      <c r="J1225" s="17"/>
      <c r="K1225" s="17"/>
      <c r="L1225" s="17"/>
      <c r="M1225" s="17"/>
      <c r="N1225" s="17"/>
      <c r="O1225" s="75">
        <v>0</v>
      </c>
      <c r="P1225" s="17"/>
    </row>
    <row r="1226" spans="1:16" ht="15">
      <c r="A1226" s="112"/>
      <c r="B1226" s="112"/>
      <c r="C1226" s="112"/>
      <c r="D1226" s="112"/>
      <c r="E1226" s="112"/>
      <c r="F1226" s="112"/>
      <c r="G1226" s="112"/>
      <c r="H1226" s="22" t="s">
        <v>191</v>
      </c>
      <c r="I1226" s="17"/>
      <c r="J1226" s="17"/>
      <c r="K1226" s="17"/>
      <c r="L1226" s="17"/>
      <c r="M1226" s="17"/>
      <c r="N1226" s="17">
        <f>N1222+N1223+N1224+N1225</f>
        <v>0</v>
      </c>
      <c r="O1226" s="75">
        <v>0</v>
      </c>
      <c r="P1226" s="17"/>
    </row>
    <row r="1227" spans="1:16" ht="15">
      <c r="A1227" s="112"/>
      <c r="B1227" s="112"/>
      <c r="C1227" s="112"/>
      <c r="D1227" s="112"/>
      <c r="E1227" s="112"/>
      <c r="F1227" s="112"/>
      <c r="G1227" s="112"/>
      <c r="H1227" s="22" t="s">
        <v>192</v>
      </c>
      <c r="I1227" s="17"/>
      <c r="J1227" s="17"/>
      <c r="K1227" s="17"/>
      <c r="L1227" s="17"/>
      <c r="M1227" s="17"/>
      <c r="N1227" s="17"/>
      <c r="O1227" s="75">
        <v>0</v>
      </c>
      <c r="P1227" s="17">
        <v>529.85</v>
      </c>
    </row>
    <row r="1228" spans="1:16" ht="15">
      <c r="A1228" s="112"/>
      <c r="B1228" s="112"/>
      <c r="C1228" s="112"/>
      <c r="D1228" s="112"/>
      <c r="E1228" s="112"/>
      <c r="F1228" s="112"/>
      <c r="G1228" s="112"/>
      <c r="H1228" s="22" t="s">
        <v>193</v>
      </c>
      <c r="I1228" s="17"/>
      <c r="J1228" s="17"/>
      <c r="K1228" s="17"/>
      <c r="L1228" s="17"/>
      <c r="M1228" s="17"/>
      <c r="N1228" s="17"/>
      <c r="O1228" s="75">
        <v>0</v>
      </c>
      <c r="P1228" s="17"/>
    </row>
    <row r="1229" spans="1:16" ht="15">
      <c r="A1229" s="112"/>
      <c r="B1229" s="112"/>
      <c r="C1229" s="112"/>
      <c r="D1229" s="112"/>
      <c r="E1229" s="112"/>
      <c r="F1229" s="112"/>
      <c r="G1229" s="112"/>
      <c r="H1229" s="22" t="s">
        <v>194</v>
      </c>
      <c r="I1229" s="17">
        <f>I1225+I1226+I1227+I1228</f>
        <v>0</v>
      </c>
      <c r="J1229" s="17">
        <f>J1225+J1226+J1227+J1228</f>
        <v>0</v>
      </c>
      <c r="K1229" s="17">
        <f>K1225+K1226+K1227+K1228</f>
        <v>0</v>
      </c>
      <c r="L1229" s="17">
        <f>L1225+L1226+L1227+L1228</f>
        <v>0</v>
      </c>
      <c r="M1229" s="17">
        <f>M1225+M1226+M1227+M1228</f>
        <v>0</v>
      </c>
      <c r="N1229" s="17"/>
      <c r="O1229" s="21">
        <f>O1225+O1226+O1227+O1228</f>
        <v>0</v>
      </c>
      <c r="P1229" s="17">
        <v>529.85</v>
      </c>
    </row>
    <row r="1230" spans="1:16" ht="13.5" customHeight="1">
      <c r="A1230" s="112">
        <v>18</v>
      </c>
      <c r="B1230" s="112" t="s">
        <v>177</v>
      </c>
      <c r="C1230" s="112" t="s">
        <v>731</v>
      </c>
      <c r="D1230" s="112" t="s">
        <v>141</v>
      </c>
      <c r="E1230" s="112"/>
      <c r="F1230" s="112" t="s">
        <v>286</v>
      </c>
      <c r="G1230" s="112"/>
      <c r="H1230" s="22" t="s">
        <v>190</v>
      </c>
      <c r="I1230" s="17"/>
      <c r="J1230" s="17"/>
      <c r="K1230" s="17"/>
      <c r="L1230" s="17"/>
      <c r="M1230" s="17"/>
      <c r="N1230" s="17"/>
      <c r="O1230" s="75">
        <v>0</v>
      </c>
      <c r="P1230" s="17"/>
    </row>
    <row r="1231" spans="1:16" ht="15">
      <c r="A1231" s="112"/>
      <c r="B1231" s="112"/>
      <c r="C1231" s="112"/>
      <c r="D1231" s="112"/>
      <c r="E1231" s="112"/>
      <c r="F1231" s="112"/>
      <c r="G1231" s="112"/>
      <c r="H1231" s="22" t="s">
        <v>191</v>
      </c>
      <c r="I1231" s="17"/>
      <c r="J1231" s="17"/>
      <c r="K1231" s="17"/>
      <c r="L1231" s="17"/>
      <c r="M1231" s="17"/>
      <c r="N1231" s="17">
        <f>N1227+N1228+N1229+N1230</f>
        <v>0</v>
      </c>
      <c r="O1231" s="75">
        <v>0</v>
      </c>
      <c r="P1231" s="17"/>
    </row>
    <row r="1232" spans="1:16" ht="15">
      <c r="A1232" s="112"/>
      <c r="B1232" s="112"/>
      <c r="C1232" s="112"/>
      <c r="D1232" s="112"/>
      <c r="E1232" s="112"/>
      <c r="F1232" s="112"/>
      <c r="G1232" s="112"/>
      <c r="H1232" s="22" t="s">
        <v>192</v>
      </c>
      <c r="I1232" s="17"/>
      <c r="J1232" s="17"/>
      <c r="K1232" s="17"/>
      <c r="L1232" s="17"/>
      <c r="M1232" s="17"/>
      <c r="N1232" s="17"/>
      <c r="O1232" s="75">
        <v>0</v>
      </c>
      <c r="P1232" s="17">
        <v>17956.03</v>
      </c>
    </row>
    <row r="1233" spans="1:16" ht="15">
      <c r="A1233" s="112"/>
      <c r="B1233" s="112"/>
      <c r="C1233" s="112"/>
      <c r="D1233" s="112"/>
      <c r="E1233" s="112"/>
      <c r="F1233" s="112"/>
      <c r="G1233" s="112"/>
      <c r="H1233" s="22" t="s">
        <v>193</v>
      </c>
      <c r="I1233" s="17"/>
      <c r="J1233" s="17"/>
      <c r="K1233" s="17"/>
      <c r="L1233" s="17"/>
      <c r="M1233" s="17"/>
      <c r="N1233" s="17"/>
      <c r="O1233" s="75">
        <v>0</v>
      </c>
      <c r="P1233" s="17"/>
    </row>
    <row r="1234" spans="1:16" ht="15">
      <c r="A1234" s="112"/>
      <c r="B1234" s="112"/>
      <c r="C1234" s="112"/>
      <c r="D1234" s="112"/>
      <c r="E1234" s="112"/>
      <c r="F1234" s="112"/>
      <c r="G1234" s="112"/>
      <c r="H1234" s="22" t="s">
        <v>194</v>
      </c>
      <c r="I1234" s="17">
        <f>I1230+I1231+I1232+I1233</f>
        <v>0</v>
      </c>
      <c r="J1234" s="17">
        <f>J1230+J1231+J1232+J1233</f>
        <v>0</v>
      </c>
      <c r="K1234" s="17">
        <f>K1230+K1231+K1232+K1233</f>
        <v>0</v>
      </c>
      <c r="L1234" s="17">
        <f>L1230+L1231+L1232+L1233</f>
        <v>0</v>
      </c>
      <c r="M1234" s="17">
        <f>M1230+M1231+M1232+M1233</f>
        <v>0</v>
      </c>
      <c r="N1234" s="17"/>
      <c r="O1234" s="21">
        <f>O1230+O1231+O1232+O1233</f>
        <v>0</v>
      </c>
      <c r="P1234" s="17">
        <v>17956.03</v>
      </c>
    </row>
    <row r="1235" spans="1:16" ht="13.5" customHeight="1">
      <c r="A1235" s="112">
        <v>19</v>
      </c>
      <c r="B1235" s="112" t="s">
        <v>177</v>
      </c>
      <c r="C1235" s="112" t="s">
        <v>732</v>
      </c>
      <c r="D1235" s="112" t="s">
        <v>195</v>
      </c>
      <c r="E1235" s="112"/>
      <c r="F1235" s="112" t="s">
        <v>286</v>
      </c>
      <c r="G1235" s="112"/>
      <c r="H1235" s="22" t="s">
        <v>190</v>
      </c>
      <c r="I1235" s="17"/>
      <c r="J1235" s="17"/>
      <c r="K1235" s="17"/>
      <c r="L1235" s="17"/>
      <c r="M1235" s="17"/>
      <c r="N1235" s="17"/>
      <c r="O1235" s="75">
        <v>0</v>
      </c>
      <c r="P1235" s="17"/>
    </row>
    <row r="1236" spans="1:16" ht="15">
      <c r="A1236" s="112"/>
      <c r="B1236" s="112"/>
      <c r="C1236" s="112"/>
      <c r="D1236" s="112"/>
      <c r="E1236" s="112"/>
      <c r="F1236" s="112"/>
      <c r="G1236" s="112"/>
      <c r="H1236" s="22" t="s">
        <v>191</v>
      </c>
      <c r="I1236" s="17"/>
      <c r="J1236" s="17"/>
      <c r="K1236" s="17"/>
      <c r="L1236" s="17"/>
      <c r="M1236" s="17"/>
      <c r="N1236" s="17">
        <f>N1232+N1233+N1234+N1235</f>
        <v>0</v>
      </c>
      <c r="O1236" s="75">
        <v>0</v>
      </c>
      <c r="P1236" s="17"/>
    </row>
    <row r="1237" spans="1:16" ht="15">
      <c r="A1237" s="112"/>
      <c r="B1237" s="112"/>
      <c r="C1237" s="112"/>
      <c r="D1237" s="112"/>
      <c r="E1237" s="112"/>
      <c r="F1237" s="112"/>
      <c r="G1237" s="112"/>
      <c r="H1237" s="22" t="s">
        <v>192</v>
      </c>
      <c r="I1237" s="17"/>
      <c r="J1237" s="17"/>
      <c r="K1237" s="17"/>
      <c r="L1237" s="17"/>
      <c r="M1237" s="17"/>
      <c r="N1237" s="17"/>
      <c r="O1237" s="75">
        <v>0</v>
      </c>
      <c r="P1237" s="17">
        <v>1648.41</v>
      </c>
    </row>
    <row r="1238" spans="1:16" ht="15">
      <c r="A1238" s="112"/>
      <c r="B1238" s="112"/>
      <c r="C1238" s="112"/>
      <c r="D1238" s="112"/>
      <c r="E1238" s="112"/>
      <c r="F1238" s="112"/>
      <c r="G1238" s="112"/>
      <c r="H1238" s="22" t="s">
        <v>193</v>
      </c>
      <c r="I1238" s="17"/>
      <c r="J1238" s="17"/>
      <c r="K1238" s="17"/>
      <c r="L1238" s="17"/>
      <c r="M1238" s="17"/>
      <c r="N1238" s="17"/>
      <c r="O1238" s="75">
        <v>0</v>
      </c>
      <c r="P1238" s="17">
        <v>0</v>
      </c>
    </row>
    <row r="1239" spans="1:16" ht="15">
      <c r="A1239" s="112"/>
      <c r="B1239" s="112"/>
      <c r="C1239" s="112"/>
      <c r="D1239" s="112"/>
      <c r="E1239" s="112"/>
      <c r="F1239" s="112"/>
      <c r="G1239" s="112"/>
      <c r="H1239" s="22" t="s">
        <v>194</v>
      </c>
      <c r="I1239" s="17">
        <f>I1235+I1236+I1237+I1238</f>
        <v>0</v>
      </c>
      <c r="J1239" s="17">
        <f>J1235+J1236+J1237+J1238</f>
        <v>0</v>
      </c>
      <c r="K1239" s="17">
        <f>K1235+K1236+K1237+K1238</f>
        <v>0</v>
      </c>
      <c r="L1239" s="17">
        <f>L1235+L1236+L1237+L1238</f>
        <v>0</v>
      </c>
      <c r="M1239" s="17">
        <f>M1235+M1236+M1237+M1238</f>
        <v>0</v>
      </c>
      <c r="N1239" s="17"/>
      <c r="O1239" s="21">
        <f>O1235+O1236+O1237+O1238</f>
        <v>0</v>
      </c>
      <c r="P1239" s="17">
        <v>1648.41</v>
      </c>
    </row>
    <row r="1240" spans="1:16" ht="13.5" customHeight="1">
      <c r="A1240" s="112">
        <v>20</v>
      </c>
      <c r="B1240" s="112" t="s">
        <v>177</v>
      </c>
      <c r="C1240" s="112" t="s">
        <v>732</v>
      </c>
      <c r="D1240" s="112" t="s">
        <v>141</v>
      </c>
      <c r="E1240" s="112"/>
      <c r="F1240" s="112" t="s">
        <v>286</v>
      </c>
      <c r="G1240" s="112"/>
      <c r="H1240" s="22" t="s">
        <v>190</v>
      </c>
      <c r="I1240" s="17"/>
      <c r="J1240" s="17"/>
      <c r="K1240" s="17"/>
      <c r="L1240" s="17"/>
      <c r="M1240" s="17"/>
      <c r="N1240" s="17"/>
      <c r="O1240" s="75">
        <v>0</v>
      </c>
      <c r="P1240" s="17"/>
    </row>
    <row r="1241" spans="1:16" ht="15">
      <c r="A1241" s="112"/>
      <c r="B1241" s="112"/>
      <c r="C1241" s="112"/>
      <c r="D1241" s="112"/>
      <c r="E1241" s="112"/>
      <c r="F1241" s="112"/>
      <c r="G1241" s="112"/>
      <c r="H1241" s="22" t="s">
        <v>191</v>
      </c>
      <c r="I1241" s="17"/>
      <c r="J1241" s="17"/>
      <c r="K1241" s="17"/>
      <c r="L1241" s="17"/>
      <c r="M1241" s="17"/>
      <c r="N1241" s="17">
        <f>N1237+N1238+N1239+N1240</f>
        <v>0</v>
      </c>
      <c r="O1241" s="75">
        <v>0</v>
      </c>
      <c r="P1241" s="17"/>
    </row>
    <row r="1242" spans="1:16" ht="15">
      <c r="A1242" s="112"/>
      <c r="B1242" s="112"/>
      <c r="C1242" s="112"/>
      <c r="D1242" s="112"/>
      <c r="E1242" s="112"/>
      <c r="F1242" s="112"/>
      <c r="G1242" s="112"/>
      <c r="H1242" s="22" t="s">
        <v>192</v>
      </c>
      <c r="I1242" s="17"/>
      <c r="J1242" s="17"/>
      <c r="K1242" s="17"/>
      <c r="L1242" s="17"/>
      <c r="M1242" s="17"/>
      <c r="N1242" s="17"/>
      <c r="O1242" s="75">
        <v>0</v>
      </c>
      <c r="P1242" s="17">
        <v>55863.21</v>
      </c>
    </row>
    <row r="1243" spans="1:16" ht="15">
      <c r="A1243" s="112"/>
      <c r="B1243" s="112"/>
      <c r="C1243" s="112"/>
      <c r="D1243" s="112"/>
      <c r="E1243" s="112"/>
      <c r="F1243" s="112"/>
      <c r="G1243" s="112"/>
      <c r="H1243" s="22" t="s">
        <v>193</v>
      </c>
      <c r="I1243" s="17"/>
      <c r="J1243" s="17"/>
      <c r="K1243" s="17"/>
      <c r="L1243" s="17"/>
      <c r="M1243" s="17"/>
      <c r="N1243" s="17"/>
      <c r="O1243" s="75">
        <v>0</v>
      </c>
      <c r="P1243" s="17"/>
    </row>
    <row r="1244" spans="1:16" ht="15">
      <c r="A1244" s="112"/>
      <c r="B1244" s="112"/>
      <c r="C1244" s="112"/>
      <c r="D1244" s="112"/>
      <c r="E1244" s="112"/>
      <c r="F1244" s="112"/>
      <c r="G1244" s="112"/>
      <c r="H1244" s="22" t="s">
        <v>194</v>
      </c>
      <c r="I1244" s="17">
        <f>I1240+I1241+I1242+I1243</f>
        <v>0</v>
      </c>
      <c r="J1244" s="17">
        <f>J1240+J1241+J1242+J1243</f>
        <v>0</v>
      </c>
      <c r="K1244" s="17">
        <f>K1240+K1241+K1242+K1243</f>
        <v>0</v>
      </c>
      <c r="L1244" s="17">
        <f>L1240+L1241+L1242+L1243</f>
        <v>0</v>
      </c>
      <c r="M1244" s="17">
        <f>M1240+M1241+M1242+M1243</f>
        <v>0</v>
      </c>
      <c r="N1244" s="17"/>
      <c r="O1244" s="21">
        <f>O1240+O1241+O1242+O1243</f>
        <v>0</v>
      </c>
      <c r="P1244" s="17">
        <v>55863.21</v>
      </c>
    </row>
    <row r="1245" spans="1:16" ht="13.5" customHeight="1">
      <c r="A1245" s="112">
        <v>21</v>
      </c>
      <c r="B1245" s="112" t="s">
        <v>177</v>
      </c>
      <c r="C1245" s="112" t="s">
        <v>733</v>
      </c>
      <c r="D1245" s="112" t="s">
        <v>141</v>
      </c>
      <c r="E1245" s="112"/>
      <c r="F1245" s="112" t="s">
        <v>286</v>
      </c>
      <c r="G1245" s="112"/>
      <c r="H1245" s="22" t="s">
        <v>190</v>
      </c>
      <c r="I1245" s="17"/>
      <c r="J1245" s="17"/>
      <c r="K1245" s="17"/>
      <c r="L1245" s="17"/>
      <c r="M1245" s="17"/>
      <c r="N1245" s="17"/>
      <c r="O1245" s="75">
        <v>0</v>
      </c>
      <c r="P1245" s="17"/>
    </row>
    <row r="1246" spans="1:16" ht="15">
      <c r="A1246" s="112"/>
      <c r="B1246" s="112"/>
      <c r="C1246" s="112"/>
      <c r="D1246" s="112"/>
      <c r="E1246" s="112"/>
      <c r="F1246" s="112"/>
      <c r="G1246" s="112"/>
      <c r="H1246" s="22" t="s">
        <v>191</v>
      </c>
      <c r="I1246" s="17"/>
      <c r="J1246" s="17"/>
      <c r="K1246" s="17"/>
      <c r="L1246" s="17"/>
      <c r="M1246" s="17"/>
      <c r="N1246" s="17">
        <f>N1242+N1243+N1244+N1245</f>
        <v>0</v>
      </c>
      <c r="O1246" s="75">
        <v>0</v>
      </c>
      <c r="P1246" s="17"/>
    </row>
    <row r="1247" spans="1:16" ht="15">
      <c r="A1247" s="112"/>
      <c r="B1247" s="112"/>
      <c r="C1247" s="112"/>
      <c r="D1247" s="112"/>
      <c r="E1247" s="112"/>
      <c r="F1247" s="112"/>
      <c r="G1247" s="112"/>
      <c r="H1247" s="22" t="s">
        <v>192</v>
      </c>
      <c r="I1247" s="17"/>
      <c r="J1247" s="17"/>
      <c r="K1247" s="17"/>
      <c r="L1247" s="17"/>
      <c r="M1247" s="17"/>
      <c r="N1247" s="17"/>
      <c r="O1247" s="75">
        <v>0</v>
      </c>
      <c r="P1247" s="17"/>
    </row>
    <row r="1248" spans="1:16" ht="15">
      <c r="A1248" s="112"/>
      <c r="B1248" s="112"/>
      <c r="C1248" s="112"/>
      <c r="D1248" s="112"/>
      <c r="E1248" s="112"/>
      <c r="F1248" s="112"/>
      <c r="G1248" s="112"/>
      <c r="H1248" s="22" t="s">
        <v>193</v>
      </c>
      <c r="I1248" s="17"/>
      <c r="J1248" s="17"/>
      <c r="K1248" s="17"/>
      <c r="L1248" s="17"/>
      <c r="M1248" s="17"/>
      <c r="N1248" s="17"/>
      <c r="O1248" s="75">
        <v>0</v>
      </c>
      <c r="P1248" s="17">
        <v>127687.33</v>
      </c>
    </row>
    <row r="1249" spans="1:16" ht="15">
      <c r="A1249" s="112"/>
      <c r="B1249" s="112"/>
      <c r="C1249" s="112"/>
      <c r="D1249" s="112"/>
      <c r="E1249" s="112"/>
      <c r="F1249" s="112"/>
      <c r="G1249" s="112"/>
      <c r="H1249" s="22" t="s">
        <v>194</v>
      </c>
      <c r="I1249" s="17">
        <f>I1245+I1246+I1247+I1248</f>
        <v>0</v>
      </c>
      <c r="J1249" s="17">
        <f>J1245+J1246+J1247+J1248</f>
        <v>0</v>
      </c>
      <c r="K1249" s="17">
        <f>K1245+K1246+K1247+K1248</f>
        <v>0</v>
      </c>
      <c r="L1249" s="17">
        <f>L1245+L1246+L1247+L1248</f>
        <v>0</v>
      </c>
      <c r="M1249" s="17">
        <f>M1245+M1246+M1247+M1248</f>
        <v>0</v>
      </c>
      <c r="N1249" s="17"/>
      <c r="O1249" s="21">
        <f>O1245+O1246+O1247+O1248</f>
        <v>0</v>
      </c>
      <c r="P1249" s="17">
        <v>127687.33</v>
      </c>
    </row>
    <row r="1250" spans="1:16" ht="13.5" customHeight="1">
      <c r="A1250" s="112">
        <v>22</v>
      </c>
      <c r="B1250" s="112" t="s">
        <v>178</v>
      </c>
      <c r="C1250" s="112" t="s">
        <v>62</v>
      </c>
      <c r="D1250" s="112" t="s">
        <v>291</v>
      </c>
      <c r="E1250" s="112"/>
      <c r="F1250" s="112" t="s">
        <v>359</v>
      </c>
      <c r="G1250" s="112"/>
      <c r="H1250" s="22" t="s">
        <v>190</v>
      </c>
      <c r="I1250" s="17"/>
      <c r="J1250" s="17"/>
      <c r="K1250" s="17"/>
      <c r="L1250" s="17"/>
      <c r="M1250" s="17"/>
      <c r="N1250" s="17"/>
      <c r="O1250" s="75">
        <v>0</v>
      </c>
      <c r="P1250" s="17"/>
    </row>
    <row r="1251" spans="1:16" ht="15">
      <c r="A1251" s="112"/>
      <c r="B1251" s="112"/>
      <c r="C1251" s="112"/>
      <c r="D1251" s="112"/>
      <c r="E1251" s="112"/>
      <c r="F1251" s="112"/>
      <c r="G1251" s="112"/>
      <c r="H1251" s="22" t="s">
        <v>191</v>
      </c>
      <c r="I1251" s="17"/>
      <c r="J1251" s="17"/>
      <c r="K1251" s="17"/>
      <c r="L1251" s="17"/>
      <c r="M1251" s="17"/>
      <c r="N1251" s="17">
        <f>N1247+N1248+N1249+N1250</f>
        <v>0</v>
      </c>
      <c r="O1251" s="75">
        <v>0</v>
      </c>
      <c r="P1251" s="17"/>
    </row>
    <row r="1252" spans="1:16" ht="15">
      <c r="A1252" s="112"/>
      <c r="B1252" s="112"/>
      <c r="C1252" s="112"/>
      <c r="D1252" s="112"/>
      <c r="E1252" s="112"/>
      <c r="F1252" s="112"/>
      <c r="G1252" s="112"/>
      <c r="H1252" s="22" t="s">
        <v>192</v>
      </c>
      <c r="I1252" s="17"/>
      <c r="J1252" s="17"/>
      <c r="K1252" s="17"/>
      <c r="L1252" s="17"/>
      <c r="M1252" s="17"/>
      <c r="N1252" s="17"/>
      <c r="O1252" s="75">
        <v>0</v>
      </c>
      <c r="P1252" s="17"/>
    </row>
    <row r="1253" spans="1:16" ht="15">
      <c r="A1253" s="112"/>
      <c r="B1253" s="112"/>
      <c r="C1253" s="112"/>
      <c r="D1253" s="112"/>
      <c r="E1253" s="112"/>
      <c r="F1253" s="112"/>
      <c r="G1253" s="112"/>
      <c r="H1253" s="22" t="s">
        <v>193</v>
      </c>
      <c r="I1253" s="17"/>
      <c r="J1253" s="17"/>
      <c r="K1253" s="17"/>
      <c r="L1253" s="17"/>
      <c r="M1253" s="17"/>
      <c r="N1253" s="17"/>
      <c r="O1253" s="75">
        <v>0</v>
      </c>
      <c r="P1253" s="17">
        <v>669232.25</v>
      </c>
    </row>
    <row r="1254" spans="1:16" ht="15">
      <c r="A1254" s="112"/>
      <c r="B1254" s="112"/>
      <c r="C1254" s="112"/>
      <c r="D1254" s="112"/>
      <c r="E1254" s="112"/>
      <c r="F1254" s="112"/>
      <c r="G1254" s="112"/>
      <c r="H1254" s="22" t="s">
        <v>194</v>
      </c>
      <c r="I1254" s="17">
        <f>I1250+I1251+I1252+I1253</f>
        <v>0</v>
      </c>
      <c r="J1254" s="17">
        <f>J1250+J1251+J1252+J1253</f>
        <v>0</v>
      </c>
      <c r="K1254" s="17">
        <f>K1250+K1251+K1252+K1253</f>
        <v>0</v>
      </c>
      <c r="L1254" s="17">
        <f>L1250+L1251+L1252+L1253</f>
        <v>0</v>
      </c>
      <c r="M1254" s="17">
        <f>M1250+M1251+M1252+M1253</f>
        <v>0</v>
      </c>
      <c r="N1254" s="17"/>
      <c r="O1254" s="21">
        <f>O1250+O1251+O1252+O1253</f>
        <v>0</v>
      </c>
      <c r="P1254" s="17">
        <v>669232.25</v>
      </c>
    </row>
    <row r="1255" spans="1:16" ht="13.5" customHeight="1">
      <c r="A1255" s="112">
        <v>23</v>
      </c>
      <c r="B1255" s="112" t="s">
        <v>177</v>
      </c>
      <c r="C1255" s="112" t="s">
        <v>734</v>
      </c>
      <c r="D1255" s="112" t="s">
        <v>195</v>
      </c>
      <c r="E1255" s="112"/>
      <c r="F1255" s="112" t="s">
        <v>286</v>
      </c>
      <c r="G1255" s="112"/>
      <c r="H1255" s="22" t="s">
        <v>190</v>
      </c>
      <c r="I1255" s="17"/>
      <c r="J1255" s="17"/>
      <c r="K1255" s="17"/>
      <c r="L1255" s="17"/>
      <c r="M1255" s="17"/>
      <c r="N1255" s="17"/>
      <c r="O1255" s="75">
        <v>0</v>
      </c>
      <c r="P1255" s="17"/>
    </row>
    <row r="1256" spans="1:16" ht="15">
      <c r="A1256" s="112"/>
      <c r="B1256" s="112"/>
      <c r="C1256" s="112"/>
      <c r="D1256" s="112"/>
      <c r="E1256" s="112"/>
      <c r="F1256" s="112"/>
      <c r="G1256" s="112"/>
      <c r="H1256" s="22" t="s">
        <v>191</v>
      </c>
      <c r="I1256" s="17"/>
      <c r="J1256" s="17"/>
      <c r="K1256" s="17"/>
      <c r="L1256" s="17"/>
      <c r="M1256" s="17"/>
      <c r="N1256" s="17">
        <f>N1252+N1253+N1254+N1255</f>
        <v>0</v>
      </c>
      <c r="O1256" s="75">
        <v>0</v>
      </c>
      <c r="P1256" s="17"/>
    </row>
    <row r="1257" spans="1:16" ht="15">
      <c r="A1257" s="112"/>
      <c r="B1257" s="112"/>
      <c r="C1257" s="112"/>
      <c r="D1257" s="112"/>
      <c r="E1257" s="112"/>
      <c r="F1257" s="112"/>
      <c r="G1257" s="112"/>
      <c r="H1257" s="22" t="s">
        <v>192</v>
      </c>
      <c r="I1257" s="17"/>
      <c r="J1257" s="17"/>
      <c r="K1257" s="17"/>
      <c r="L1257" s="17"/>
      <c r="M1257" s="17"/>
      <c r="N1257" s="17"/>
      <c r="O1257" s="75">
        <v>0</v>
      </c>
      <c r="P1257" s="17">
        <v>108.32</v>
      </c>
    </row>
    <row r="1258" spans="1:16" ht="15">
      <c r="A1258" s="112"/>
      <c r="B1258" s="112"/>
      <c r="C1258" s="112"/>
      <c r="D1258" s="112"/>
      <c r="E1258" s="112"/>
      <c r="F1258" s="112"/>
      <c r="G1258" s="112"/>
      <c r="H1258" s="22" t="s">
        <v>193</v>
      </c>
      <c r="I1258" s="17"/>
      <c r="J1258" s="17"/>
      <c r="K1258" s="17"/>
      <c r="L1258" s="17"/>
      <c r="M1258" s="17"/>
      <c r="N1258" s="17"/>
      <c r="O1258" s="75">
        <v>0</v>
      </c>
      <c r="P1258" s="17"/>
    </row>
    <row r="1259" spans="1:16" ht="15">
      <c r="A1259" s="112"/>
      <c r="B1259" s="112"/>
      <c r="C1259" s="112"/>
      <c r="D1259" s="112"/>
      <c r="E1259" s="112"/>
      <c r="F1259" s="112"/>
      <c r="G1259" s="112"/>
      <c r="H1259" s="22" t="s">
        <v>194</v>
      </c>
      <c r="I1259" s="17">
        <f>I1255+I1256+I1257+I1258</f>
        <v>0</v>
      </c>
      <c r="J1259" s="17">
        <f>J1255+J1256+J1257+J1258</f>
        <v>0</v>
      </c>
      <c r="K1259" s="17">
        <f>K1255+K1256+K1257+K1258</f>
        <v>0</v>
      </c>
      <c r="L1259" s="17">
        <f>L1255+L1256+L1257+L1258</f>
        <v>0</v>
      </c>
      <c r="M1259" s="17">
        <f>M1255+M1256+M1257+M1258</f>
        <v>0</v>
      </c>
      <c r="N1259" s="17"/>
      <c r="O1259" s="21">
        <f>O1255+O1256+O1257+O1258</f>
        <v>0</v>
      </c>
      <c r="P1259" s="17">
        <v>108.32</v>
      </c>
    </row>
    <row r="1260" spans="1:16" ht="13.5" customHeight="1">
      <c r="A1260" s="112">
        <v>24</v>
      </c>
      <c r="B1260" s="112" t="s">
        <v>177</v>
      </c>
      <c r="C1260" s="112" t="s">
        <v>734</v>
      </c>
      <c r="D1260" s="112" t="s">
        <v>141</v>
      </c>
      <c r="E1260" s="112"/>
      <c r="F1260" s="112" t="s">
        <v>286</v>
      </c>
      <c r="G1260" s="112"/>
      <c r="H1260" s="22" t="s">
        <v>190</v>
      </c>
      <c r="I1260" s="17"/>
      <c r="J1260" s="17"/>
      <c r="K1260" s="17"/>
      <c r="L1260" s="17"/>
      <c r="M1260" s="17"/>
      <c r="N1260" s="17"/>
      <c r="O1260" s="75">
        <v>0</v>
      </c>
      <c r="P1260" s="17">
        <v>11013.03</v>
      </c>
    </row>
    <row r="1261" spans="1:16" ht="15">
      <c r="A1261" s="112"/>
      <c r="B1261" s="112"/>
      <c r="C1261" s="112"/>
      <c r="D1261" s="112"/>
      <c r="E1261" s="112"/>
      <c r="F1261" s="112"/>
      <c r="G1261" s="112"/>
      <c r="H1261" s="22" t="s">
        <v>191</v>
      </c>
      <c r="I1261" s="17"/>
      <c r="J1261" s="17"/>
      <c r="K1261" s="17"/>
      <c r="L1261" s="17"/>
      <c r="M1261" s="17"/>
      <c r="N1261" s="17">
        <f>N1257+N1258+N1259+N1260</f>
        <v>0</v>
      </c>
      <c r="O1261" s="75">
        <v>0</v>
      </c>
      <c r="P1261" s="17">
        <v>3671.01</v>
      </c>
    </row>
    <row r="1262" spans="1:16" ht="15">
      <c r="A1262" s="112"/>
      <c r="B1262" s="112"/>
      <c r="C1262" s="112"/>
      <c r="D1262" s="112"/>
      <c r="E1262" s="112"/>
      <c r="F1262" s="112"/>
      <c r="G1262" s="112"/>
      <c r="H1262" s="22" t="s">
        <v>192</v>
      </c>
      <c r="I1262" s="17"/>
      <c r="J1262" s="17"/>
      <c r="K1262" s="17"/>
      <c r="L1262" s="17"/>
      <c r="M1262" s="17"/>
      <c r="N1262" s="17"/>
      <c r="O1262" s="75">
        <v>0</v>
      </c>
      <c r="P1262" s="17">
        <v>3671.01</v>
      </c>
    </row>
    <row r="1263" spans="1:16" ht="15">
      <c r="A1263" s="112"/>
      <c r="B1263" s="112"/>
      <c r="C1263" s="112"/>
      <c r="D1263" s="112"/>
      <c r="E1263" s="112"/>
      <c r="F1263" s="112"/>
      <c r="G1263" s="112"/>
      <c r="H1263" s="22" t="s">
        <v>193</v>
      </c>
      <c r="I1263" s="17"/>
      <c r="J1263" s="17"/>
      <c r="K1263" s="17"/>
      <c r="L1263" s="17"/>
      <c r="M1263" s="17"/>
      <c r="N1263" s="17"/>
      <c r="O1263" s="75">
        <v>0</v>
      </c>
      <c r="P1263" s="17"/>
    </row>
    <row r="1264" spans="1:16" ht="15">
      <c r="A1264" s="112"/>
      <c r="B1264" s="112"/>
      <c r="C1264" s="112"/>
      <c r="D1264" s="112"/>
      <c r="E1264" s="112"/>
      <c r="F1264" s="112"/>
      <c r="G1264" s="112"/>
      <c r="H1264" s="22" t="s">
        <v>194</v>
      </c>
      <c r="I1264" s="17">
        <f>I1260+I1261+I1262+I1263</f>
        <v>0</v>
      </c>
      <c r="J1264" s="17">
        <f>J1260+J1261+J1262+J1263</f>
        <v>0</v>
      </c>
      <c r="K1264" s="17">
        <f>K1260+K1261+K1262+K1263</f>
        <v>0</v>
      </c>
      <c r="L1264" s="17">
        <f>L1260+L1261+L1262+L1263</f>
        <v>0</v>
      </c>
      <c r="M1264" s="17">
        <f>M1260+M1261+M1262+M1263</f>
        <v>0</v>
      </c>
      <c r="N1264" s="17"/>
      <c r="O1264" s="21">
        <f>O1260+O1261+O1262+O1263</f>
        <v>0</v>
      </c>
      <c r="P1264" s="17">
        <v>18355.05</v>
      </c>
    </row>
    <row r="1265" spans="1:16" ht="13.5" customHeight="1">
      <c r="A1265" s="112">
        <v>25</v>
      </c>
      <c r="B1265" s="112" t="s">
        <v>177</v>
      </c>
      <c r="C1265" s="112" t="s">
        <v>735</v>
      </c>
      <c r="D1265" s="112" t="s">
        <v>141</v>
      </c>
      <c r="E1265" s="112"/>
      <c r="F1265" s="112" t="s">
        <v>286</v>
      </c>
      <c r="G1265" s="112"/>
      <c r="H1265" s="22" t="s">
        <v>190</v>
      </c>
      <c r="I1265" s="17"/>
      <c r="J1265" s="17"/>
      <c r="K1265" s="17"/>
      <c r="L1265" s="17"/>
      <c r="M1265" s="17"/>
      <c r="N1265" s="17"/>
      <c r="O1265" s="75">
        <v>0</v>
      </c>
      <c r="P1265" s="17"/>
    </row>
    <row r="1266" spans="1:16" ht="15">
      <c r="A1266" s="112"/>
      <c r="B1266" s="112"/>
      <c r="C1266" s="112"/>
      <c r="D1266" s="112"/>
      <c r="E1266" s="112"/>
      <c r="F1266" s="112"/>
      <c r="G1266" s="112"/>
      <c r="H1266" s="22" t="s">
        <v>191</v>
      </c>
      <c r="I1266" s="17"/>
      <c r="J1266" s="17"/>
      <c r="K1266" s="17"/>
      <c r="L1266" s="17"/>
      <c r="M1266" s="17"/>
      <c r="N1266" s="17">
        <f>N1262+N1263+N1264+N1265</f>
        <v>0</v>
      </c>
      <c r="O1266" s="75">
        <v>0</v>
      </c>
      <c r="P1266" s="17"/>
    </row>
    <row r="1267" spans="1:16" ht="15">
      <c r="A1267" s="112"/>
      <c r="B1267" s="112"/>
      <c r="C1267" s="112"/>
      <c r="D1267" s="112"/>
      <c r="E1267" s="112"/>
      <c r="F1267" s="112"/>
      <c r="G1267" s="112"/>
      <c r="H1267" s="22" t="s">
        <v>192</v>
      </c>
      <c r="I1267" s="17"/>
      <c r="J1267" s="17"/>
      <c r="K1267" s="17"/>
      <c r="L1267" s="17"/>
      <c r="M1267" s="17"/>
      <c r="N1267" s="17"/>
      <c r="O1267" s="75">
        <v>0</v>
      </c>
      <c r="P1267" s="17"/>
    </row>
    <row r="1268" spans="1:16" ht="15">
      <c r="A1268" s="112"/>
      <c r="B1268" s="112"/>
      <c r="C1268" s="112"/>
      <c r="D1268" s="112"/>
      <c r="E1268" s="112"/>
      <c r="F1268" s="112"/>
      <c r="G1268" s="112"/>
      <c r="H1268" s="22" t="s">
        <v>193</v>
      </c>
      <c r="I1268" s="17"/>
      <c r="J1268" s="17"/>
      <c r="K1268" s="17"/>
      <c r="L1268" s="17"/>
      <c r="M1268" s="17"/>
      <c r="N1268" s="17"/>
      <c r="O1268" s="75">
        <v>0</v>
      </c>
      <c r="P1268" s="17">
        <v>80602.63</v>
      </c>
    </row>
    <row r="1269" spans="1:16" ht="15">
      <c r="A1269" s="112"/>
      <c r="B1269" s="112"/>
      <c r="C1269" s="112"/>
      <c r="D1269" s="112"/>
      <c r="E1269" s="112"/>
      <c r="F1269" s="112"/>
      <c r="G1269" s="112"/>
      <c r="H1269" s="22" t="s">
        <v>194</v>
      </c>
      <c r="I1269" s="17">
        <f>I1265+I1266+I1267+I1268</f>
        <v>0</v>
      </c>
      <c r="J1269" s="17">
        <f>J1265+J1266+J1267+J1268</f>
        <v>0</v>
      </c>
      <c r="K1269" s="17">
        <f>K1265+K1266+K1267+K1268</f>
        <v>0</v>
      </c>
      <c r="L1269" s="17">
        <f>L1265+L1266+L1267+L1268</f>
        <v>0</v>
      </c>
      <c r="M1269" s="17">
        <f>M1265+M1266+M1267+M1268</f>
        <v>0</v>
      </c>
      <c r="N1269" s="17"/>
      <c r="O1269" s="21">
        <f>O1265+O1266+O1267+O1268</f>
        <v>0</v>
      </c>
      <c r="P1269" s="17">
        <v>80602.63</v>
      </c>
    </row>
    <row r="1270" spans="1:16" ht="13.5" customHeight="1">
      <c r="A1270" s="112">
        <v>26</v>
      </c>
      <c r="B1270" s="112" t="s">
        <v>177</v>
      </c>
      <c r="C1270" s="112" t="s">
        <v>736</v>
      </c>
      <c r="D1270" s="112" t="s">
        <v>195</v>
      </c>
      <c r="E1270" s="112"/>
      <c r="F1270" s="112" t="s">
        <v>286</v>
      </c>
      <c r="G1270" s="112"/>
      <c r="H1270" s="22" t="s">
        <v>190</v>
      </c>
      <c r="I1270" s="17"/>
      <c r="J1270" s="17"/>
      <c r="K1270" s="17"/>
      <c r="L1270" s="17"/>
      <c r="M1270" s="17"/>
      <c r="N1270" s="17"/>
      <c r="O1270" s="75">
        <v>0</v>
      </c>
      <c r="P1270" s="17"/>
    </row>
    <row r="1271" spans="1:16" ht="15">
      <c r="A1271" s="112"/>
      <c r="B1271" s="112"/>
      <c r="C1271" s="112"/>
      <c r="D1271" s="112"/>
      <c r="E1271" s="112"/>
      <c r="F1271" s="112"/>
      <c r="G1271" s="112"/>
      <c r="H1271" s="22" t="s">
        <v>191</v>
      </c>
      <c r="I1271" s="17"/>
      <c r="J1271" s="17"/>
      <c r="K1271" s="17"/>
      <c r="L1271" s="17"/>
      <c r="M1271" s="17"/>
      <c r="N1271" s="17">
        <f>N1267+N1268+N1269+N1270</f>
        <v>0</v>
      </c>
      <c r="O1271" s="75">
        <v>0</v>
      </c>
      <c r="P1271" s="17"/>
    </row>
    <row r="1272" spans="1:16" ht="15">
      <c r="A1272" s="112"/>
      <c r="B1272" s="112"/>
      <c r="C1272" s="112"/>
      <c r="D1272" s="112"/>
      <c r="E1272" s="112"/>
      <c r="F1272" s="112"/>
      <c r="G1272" s="112"/>
      <c r="H1272" s="22" t="s">
        <v>192</v>
      </c>
      <c r="I1272" s="17"/>
      <c r="J1272" s="17"/>
      <c r="K1272" s="17"/>
      <c r="L1272" s="17"/>
      <c r="M1272" s="17"/>
      <c r="N1272" s="17"/>
      <c r="O1272" s="75">
        <v>0</v>
      </c>
      <c r="P1272" s="17">
        <v>251.97</v>
      </c>
    </row>
    <row r="1273" spans="1:16" ht="15">
      <c r="A1273" s="112"/>
      <c r="B1273" s="112"/>
      <c r="C1273" s="112"/>
      <c r="D1273" s="112"/>
      <c r="E1273" s="112"/>
      <c r="F1273" s="112"/>
      <c r="G1273" s="112"/>
      <c r="H1273" s="22" t="s">
        <v>193</v>
      </c>
      <c r="I1273" s="17"/>
      <c r="J1273" s="17"/>
      <c r="K1273" s="17"/>
      <c r="L1273" s="17"/>
      <c r="M1273" s="17"/>
      <c r="N1273" s="17"/>
      <c r="O1273" s="75">
        <v>0</v>
      </c>
      <c r="P1273" s="17"/>
    </row>
    <row r="1274" spans="1:16" ht="15">
      <c r="A1274" s="112"/>
      <c r="B1274" s="112"/>
      <c r="C1274" s="112"/>
      <c r="D1274" s="112"/>
      <c r="E1274" s="112"/>
      <c r="F1274" s="112"/>
      <c r="G1274" s="112"/>
      <c r="H1274" s="22" t="s">
        <v>194</v>
      </c>
      <c r="I1274" s="17">
        <f>I1270+I1271+I1272+I1273</f>
        <v>0</v>
      </c>
      <c r="J1274" s="17">
        <f>J1270+J1271+J1272+J1273</f>
        <v>0</v>
      </c>
      <c r="K1274" s="17">
        <f>K1270+K1271+K1272+K1273</f>
        <v>0</v>
      </c>
      <c r="L1274" s="17">
        <f>L1270+L1271+L1272+L1273</f>
        <v>0</v>
      </c>
      <c r="M1274" s="17">
        <f>M1270+M1271+M1272+M1273</f>
        <v>0</v>
      </c>
      <c r="N1274" s="17"/>
      <c r="O1274" s="21">
        <f>O1270+O1271+O1272+O1273</f>
        <v>0</v>
      </c>
      <c r="P1274" s="17">
        <v>251.97</v>
      </c>
    </row>
    <row r="1275" spans="1:16" ht="13.5" customHeight="1">
      <c r="A1275" s="112">
        <v>27</v>
      </c>
      <c r="B1275" s="112" t="s">
        <v>177</v>
      </c>
      <c r="C1275" s="112" t="s">
        <v>736</v>
      </c>
      <c r="D1275" s="112" t="s">
        <v>141</v>
      </c>
      <c r="E1275" s="112"/>
      <c r="F1275" s="112" t="s">
        <v>286</v>
      </c>
      <c r="G1275" s="112"/>
      <c r="H1275" s="22" t="s">
        <v>190</v>
      </c>
      <c r="I1275" s="17"/>
      <c r="J1275" s="17"/>
      <c r="K1275" s="17"/>
      <c r="L1275" s="17"/>
      <c r="M1275" s="17"/>
      <c r="N1275" s="17"/>
      <c r="O1275" s="75">
        <v>0</v>
      </c>
      <c r="P1275" s="17">
        <v>25617.27</v>
      </c>
    </row>
    <row r="1276" spans="1:16" ht="15">
      <c r="A1276" s="112"/>
      <c r="B1276" s="112"/>
      <c r="C1276" s="112"/>
      <c r="D1276" s="112"/>
      <c r="E1276" s="112"/>
      <c r="F1276" s="112"/>
      <c r="G1276" s="112"/>
      <c r="H1276" s="22" t="s">
        <v>191</v>
      </c>
      <c r="I1276" s="17"/>
      <c r="J1276" s="17"/>
      <c r="K1276" s="17"/>
      <c r="L1276" s="17"/>
      <c r="M1276" s="17"/>
      <c r="N1276" s="17">
        <f>N1272+N1273+N1274+N1275</f>
        <v>0</v>
      </c>
      <c r="O1276" s="75">
        <v>0</v>
      </c>
      <c r="P1276" s="17">
        <v>8539.09</v>
      </c>
    </row>
    <row r="1277" spans="1:16" ht="15">
      <c r="A1277" s="112"/>
      <c r="B1277" s="112"/>
      <c r="C1277" s="112"/>
      <c r="D1277" s="112"/>
      <c r="E1277" s="112"/>
      <c r="F1277" s="112"/>
      <c r="G1277" s="112"/>
      <c r="H1277" s="22" t="s">
        <v>192</v>
      </c>
      <c r="I1277" s="17"/>
      <c r="J1277" s="17"/>
      <c r="K1277" s="17"/>
      <c r="L1277" s="17"/>
      <c r="M1277" s="17"/>
      <c r="N1277" s="17"/>
      <c r="O1277" s="75">
        <v>0</v>
      </c>
      <c r="P1277" s="17">
        <v>8539.09</v>
      </c>
    </row>
    <row r="1278" spans="1:16" ht="15">
      <c r="A1278" s="112"/>
      <c r="B1278" s="112"/>
      <c r="C1278" s="112"/>
      <c r="D1278" s="112"/>
      <c r="E1278" s="112"/>
      <c r="F1278" s="112"/>
      <c r="G1278" s="112"/>
      <c r="H1278" s="22" t="s">
        <v>193</v>
      </c>
      <c r="I1278" s="17"/>
      <c r="J1278" s="17"/>
      <c r="K1278" s="17"/>
      <c r="L1278" s="17"/>
      <c r="M1278" s="17"/>
      <c r="N1278" s="17"/>
      <c r="O1278" s="75">
        <v>0</v>
      </c>
      <c r="P1278" s="17"/>
    </row>
    <row r="1279" spans="1:16" ht="15">
      <c r="A1279" s="112"/>
      <c r="B1279" s="112"/>
      <c r="C1279" s="112"/>
      <c r="D1279" s="112"/>
      <c r="E1279" s="112"/>
      <c r="F1279" s="112"/>
      <c r="G1279" s="112"/>
      <c r="H1279" s="22" t="s">
        <v>194</v>
      </c>
      <c r="I1279" s="17">
        <f>I1275+I1276+I1277+I1278</f>
        <v>0</v>
      </c>
      <c r="J1279" s="17">
        <f>J1275+J1276+J1277+J1278</f>
        <v>0</v>
      </c>
      <c r="K1279" s="17">
        <f>K1275+K1276+K1277+K1278</f>
        <v>0</v>
      </c>
      <c r="L1279" s="17">
        <f>L1275+L1276+L1277+L1278</f>
        <v>0</v>
      </c>
      <c r="M1279" s="17">
        <f>M1275+M1276+M1277+M1278</f>
        <v>0</v>
      </c>
      <c r="N1279" s="17"/>
      <c r="O1279" s="21">
        <f>O1275+O1276+O1277+O1278</f>
        <v>0</v>
      </c>
      <c r="P1279" s="17">
        <v>42695.45</v>
      </c>
    </row>
    <row r="1280" spans="1:16" ht="13.5" customHeight="1">
      <c r="A1280" s="112">
        <v>28</v>
      </c>
      <c r="B1280" s="112" t="s">
        <v>178</v>
      </c>
      <c r="C1280" s="112" t="s">
        <v>737</v>
      </c>
      <c r="D1280" s="112" t="s">
        <v>141</v>
      </c>
      <c r="E1280" s="112"/>
      <c r="F1280" s="112" t="s">
        <v>286</v>
      </c>
      <c r="G1280" s="112"/>
      <c r="H1280" s="22" t="s">
        <v>190</v>
      </c>
      <c r="I1280" s="17"/>
      <c r="J1280" s="17"/>
      <c r="K1280" s="17"/>
      <c r="L1280" s="17"/>
      <c r="M1280" s="17"/>
      <c r="N1280" s="17"/>
      <c r="O1280" s="75">
        <v>0</v>
      </c>
      <c r="P1280" s="17"/>
    </row>
    <row r="1281" spans="1:16" ht="15">
      <c r="A1281" s="112"/>
      <c r="B1281" s="112"/>
      <c r="C1281" s="112"/>
      <c r="D1281" s="112"/>
      <c r="E1281" s="112"/>
      <c r="F1281" s="112"/>
      <c r="G1281" s="112"/>
      <c r="H1281" s="22" t="s">
        <v>191</v>
      </c>
      <c r="I1281" s="17"/>
      <c r="J1281" s="17"/>
      <c r="K1281" s="17"/>
      <c r="L1281" s="17"/>
      <c r="M1281" s="17"/>
      <c r="N1281" s="17">
        <f>N1277+N1278+N1279+N1280</f>
        <v>0</v>
      </c>
      <c r="O1281" s="75">
        <v>0</v>
      </c>
      <c r="P1281" s="17"/>
    </row>
    <row r="1282" spans="1:16" ht="15">
      <c r="A1282" s="112"/>
      <c r="B1282" s="112"/>
      <c r="C1282" s="112"/>
      <c r="D1282" s="112"/>
      <c r="E1282" s="112"/>
      <c r="F1282" s="112"/>
      <c r="G1282" s="112"/>
      <c r="H1282" s="22" t="s">
        <v>192</v>
      </c>
      <c r="I1282" s="17"/>
      <c r="J1282" s="17"/>
      <c r="K1282" s="17"/>
      <c r="L1282" s="17"/>
      <c r="M1282" s="17"/>
      <c r="N1282" s="17"/>
      <c r="O1282" s="75">
        <v>0</v>
      </c>
      <c r="P1282" s="17"/>
    </row>
    <row r="1283" spans="1:16" ht="15">
      <c r="A1283" s="112"/>
      <c r="B1283" s="112"/>
      <c r="C1283" s="112"/>
      <c r="D1283" s="112"/>
      <c r="E1283" s="112"/>
      <c r="F1283" s="112"/>
      <c r="G1283" s="112"/>
      <c r="H1283" s="22" t="s">
        <v>193</v>
      </c>
      <c r="I1283" s="17"/>
      <c r="J1283" s="17"/>
      <c r="K1283" s="17"/>
      <c r="L1283" s="17"/>
      <c r="M1283" s="17"/>
      <c r="N1283" s="17"/>
      <c r="O1283" s="75">
        <v>0</v>
      </c>
      <c r="P1283" s="17">
        <v>39503.27</v>
      </c>
    </row>
    <row r="1284" spans="1:16" ht="15">
      <c r="A1284" s="112"/>
      <c r="B1284" s="112"/>
      <c r="C1284" s="112"/>
      <c r="D1284" s="112"/>
      <c r="E1284" s="112"/>
      <c r="F1284" s="112"/>
      <c r="G1284" s="112"/>
      <c r="H1284" s="22" t="s">
        <v>194</v>
      </c>
      <c r="I1284" s="17">
        <f>I1280+I1281+I1282+I1283</f>
        <v>0</v>
      </c>
      <c r="J1284" s="17">
        <f>J1280+J1281+J1282+J1283</f>
        <v>0</v>
      </c>
      <c r="K1284" s="17">
        <f>K1280+K1281+K1282+K1283</f>
        <v>0</v>
      </c>
      <c r="L1284" s="17">
        <f>L1280+L1281+L1282+L1283</f>
        <v>0</v>
      </c>
      <c r="M1284" s="17">
        <f>M1280+M1281+M1282+M1283</f>
        <v>0</v>
      </c>
      <c r="N1284" s="17"/>
      <c r="O1284" s="21">
        <f>O1280+O1281+O1282+O1283</f>
        <v>0</v>
      </c>
      <c r="P1284" s="17">
        <v>39503.27</v>
      </c>
    </row>
    <row r="1285" spans="1:16" ht="13.5" customHeight="1">
      <c r="A1285" s="112">
        <v>29</v>
      </c>
      <c r="B1285" s="112" t="s">
        <v>177</v>
      </c>
      <c r="C1285" s="112" t="s">
        <v>64</v>
      </c>
      <c r="D1285" s="112" t="s">
        <v>195</v>
      </c>
      <c r="E1285" s="112"/>
      <c r="F1285" s="112" t="s">
        <v>286</v>
      </c>
      <c r="G1285" s="112"/>
      <c r="H1285" s="20" t="s">
        <v>190</v>
      </c>
      <c r="I1285" s="17"/>
      <c r="J1285" s="17"/>
      <c r="K1285" s="17"/>
      <c r="L1285" s="17"/>
      <c r="M1285" s="17"/>
      <c r="N1285" s="17"/>
      <c r="O1285" s="75">
        <v>0</v>
      </c>
      <c r="P1285" s="17"/>
    </row>
    <row r="1286" spans="1:16" ht="15">
      <c r="A1286" s="112"/>
      <c r="B1286" s="112"/>
      <c r="C1286" s="112"/>
      <c r="D1286" s="112"/>
      <c r="E1286" s="112"/>
      <c r="F1286" s="112"/>
      <c r="G1286" s="112"/>
      <c r="H1286" s="20" t="s">
        <v>191</v>
      </c>
      <c r="I1286" s="17"/>
      <c r="J1286" s="17"/>
      <c r="K1286" s="17"/>
      <c r="L1286" s="17"/>
      <c r="M1286" s="17"/>
      <c r="N1286" s="17">
        <f>N1282+N1283+N1284+N1285</f>
        <v>0</v>
      </c>
      <c r="O1286" s="75">
        <v>0</v>
      </c>
      <c r="P1286" s="17"/>
    </row>
    <row r="1287" spans="1:16" ht="15">
      <c r="A1287" s="112"/>
      <c r="B1287" s="112"/>
      <c r="C1287" s="112"/>
      <c r="D1287" s="112"/>
      <c r="E1287" s="112"/>
      <c r="F1287" s="112"/>
      <c r="G1287" s="112"/>
      <c r="H1287" s="20" t="s">
        <v>192</v>
      </c>
      <c r="I1287" s="17"/>
      <c r="J1287" s="17"/>
      <c r="K1287" s="17"/>
      <c r="L1287" s="17"/>
      <c r="M1287" s="17"/>
      <c r="N1287" s="17"/>
      <c r="O1287" s="75">
        <v>0</v>
      </c>
      <c r="P1287" s="17">
        <v>89.49</v>
      </c>
    </row>
    <row r="1288" spans="1:16" ht="15">
      <c r="A1288" s="112"/>
      <c r="B1288" s="112"/>
      <c r="C1288" s="112"/>
      <c r="D1288" s="112"/>
      <c r="E1288" s="112"/>
      <c r="F1288" s="112"/>
      <c r="G1288" s="112"/>
      <c r="H1288" s="20" t="s">
        <v>193</v>
      </c>
      <c r="I1288" s="17"/>
      <c r="J1288" s="17"/>
      <c r="K1288" s="17"/>
      <c r="L1288" s="17"/>
      <c r="M1288" s="17"/>
      <c r="N1288" s="17"/>
      <c r="O1288" s="75">
        <v>0</v>
      </c>
      <c r="P1288" s="17">
        <v>0</v>
      </c>
    </row>
    <row r="1289" spans="1:16" ht="15">
      <c r="A1289" s="112"/>
      <c r="B1289" s="112"/>
      <c r="C1289" s="112"/>
      <c r="D1289" s="112"/>
      <c r="E1289" s="112"/>
      <c r="F1289" s="112"/>
      <c r="G1289" s="112"/>
      <c r="H1289" s="20" t="s">
        <v>194</v>
      </c>
      <c r="I1289" s="17">
        <f>I1285+I1286+I1287+I1288</f>
        <v>0</v>
      </c>
      <c r="J1289" s="17">
        <f>J1285+J1286+J1287+J1288</f>
        <v>0</v>
      </c>
      <c r="K1289" s="17">
        <f>K1285+K1286+K1287+K1288</f>
        <v>0</v>
      </c>
      <c r="L1289" s="17">
        <f>L1285+L1286+L1287+L1288</f>
        <v>0</v>
      </c>
      <c r="M1289" s="17">
        <f>M1285+M1286+M1287+M1288</f>
        <v>0</v>
      </c>
      <c r="N1289" s="17"/>
      <c r="O1289" s="21">
        <f>O1285+O1286+O1287+O1288</f>
        <v>0</v>
      </c>
      <c r="P1289" s="17">
        <v>89.49</v>
      </c>
    </row>
    <row r="1290" spans="1:16" ht="13.5" customHeight="1">
      <c r="A1290" s="112">
        <v>30</v>
      </c>
      <c r="B1290" s="112" t="s">
        <v>177</v>
      </c>
      <c r="C1290" s="112" t="s">
        <v>738</v>
      </c>
      <c r="D1290" s="112" t="s">
        <v>141</v>
      </c>
      <c r="E1290" s="112"/>
      <c r="F1290" s="112" t="s">
        <v>286</v>
      </c>
      <c r="G1290" s="112"/>
      <c r="H1290" s="20" t="s">
        <v>190</v>
      </c>
      <c r="I1290" s="17"/>
      <c r="J1290" s="17"/>
      <c r="K1290" s="17"/>
      <c r="L1290" s="17"/>
      <c r="M1290" s="17"/>
      <c r="N1290" s="17"/>
      <c r="O1290" s="75">
        <v>0</v>
      </c>
      <c r="P1290" s="17">
        <v>9097.72</v>
      </c>
    </row>
    <row r="1291" spans="1:16" ht="15">
      <c r="A1291" s="112"/>
      <c r="B1291" s="112"/>
      <c r="C1291" s="112"/>
      <c r="D1291" s="112"/>
      <c r="E1291" s="112"/>
      <c r="F1291" s="112"/>
      <c r="G1291" s="112"/>
      <c r="H1291" s="20" t="s">
        <v>191</v>
      </c>
      <c r="I1291" s="17"/>
      <c r="J1291" s="17"/>
      <c r="K1291" s="17"/>
      <c r="L1291" s="17"/>
      <c r="M1291" s="17"/>
      <c r="N1291" s="17">
        <f>N1287+N1288+N1289+N1290</f>
        <v>0</v>
      </c>
      <c r="O1291" s="75">
        <v>0</v>
      </c>
      <c r="P1291" s="17">
        <v>3032.57</v>
      </c>
    </row>
    <row r="1292" spans="1:16" ht="15">
      <c r="A1292" s="112"/>
      <c r="B1292" s="112"/>
      <c r="C1292" s="112"/>
      <c r="D1292" s="112"/>
      <c r="E1292" s="112"/>
      <c r="F1292" s="112"/>
      <c r="G1292" s="112"/>
      <c r="H1292" s="20" t="s">
        <v>192</v>
      </c>
      <c r="I1292" s="17"/>
      <c r="J1292" s="17"/>
      <c r="K1292" s="17"/>
      <c r="L1292" s="17"/>
      <c r="M1292" s="17"/>
      <c r="N1292" s="17"/>
      <c r="O1292" s="75">
        <v>0</v>
      </c>
      <c r="P1292" s="17">
        <v>3032.57</v>
      </c>
    </row>
    <row r="1293" spans="1:16" ht="15">
      <c r="A1293" s="112"/>
      <c r="B1293" s="112"/>
      <c r="C1293" s="112"/>
      <c r="D1293" s="112"/>
      <c r="E1293" s="112"/>
      <c r="F1293" s="112"/>
      <c r="G1293" s="112"/>
      <c r="H1293" s="20" t="s">
        <v>193</v>
      </c>
      <c r="I1293" s="17"/>
      <c r="J1293" s="17"/>
      <c r="K1293" s="17"/>
      <c r="L1293" s="17"/>
      <c r="M1293" s="17"/>
      <c r="N1293" s="17"/>
      <c r="O1293" s="75">
        <v>0</v>
      </c>
      <c r="P1293" s="17"/>
    </row>
    <row r="1294" spans="1:16" ht="15">
      <c r="A1294" s="112"/>
      <c r="B1294" s="112"/>
      <c r="C1294" s="112"/>
      <c r="D1294" s="112"/>
      <c r="E1294" s="112"/>
      <c r="F1294" s="112"/>
      <c r="G1294" s="112"/>
      <c r="H1294" s="20" t="s">
        <v>194</v>
      </c>
      <c r="I1294" s="17">
        <f>I1290+I1291+I1292+I1293</f>
        <v>0</v>
      </c>
      <c r="J1294" s="17">
        <f>J1290+J1291+J1292+J1293</f>
        <v>0</v>
      </c>
      <c r="K1294" s="17">
        <f>K1290+K1291+K1292+K1293</f>
        <v>0</v>
      </c>
      <c r="L1294" s="17">
        <f>L1290+L1291+L1292+L1293</f>
        <v>0</v>
      </c>
      <c r="M1294" s="17">
        <f>M1290+M1291+M1292+M1293</f>
        <v>0</v>
      </c>
      <c r="N1294" s="17"/>
      <c r="O1294" s="21">
        <f>O1290+O1291+O1292+O1293</f>
        <v>0</v>
      </c>
      <c r="P1294" s="17">
        <v>15162.87</v>
      </c>
    </row>
    <row r="1295" spans="1:16" ht="27" customHeight="1">
      <c r="A1295" s="112">
        <v>31</v>
      </c>
      <c r="B1295" s="112" t="s">
        <v>292</v>
      </c>
      <c r="C1295" s="112" t="s">
        <v>739</v>
      </c>
      <c r="D1295" s="112" t="s">
        <v>195</v>
      </c>
      <c r="E1295" s="112"/>
      <c r="F1295" s="112" t="s">
        <v>286</v>
      </c>
      <c r="G1295" s="112"/>
      <c r="H1295" s="20" t="s">
        <v>190</v>
      </c>
      <c r="I1295" s="17"/>
      <c r="J1295" s="17"/>
      <c r="K1295" s="17"/>
      <c r="L1295" s="17"/>
      <c r="M1295" s="17"/>
      <c r="N1295" s="17"/>
      <c r="O1295" s="75">
        <v>0</v>
      </c>
      <c r="P1295" s="17"/>
    </row>
    <row r="1296" spans="1:16" ht="23.25" customHeight="1">
      <c r="A1296" s="112"/>
      <c r="B1296" s="112"/>
      <c r="C1296" s="112"/>
      <c r="D1296" s="112"/>
      <c r="E1296" s="112"/>
      <c r="F1296" s="112"/>
      <c r="G1296" s="112"/>
      <c r="H1296" s="20" t="s">
        <v>191</v>
      </c>
      <c r="I1296" s="17"/>
      <c r="J1296" s="17"/>
      <c r="K1296" s="17"/>
      <c r="L1296" s="17"/>
      <c r="M1296" s="17"/>
      <c r="N1296" s="17">
        <f>N1292+N1293+N1294+N1295</f>
        <v>0</v>
      </c>
      <c r="O1296" s="75">
        <v>0</v>
      </c>
      <c r="P1296" s="17"/>
    </row>
    <row r="1297" spans="1:16" ht="28.5" customHeight="1">
      <c r="A1297" s="112"/>
      <c r="B1297" s="112"/>
      <c r="C1297" s="112"/>
      <c r="D1297" s="112"/>
      <c r="E1297" s="112"/>
      <c r="F1297" s="112"/>
      <c r="G1297" s="112"/>
      <c r="H1297" s="20" t="s">
        <v>192</v>
      </c>
      <c r="I1297" s="17"/>
      <c r="J1297" s="17"/>
      <c r="K1297" s="17"/>
      <c r="L1297" s="17"/>
      <c r="M1297" s="17"/>
      <c r="N1297" s="17"/>
      <c r="O1297" s="75">
        <v>0</v>
      </c>
      <c r="P1297" s="17">
        <v>1365.83</v>
      </c>
    </row>
    <row r="1298" spans="1:16" ht="24" customHeight="1">
      <c r="A1298" s="112"/>
      <c r="B1298" s="112"/>
      <c r="C1298" s="112"/>
      <c r="D1298" s="112"/>
      <c r="E1298" s="112"/>
      <c r="F1298" s="112"/>
      <c r="G1298" s="112"/>
      <c r="H1298" s="20" t="s">
        <v>193</v>
      </c>
      <c r="I1298" s="17"/>
      <c r="J1298" s="17"/>
      <c r="K1298" s="17"/>
      <c r="L1298" s="17"/>
      <c r="M1298" s="17"/>
      <c r="N1298" s="17"/>
      <c r="O1298" s="75">
        <v>0</v>
      </c>
      <c r="P1298" s="17">
        <v>0</v>
      </c>
    </row>
    <row r="1299" spans="1:16" ht="31.5" customHeight="1">
      <c r="A1299" s="112"/>
      <c r="B1299" s="112"/>
      <c r="C1299" s="112"/>
      <c r="D1299" s="112"/>
      <c r="E1299" s="112"/>
      <c r="F1299" s="112"/>
      <c r="G1299" s="112"/>
      <c r="H1299" s="20" t="s">
        <v>194</v>
      </c>
      <c r="I1299" s="17">
        <f>I1295+I1296+I1297+I1298</f>
        <v>0</v>
      </c>
      <c r="J1299" s="17">
        <f>J1295+J1296+J1297+J1298</f>
        <v>0</v>
      </c>
      <c r="K1299" s="17">
        <f>K1295+K1296+K1297+K1298</f>
        <v>0</v>
      </c>
      <c r="L1299" s="17">
        <f>L1295+L1296+L1297+L1298</f>
        <v>0</v>
      </c>
      <c r="M1299" s="17">
        <f>M1295+M1296+M1297+M1298</f>
        <v>0</v>
      </c>
      <c r="N1299" s="17"/>
      <c r="O1299" s="21">
        <f>O1295+O1296+O1297+O1298</f>
        <v>0</v>
      </c>
      <c r="P1299" s="17">
        <v>1365.83</v>
      </c>
    </row>
    <row r="1300" spans="1:16" ht="24" customHeight="1">
      <c r="A1300" s="112">
        <v>32</v>
      </c>
      <c r="B1300" s="112" t="s">
        <v>292</v>
      </c>
      <c r="C1300" s="112" t="s">
        <v>66</v>
      </c>
      <c r="D1300" s="112" t="s">
        <v>141</v>
      </c>
      <c r="E1300" s="112"/>
      <c r="F1300" s="112" t="s">
        <v>286</v>
      </c>
      <c r="G1300" s="112"/>
      <c r="H1300" s="20" t="s">
        <v>190</v>
      </c>
      <c r="I1300" s="17"/>
      <c r="J1300" s="17"/>
      <c r="K1300" s="17"/>
      <c r="L1300" s="17"/>
      <c r="M1300" s="17"/>
      <c r="N1300" s="17"/>
      <c r="O1300" s="75">
        <v>0</v>
      </c>
      <c r="P1300" s="17">
        <v>138859.98</v>
      </c>
    </row>
    <row r="1301" spans="1:16" ht="29.25" customHeight="1">
      <c r="A1301" s="112"/>
      <c r="B1301" s="112"/>
      <c r="C1301" s="112"/>
      <c r="D1301" s="112"/>
      <c r="E1301" s="112"/>
      <c r="F1301" s="112"/>
      <c r="G1301" s="112"/>
      <c r="H1301" s="20" t="s">
        <v>191</v>
      </c>
      <c r="I1301" s="17"/>
      <c r="J1301" s="17"/>
      <c r="K1301" s="17"/>
      <c r="L1301" s="17"/>
      <c r="M1301" s="17"/>
      <c r="N1301" s="17">
        <f>N1297+N1298+N1299+N1300</f>
        <v>0</v>
      </c>
      <c r="O1301" s="75">
        <v>0</v>
      </c>
      <c r="P1301" s="17">
        <v>46286.66</v>
      </c>
    </row>
    <row r="1302" spans="1:16" ht="24" customHeight="1">
      <c r="A1302" s="112"/>
      <c r="B1302" s="112"/>
      <c r="C1302" s="112"/>
      <c r="D1302" s="112"/>
      <c r="E1302" s="112"/>
      <c r="F1302" s="112"/>
      <c r="G1302" s="112"/>
      <c r="H1302" s="20" t="s">
        <v>192</v>
      </c>
      <c r="I1302" s="17"/>
      <c r="J1302" s="17"/>
      <c r="K1302" s="17"/>
      <c r="L1302" s="17"/>
      <c r="M1302" s="17"/>
      <c r="N1302" s="17"/>
      <c r="O1302" s="75">
        <v>0</v>
      </c>
      <c r="P1302" s="17">
        <v>46286.66</v>
      </c>
    </row>
    <row r="1303" spans="1:16" ht="23.25" customHeight="1">
      <c r="A1303" s="112"/>
      <c r="B1303" s="112"/>
      <c r="C1303" s="112"/>
      <c r="D1303" s="112"/>
      <c r="E1303" s="112"/>
      <c r="F1303" s="112"/>
      <c r="G1303" s="112"/>
      <c r="H1303" s="20" t="s">
        <v>193</v>
      </c>
      <c r="I1303" s="17"/>
      <c r="J1303" s="17"/>
      <c r="K1303" s="17"/>
      <c r="L1303" s="17"/>
      <c r="M1303" s="17"/>
      <c r="N1303" s="17"/>
      <c r="O1303" s="75">
        <v>0</v>
      </c>
      <c r="P1303" s="17"/>
    </row>
    <row r="1304" spans="1:16" ht="26.25" customHeight="1">
      <c r="A1304" s="112"/>
      <c r="B1304" s="112"/>
      <c r="C1304" s="112"/>
      <c r="D1304" s="112"/>
      <c r="E1304" s="112"/>
      <c r="F1304" s="112"/>
      <c r="G1304" s="112"/>
      <c r="H1304" s="20" t="s">
        <v>194</v>
      </c>
      <c r="I1304" s="17">
        <f>I1300+I1301+I1302+I1303</f>
        <v>0</v>
      </c>
      <c r="J1304" s="17">
        <f>J1300+J1301+J1302+J1303</f>
        <v>0</v>
      </c>
      <c r="K1304" s="17">
        <f>K1300+K1301+K1302+K1303</f>
        <v>0</v>
      </c>
      <c r="L1304" s="17">
        <f>L1300+L1301+L1302+L1303</f>
        <v>0</v>
      </c>
      <c r="M1304" s="17">
        <f>M1300+M1301+M1302+M1303</f>
        <v>0</v>
      </c>
      <c r="N1304" s="17"/>
      <c r="O1304" s="21">
        <f>O1300+O1301+O1302+O1303</f>
        <v>0</v>
      </c>
      <c r="P1304" s="17">
        <v>231433.29</v>
      </c>
    </row>
    <row r="1305" spans="1:16" ht="18" customHeight="1">
      <c r="A1305" s="112">
        <v>33</v>
      </c>
      <c r="B1305" s="112" t="s">
        <v>293</v>
      </c>
      <c r="C1305" s="112" t="s">
        <v>740</v>
      </c>
      <c r="D1305" s="112" t="s">
        <v>195</v>
      </c>
      <c r="E1305" s="112"/>
      <c r="F1305" s="112" t="s">
        <v>286</v>
      </c>
      <c r="G1305" s="112"/>
      <c r="H1305" s="20" t="s">
        <v>190</v>
      </c>
      <c r="I1305" s="17"/>
      <c r="J1305" s="17"/>
      <c r="K1305" s="17"/>
      <c r="L1305" s="17"/>
      <c r="M1305" s="17"/>
      <c r="N1305" s="17"/>
      <c r="O1305" s="75">
        <v>0</v>
      </c>
      <c r="P1305" s="17"/>
    </row>
    <row r="1306" spans="1:16" ht="15">
      <c r="A1306" s="112"/>
      <c r="B1306" s="112"/>
      <c r="C1306" s="112"/>
      <c r="D1306" s="112"/>
      <c r="E1306" s="112"/>
      <c r="F1306" s="112"/>
      <c r="G1306" s="112"/>
      <c r="H1306" s="20" t="s">
        <v>191</v>
      </c>
      <c r="I1306" s="17"/>
      <c r="J1306" s="17"/>
      <c r="K1306" s="17"/>
      <c r="L1306" s="17"/>
      <c r="M1306" s="17"/>
      <c r="N1306" s="17">
        <f>N1302+N1303+N1304+N1305</f>
        <v>0</v>
      </c>
      <c r="O1306" s="75">
        <v>0</v>
      </c>
      <c r="P1306" s="17"/>
    </row>
    <row r="1307" spans="1:16" ht="24" customHeight="1">
      <c r="A1307" s="112"/>
      <c r="B1307" s="112"/>
      <c r="C1307" s="112"/>
      <c r="D1307" s="112"/>
      <c r="E1307" s="112"/>
      <c r="F1307" s="112"/>
      <c r="G1307" s="112"/>
      <c r="H1307" s="20" t="s">
        <v>192</v>
      </c>
      <c r="I1307" s="17"/>
      <c r="J1307" s="17"/>
      <c r="K1307" s="17"/>
      <c r="L1307" s="17"/>
      <c r="M1307" s="17"/>
      <c r="N1307" s="17"/>
      <c r="O1307" s="75">
        <v>0</v>
      </c>
      <c r="P1307" s="17">
        <v>277.88</v>
      </c>
    </row>
    <row r="1308" spans="1:16" ht="15">
      <c r="A1308" s="112"/>
      <c r="B1308" s="112"/>
      <c r="C1308" s="112"/>
      <c r="D1308" s="112"/>
      <c r="E1308" s="112"/>
      <c r="F1308" s="112"/>
      <c r="G1308" s="112"/>
      <c r="H1308" s="20" t="s">
        <v>193</v>
      </c>
      <c r="I1308" s="17"/>
      <c r="J1308" s="17"/>
      <c r="K1308" s="17"/>
      <c r="L1308" s="17"/>
      <c r="M1308" s="17"/>
      <c r="N1308" s="17"/>
      <c r="O1308" s="75">
        <v>0</v>
      </c>
      <c r="P1308" s="17"/>
    </row>
    <row r="1309" spans="1:16" ht="17.25" customHeight="1">
      <c r="A1309" s="112"/>
      <c r="B1309" s="112"/>
      <c r="C1309" s="112"/>
      <c r="D1309" s="112"/>
      <c r="E1309" s="112"/>
      <c r="F1309" s="112"/>
      <c r="G1309" s="112"/>
      <c r="H1309" s="20" t="s">
        <v>194</v>
      </c>
      <c r="I1309" s="17">
        <f>I1305+I1306+I1307+I1308</f>
        <v>0</v>
      </c>
      <c r="J1309" s="17">
        <f>J1305+J1306+J1307+J1308</f>
        <v>0</v>
      </c>
      <c r="K1309" s="17">
        <f>K1305+K1306+K1307+K1308</f>
        <v>0</v>
      </c>
      <c r="L1309" s="17">
        <f>L1305+L1306+L1307+L1308</f>
        <v>0</v>
      </c>
      <c r="M1309" s="17">
        <f>M1305+M1306+M1307+M1308</f>
        <v>0</v>
      </c>
      <c r="N1309" s="17"/>
      <c r="O1309" s="21">
        <f>O1305+O1306+O1307+O1308</f>
        <v>0</v>
      </c>
      <c r="P1309" s="17">
        <v>277.88</v>
      </c>
    </row>
    <row r="1310" spans="1:16" ht="13.5" customHeight="1">
      <c r="A1310" s="112">
        <v>34</v>
      </c>
      <c r="B1310" s="112" t="s">
        <v>293</v>
      </c>
      <c r="C1310" s="112" t="s">
        <v>740</v>
      </c>
      <c r="D1310" s="112" t="s">
        <v>141</v>
      </c>
      <c r="E1310" s="112"/>
      <c r="F1310" s="112" t="s">
        <v>286</v>
      </c>
      <c r="G1310" s="112"/>
      <c r="H1310" s="20" t="s">
        <v>190</v>
      </c>
      <c r="I1310" s="17"/>
      <c r="J1310" s="17"/>
      <c r="K1310" s="17"/>
      <c r="L1310" s="17"/>
      <c r="M1310" s="17"/>
      <c r="N1310" s="17"/>
      <c r="O1310" s="75">
        <v>0</v>
      </c>
      <c r="P1310" s="17">
        <v>28250.82</v>
      </c>
    </row>
    <row r="1311" spans="1:16" ht="15">
      <c r="A1311" s="112"/>
      <c r="B1311" s="112"/>
      <c r="C1311" s="112"/>
      <c r="D1311" s="112"/>
      <c r="E1311" s="112"/>
      <c r="F1311" s="112"/>
      <c r="G1311" s="112"/>
      <c r="H1311" s="20" t="s">
        <v>191</v>
      </c>
      <c r="I1311" s="17"/>
      <c r="J1311" s="17"/>
      <c r="K1311" s="17"/>
      <c r="L1311" s="17"/>
      <c r="M1311" s="17"/>
      <c r="N1311" s="17">
        <f>N1307+N1308+N1309+N1310</f>
        <v>0</v>
      </c>
      <c r="O1311" s="75">
        <v>0</v>
      </c>
      <c r="P1311" s="17">
        <v>9416.94</v>
      </c>
    </row>
    <row r="1312" spans="1:16" ht="15">
      <c r="A1312" s="112"/>
      <c r="B1312" s="112"/>
      <c r="C1312" s="112"/>
      <c r="D1312" s="112"/>
      <c r="E1312" s="112"/>
      <c r="F1312" s="112"/>
      <c r="G1312" s="112"/>
      <c r="H1312" s="20" t="s">
        <v>192</v>
      </c>
      <c r="I1312" s="17"/>
      <c r="J1312" s="17"/>
      <c r="K1312" s="17"/>
      <c r="L1312" s="17"/>
      <c r="M1312" s="17"/>
      <c r="N1312" s="17"/>
      <c r="O1312" s="75">
        <v>0</v>
      </c>
      <c r="P1312" s="17">
        <v>9416.94</v>
      </c>
    </row>
    <row r="1313" spans="1:16" ht="15">
      <c r="A1313" s="112"/>
      <c r="B1313" s="112"/>
      <c r="C1313" s="112"/>
      <c r="D1313" s="112"/>
      <c r="E1313" s="112"/>
      <c r="F1313" s="112"/>
      <c r="G1313" s="112"/>
      <c r="H1313" s="20" t="s">
        <v>193</v>
      </c>
      <c r="I1313" s="17"/>
      <c r="J1313" s="17"/>
      <c r="K1313" s="17"/>
      <c r="L1313" s="17"/>
      <c r="M1313" s="17"/>
      <c r="N1313" s="17"/>
      <c r="O1313" s="75">
        <v>0</v>
      </c>
      <c r="P1313" s="17"/>
    </row>
    <row r="1314" spans="1:16" ht="15">
      <c r="A1314" s="112"/>
      <c r="B1314" s="112"/>
      <c r="C1314" s="112"/>
      <c r="D1314" s="112"/>
      <c r="E1314" s="112"/>
      <c r="F1314" s="112"/>
      <c r="G1314" s="112"/>
      <c r="H1314" s="20" t="s">
        <v>194</v>
      </c>
      <c r="I1314" s="17">
        <f>I1310+I1311+I1312+I1313</f>
        <v>0</v>
      </c>
      <c r="J1314" s="17">
        <f>J1310+J1311+J1312+J1313</f>
        <v>0</v>
      </c>
      <c r="K1314" s="17">
        <f>K1310+K1311+K1312+K1313</f>
        <v>0</v>
      </c>
      <c r="L1314" s="17">
        <f>L1310+L1311+L1312+L1313</f>
        <v>0</v>
      </c>
      <c r="M1314" s="17">
        <f>M1310+M1311+M1312+M1313</f>
        <v>0</v>
      </c>
      <c r="N1314" s="17"/>
      <c r="O1314" s="21">
        <f>O1310+O1311+O1312+O1313</f>
        <v>0</v>
      </c>
      <c r="P1314" s="17">
        <v>47084.7</v>
      </c>
    </row>
    <row r="1315" spans="1:16" ht="13.5" customHeight="1">
      <c r="A1315" s="112">
        <v>35</v>
      </c>
      <c r="B1315" s="112" t="s">
        <v>294</v>
      </c>
      <c r="C1315" s="112" t="s">
        <v>740</v>
      </c>
      <c r="D1315" s="112" t="s">
        <v>195</v>
      </c>
      <c r="E1315" s="112"/>
      <c r="F1315" s="112" t="s">
        <v>286</v>
      </c>
      <c r="G1315" s="112"/>
      <c r="H1315" s="20" t="s">
        <v>190</v>
      </c>
      <c r="I1315" s="17"/>
      <c r="J1315" s="17"/>
      <c r="K1315" s="17"/>
      <c r="L1315" s="17"/>
      <c r="M1315" s="17"/>
      <c r="N1315" s="17"/>
      <c r="O1315" s="75">
        <v>0</v>
      </c>
      <c r="P1315" s="17"/>
    </row>
    <row r="1316" spans="1:16" ht="15">
      <c r="A1316" s="112"/>
      <c r="B1316" s="112"/>
      <c r="C1316" s="112"/>
      <c r="D1316" s="112"/>
      <c r="E1316" s="112"/>
      <c r="F1316" s="112"/>
      <c r="G1316" s="112"/>
      <c r="H1316" s="20" t="s">
        <v>191</v>
      </c>
      <c r="I1316" s="17"/>
      <c r="J1316" s="17"/>
      <c r="K1316" s="17"/>
      <c r="L1316" s="17"/>
      <c r="M1316" s="17"/>
      <c r="N1316" s="17">
        <f>N1312+N1313+N1314+N1315</f>
        <v>0</v>
      </c>
      <c r="O1316" s="75">
        <v>0</v>
      </c>
      <c r="P1316" s="17"/>
    </row>
    <row r="1317" spans="1:16" ht="15">
      <c r="A1317" s="112"/>
      <c r="B1317" s="112"/>
      <c r="C1317" s="112"/>
      <c r="D1317" s="112"/>
      <c r="E1317" s="112"/>
      <c r="F1317" s="112"/>
      <c r="G1317" s="112"/>
      <c r="H1317" s="20" t="s">
        <v>192</v>
      </c>
      <c r="I1317" s="17"/>
      <c r="J1317" s="17"/>
      <c r="K1317" s="17"/>
      <c r="L1317" s="17"/>
      <c r="M1317" s="17"/>
      <c r="N1317" s="17"/>
      <c r="O1317" s="75">
        <v>0</v>
      </c>
      <c r="P1317" s="17">
        <v>960.79</v>
      </c>
    </row>
    <row r="1318" spans="1:16" ht="15">
      <c r="A1318" s="112"/>
      <c r="B1318" s="112"/>
      <c r="C1318" s="112"/>
      <c r="D1318" s="112"/>
      <c r="E1318" s="112"/>
      <c r="F1318" s="112"/>
      <c r="G1318" s="112"/>
      <c r="H1318" s="20" t="s">
        <v>193</v>
      </c>
      <c r="I1318" s="17"/>
      <c r="J1318" s="17"/>
      <c r="K1318" s="17"/>
      <c r="L1318" s="17"/>
      <c r="M1318" s="17"/>
      <c r="N1318" s="17"/>
      <c r="O1318" s="75">
        <v>0</v>
      </c>
      <c r="P1318" s="17"/>
    </row>
    <row r="1319" spans="1:16" ht="15">
      <c r="A1319" s="112"/>
      <c r="B1319" s="112"/>
      <c r="C1319" s="112"/>
      <c r="D1319" s="112"/>
      <c r="E1319" s="112"/>
      <c r="F1319" s="112"/>
      <c r="G1319" s="112"/>
      <c r="H1319" s="20" t="s">
        <v>194</v>
      </c>
      <c r="I1319" s="17">
        <f>I1315+I1316+I1317+I1318</f>
        <v>0</v>
      </c>
      <c r="J1319" s="17">
        <f>J1315+J1316+J1317+J1318</f>
        <v>0</v>
      </c>
      <c r="K1319" s="17">
        <f>K1315+K1316+K1317+K1318</f>
        <v>0</v>
      </c>
      <c r="L1319" s="17">
        <f>L1315+L1316+L1317+L1318</f>
        <v>0</v>
      </c>
      <c r="M1319" s="17">
        <f>M1315+M1316+M1317+M1318</f>
        <v>0</v>
      </c>
      <c r="N1319" s="17"/>
      <c r="O1319" s="21">
        <f>O1315+O1316+O1317+O1318</f>
        <v>0</v>
      </c>
      <c r="P1319" s="17">
        <v>960.79</v>
      </c>
    </row>
    <row r="1320" spans="1:16" ht="13.5" customHeight="1">
      <c r="A1320" s="112">
        <v>36</v>
      </c>
      <c r="B1320" s="112" t="s">
        <v>294</v>
      </c>
      <c r="C1320" s="112" t="s">
        <v>740</v>
      </c>
      <c r="D1320" s="112" t="s">
        <v>141</v>
      </c>
      <c r="E1320" s="112"/>
      <c r="F1320" s="112" t="s">
        <v>286</v>
      </c>
      <c r="G1320" s="112"/>
      <c r="H1320" s="20" t="s">
        <v>190</v>
      </c>
      <c r="I1320" s="17"/>
      <c r="J1320" s="17"/>
      <c r="K1320" s="17"/>
      <c r="L1320" s="17"/>
      <c r="M1320" s="17"/>
      <c r="N1320" s="17"/>
      <c r="O1320" s="75">
        <v>0</v>
      </c>
      <c r="P1320" s="17">
        <v>97680.81</v>
      </c>
    </row>
    <row r="1321" spans="1:16" ht="15">
      <c r="A1321" s="112"/>
      <c r="B1321" s="112"/>
      <c r="C1321" s="112"/>
      <c r="D1321" s="112"/>
      <c r="E1321" s="112"/>
      <c r="F1321" s="112"/>
      <c r="G1321" s="112"/>
      <c r="H1321" s="20" t="s">
        <v>191</v>
      </c>
      <c r="I1321" s="17"/>
      <c r="J1321" s="17"/>
      <c r="K1321" s="17"/>
      <c r="L1321" s="17"/>
      <c r="M1321" s="17"/>
      <c r="N1321" s="17">
        <f>N1317+N1318+N1319+N1320</f>
        <v>0</v>
      </c>
      <c r="O1321" s="75">
        <v>0</v>
      </c>
      <c r="P1321" s="17">
        <v>32560.27</v>
      </c>
    </row>
    <row r="1322" spans="1:16" ht="15">
      <c r="A1322" s="112"/>
      <c r="B1322" s="112"/>
      <c r="C1322" s="112"/>
      <c r="D1322" s="112"/>
      <c r="E1322" s="112"/>
      <c r="F1322" s="112"/>
      <c r="G1322" s="112"/>
      <c r="H1322" s="20" t="s">
        <v>192</v>
      </c>
      <c r="I1322" s="17"/>
      <c r="J1322" s="17"/>
      <c r="K1322" s="17"/>
      <c r="L1322" s="17"/>
      <c r="M1322" s="17"/>
      <c r="N1322" s="17"/>
      <c r="O1322" s="75">
        <v>0</v>
      </c>
      <c r="P1322" s="17">
        <v>32560.27</v>
      </c>
    </row>
    <row r="1323" spans="1:16" ht="15">
      <c r="A1323" s="112"/>
      <c r="B1323" s="112"/>
      <c r="C1323" s="112"/>
      <c r="D1323" s="112"/>
      <c r="E1323" s="112"/>
      <c r="F1323" s="112"/>
      <c r="G1323" s="112"/>
      <c r="H1323" s="20" t="s">
        <v>193</v>
      </c>
      <c r="I1323" s="17"/>
      <c r="J1323" s="17"/>
      <c r="K1323" s="17"/>
      <c r="L1323" s="17"/>
      <c r="M1323" s="17"/>
      <c r="N1323" s="17"/>
      <c r="O1323" s="75">
        <v>0</v>
      </c>
      <c r="P1323" s="17"/>
    </row>
    <row r="1324" spans="1:16" ht="15">
      <c r="A1324" s="112"/>
      <c r="B1324" s="112"/>
      <c r="C1324" s="112"/>
      <c r="D1324" s="112"/>
      <c r="E1324" s="112"/>
      <c r="F1324" s="112"/>
      <c r="G1324" s="112"/>
      <c r="H1324" s="20" t="s">
        <v>194</v>
      </c>
      <c r="I1324" s="17">
        <f>I1320+I1321+I1322+I1323</f>
        <v>0</v>
      </c>
      <c r="J1324" s="17">
        <f>J1320+J1321+J1322+J1323</f>
        <v>0</v>
      </c>
      <c r="K1324" s="17">
        <f>K1320+K1321+K1322+K1323</f>
        <v>0</v>
      </c>
      <c r="L1324" s="17">
        <f>L1320+L1321+L1322+L1323</f>
        <v>0</v>
      </c>
      <c r="M1324" s="17">
        <f>M1320+M1321+M1322+M1323</f>
        <v>0</v>
      </c>
      <c r="N1324" s="17"/>
      <c r="O1324" s="21">
        <f>O1320+O1321+O1322+O1323</f>
        <v>0</v>
      </c>
      <c r="P1324" s="17">
        <v>162801.35</v>
      </c>
    </row>
    <row r="1325" spans="1:16" ht="13.5" customHeight="1">
      <c r="A1325" s="112">
        <v>37</v>
      </c>
      <c r="B1325" s="112" t="s">
        <v>178</v>
      </c>
      <c r="C1325" s="112" t="s">
        <v>741</v>
      </c>
      <c r="D1325" s="112" t="s">
        <v>195</v>
      </c>
      <c r="E1325" s="112"/>
      <c r="F1325" s="112" t="s">
        <v>286</v>
      </c>
      <c r="G1325" s="112"/>
      <c r="H1325" s="20" t="s">
        <v>190</v>
      </c>
      <c r="I1325" s="17"/>
      <c r="J1325" s="17"/>
      <c r="K1325" s="17"/>
      <c r="L1325" s="17"/>
      <c r="M1325" s="17"/>
      <c r="N1325" s="17"/>
      <c r="O1325" s="75">
        <v>0</v>
      </c>
      <c r="P1325" s="17"/>
    </row>
    <row r="1326" spans="1:16" ht="15">
      <c r="A1326" s="112"/>
      <c r="B1326" s="112"/>
      <c r="C1326" s="112"/>
      <c r="D1326" s="112"/>
      <c r="E1326" s="112"/>
      <c r="F1326" s="112"/>
      <c r="G1326" s="112"/>
      <c r="H1326" s="20" t="s">
        <v>191</v>
      </c>
      <c r="I1326" s="17"/>
      <c r="J1326" s="17"/>
      <c r="K1326" s="17"/>
      <c r="L1326" s="17"/>
      <c r="M1326" s="17"/>
      <c r="N1326" s="17">
        <f>N1322+N1323+N1324+N1325</f>
        <v>0</v>
      </c>
      <c r="O1326" s="75">
        <v>0</v>
      </c>
      <c r="P1326" s="17"/>
    </row>
    <row r="1327" spans="1:16" ht="15">
      <c r="A1327" s="112"/>
      <c r="B1327" s="112"/>
      <c r="C1327" s="112"/>
      <c r="D1327" s="112"/>
      <c r="E1327" s="112"/>
      <c r="F1327" s="112"/>
      <c r="G1327" s="112"/>
      <c r="H1327" s="20" t="s">
        <v>192</v>
      </c>
      <c r="I1327" s="17"/>
      <c r="J1327" s="17"/>
      <c r="K1327" s="17"/>
      <c r="L1327" s="17"/>
      <c r="M1327" s="17"/>
      <c r="N1327" s="17"/>
      <c r="O1327" s="75">
        <v>0</v>
      </c>
      <c r="P1327" s="17">
        <v>2088.77</v>
      </c>
    </row>
    <row r="1328" spans="1:16" ht="15">
      <c r="A1328" s="112"/>
      <c r="B1328" s="112"/>
      <c r="C1328" s="112"/>
      <c r="D1328" s="112"/>
      <c r="E1328" s="112"/>
      <c r="F1328" s="112"/>
      <c r="G1328" s="112"/>
      <c r="H1328" s="20" t="s">
        <v>193</v>
      </c>
      <c r="I1328" s="17"/>
      <c r="J1328" s="17"/>
      <c r="K1328" s="17"/>
      <c r="L1328" s="17"/>
      <c r="M1328" s="17"/>
      <c r="N1328" s="17"/>
      <c r="O1328" s="75">
        <v>0</v>
      </c>
      <c r="P1328" s="17"/>
    </row>
    <row r="1329" spans="1:16" ht="15">
      <c r="A1329" s="112"/>
      <c r="B1329" s="112"/>
      <c r="C1329" s="112"/>
      <c r="D1329" s="112"/>
      <c r="E1329" s="112"/>
      <c r="F1329" s="112"/>
      <c r="G1329" s="112"/>
      <c r="H1329" s="20" t="s">
        <v>194</v>
      </c>
      <c r="I1329" s="17">
        <f>I1325+I1326+I1327+I1328</f>
        <v>0</v>
      </c>
      <c r="J1329" s="17">
        <f>J1325+J1326+J1327+J1328</f>
        <v>0</v>
      </c>
      <c r="K1329" s="17">
        <f>K1325+K1326+K1327+K1328</f>
        <v>0</v>
      </c>
      <c r="L1329" s="17">
        <f>L1325+L1326+L1327+L1328</f>
        <v>0</v>
      </c>
      <c r="M1329" s="17">
        <f>M1325+M1326+M1327+M1328</f>
        <v>0</v>
      </c>
      <c r="N1329" s="17"/>
      <c r="O1329" s="21">
        <f>O1325+O1326+O1327+O1328</f>
        <v>0</v>
      </c>
      <c r="P1329" s="17">
        <v>2088.77</v>
      </c>
    </row>
    <row r="1330" spans="1:16" ht="13.5" customHeight="1">
      <c r="A1330" s="112">
        <v>38</v>
      </c>
      <c r="B1330" s="112" t="s">
        <v>178</v>
      </c>
      <c r="C1330" s="112" t="s">
        <v>67</v>
      </c>
      <c r="D1330" s="112" t="s">
        <v>141</v>
      </c>
      <c r="E1330" s="112"/>
      <c r="F1330" s="112" t="s">
        <v>286</v>
      </c>
      <c r="G1330" s="112"/>
      <c r="H1330" s="20" t="s">
        <v>190</v>
      </c>
      <c r="I1330" s="17"/>
      <c r="J1330" s="17"/>
      <c r="K1330" s="17"/>
      <c r="L1330" s="17"/>
      <c r="M1330" s="17"/>
      <c r="N1330" s="17"/>
      <c r="O1330" s="75">
        <v>0</v>
      </c>
      <c r="P1330" s="17">
        <v>225000</v>
      </c>
    </row>
    <row r="1331" spans="1:16" ht="15">
      <c r="A1331" s="112"/>
      <c r="B1331" s="112"/>
      <c r="C1331" s="112"/>
      <c r="D1331" s="112"/>
      <c r="E1331" s="112"/>
      <c r="F1331" s="112"/>
      <c r="G1331" s="112"/>
      <c r="H1331" s="20" t="s">
        <v>191</v>
      </c>
      <c r="I1331" s="17"/>
      <c r="J1331" s="17"/>
      <c r="K1331" s="17"/>
      <c r="L1331" s="17"/>
      <c r="M1331" s="17"/>
      <c r="N1331" s="17">
        <f>N1327+N1328+N1329+N1330</f>
        <v>0</v>
      </c>
      <c r="O1331" s="75">
        <v>0</v>
      </c>
      <c r="P1331" s="17">
        <v>12500</v>
      </c>
    </row>
    <row r="1332" spans="1:16" ht="15">
      <c r="A1332" s="112"/>
      <c r="B1332" s="112"/>
      <c r="C1332" s="112"/>
      <c r="D1332" s="112"/>
      <c r="E1332" s="112"/>
      <c r="F1332" s="112"/>
      <c r="G1332" s="112"/>
      <c r="H1332" s="20" t="s">
        <v>192</v>
      </c>
      <c r="I1332" s="17"/>
      <c r="J1332" s="17"/>
      <c r="K1332" s="17"/>
      <c r="L1332" s="17"/>
      <c r="M1332" s="17"/>
      <c r="N1332" s="17"/>
      <c r="O1332" s="75">
        <v>0</v>
      </c>
      <c r="P1332" s="17">
        <v>12500</v>
      </c>
    </row>
    <row r="1333" spans="1:16" ht="15">
      <c r="A1333" s="112"/>
      <c r="B1333" s="112"/>
      <c r="C1333" s="112"/>
      <c r="D1333" s="112"/>
      <c r="E1333" s="112"/>
      <c r="F1333" s="112"/>
      <c r="G1333" s="112"/>
      <c r="H1333" s="20" t="s">
        <v>193</v>
      </c>
      <c r="I1333" s="17"/>
      <c r="J1333" s="17"/>
      <c r="K1333" s="17"/>
      <c r="L1333" s="17"/>
      <c r="M1333" s="17"/>
      <c r="N1333" s="17"/>
      <c r="O1333" s="75">
        <v>0</v>
      </c>
      <c r="P1333" s="17"/>
    </row>
    <row r="1334" spans="1:16" ht="15">
      <c r="A1334" s="112"/>
      <c r="B1334" s="112"/>
      <c r="C1334" s="122"/>
      <c r="D1334" s="112"/>
      <c r="E1334" s="112"/>
      <c r="F1334" s="112"/>
      <c r="G1334" s="112"/>
      <c r="H1334" s="20" t="s">
        <v>194</v>
      </c>
      <c r="I1334" s="17">
        <f>I1330+I1331+I1332+I1333</f>
        <v>0</v>
      </c>
      <c r="J1334" s="17">
        <f>J1330+J1331+J1332+J1333</f>
        <v>0</v>
      </c>
      <c r="K1334" s="17">
        <f>K1330+K1331+K1332+K1333</f>
        <v>0</v>
      </c>
      <c r="L1334" s="17">
        <f>L1330+L1331+L1332+L1333</f>
        <v>0</v>
      </c>
      <c r="M1334" s="17">
        <f>M1330+M1331+M1332+M1333</f>
        <v>0</v>
      </c>
      <c r="N1334" s="17"/>
      <c r="O1334" s="21">
        <f>O1330+O1331+O1332+O1333</f>
        <v>0</v>
      </c>
      <c r="P1334" s="17">
        <f>P1330+P1331+P1332+P1333</f>
        <v>250000</v>
      </c>
    </row>
    <row r="1335" spans="1:16" ht="13.5" customHeight="1">
      <c r="A1335" s="112">
        <v>39</v>
      </c>
      <c r="B1335" s="119" t="s">
        <v>177</v>
      </c>
      <c r="C1335" s="122" t="s">
        <v>770</v>
      </c>
      <c r="D1335" s="120" t="s">
        <v>141</v>
      </c>
      <c r="E1335" s="112"/>
      <c r="F1335" s="112" t="s">
        <v>286</v>
      </c>
      <c r="G1335" s="112"/>
      <c r="H1335" s="20" t="s">
        <v>190</v>
      </c>
      <c r="I1335" s="17"/>
      <c r="J1335" s="17"/>
      <c r="K1335" s="17"/>
      <c r="L1335" s="17"/>
      <c r="M1335" s="17"/>
      <c r="N1335" s="17"/>
      <c r="O1335" s="75">
        <v>0</v>
      </c>
      <c r="P1335" s="17">
        <v>270000</v>
      </c>
    </row>
    <row r="1336" spans="1:16" ht="15">
      <c r="A1336" s="112"/>
      <c r="B1336" s="119"/>
      <c r="C1336" s="160"/>
      <c r="D1336" s="120"/>
      <c r="E1336" s="112"/>
      <c r="F1336" s="112"/>
      <c r="G1336" s="112"/>
      <c r="H1336" s="20" t="s">
        <v>191</v>
      </c>
      <c r="I1336" s="17"/>
      <c r="J1336" s="17"/>
      <c r="K1336" s="17"/>
      <c r="L1336" s="17"/>
      <c r="M1336" s="17"/>
      <c r="N1336" s="17">
        <f>N1332+N1333+N1334+N1335</f>
        <v>0</v>
      </c>
      <c r="O1336" s="75">
        <v>0</v>
      </c>
      <c r="P1336" s="17">
        <v>15000</v>
      </c>
    </row>
    <row r="1337" spans="1:16" ht="15">
      <c r="A1337" s="112"/>
      <c r="B1337" s="119"/>
      <c r="C1337" s="160"/>
      <c r="D1337" s="120"/>
      <c r="E1337" s="112"/>
      <c r="F1337" s="112"/>
      <c r="G1337" s="112"/>
      <c r="H1337" s="20" t="s">
        <v>192</v>
      </c>
      <c r="I1337" s="17"/>
      <c r="J1337" s="17"/>
      <c r="K1337" s="17"/>
      <c r="L1337" s="17"/>
      <c r="M1337" s="17"/>
      <c r="N1337" s="17"/>
      <c r="O1337" s="75">
        <v>0</v>
      </c>
      <c r="P1337" s="17">
        <v>15000</v>
      </c>
    </row>
    <row r="1338" spans="1:16" ht="15">
      <c r="A1338" s="112"/>
      <c r="B1338" s="119"/>
      <c r="C1338" s="160"/>
      <c r="D1338" s="120"/>
      <c r="E1338" s="112"/>
      <c r="F1338" s="112"/>
      <c r="G1338" s="112"/>
      <c r="H1338" s="20" t="s">
        <v>193</v>
      </c>
      <c r="I1338" s="17"/>
      <c r="J1338" s="17"/>
      <c r="K1338" s="17"/>
      <c r="L1338" s="17"/>
      <c r="M1338" s="17"/>
      <c r="N1338" s="17"/>
      <c r="O1338" s="75">
        <v>0</v>
      </c>
      <c r="P1338" s="17"/>
    </row>
    <row r="1339" spans="1:16" ht="15">
      <c r="A1339" s="112"/>
      <c r="B1339" s="119"/>
      <c r="C1339" s="123"/>
      <c r="D1339" s="120"/>
      <c r="E1339" s="112"/>
      <c r="F1339" s="112"/>
      <c r="G1339" s="112"/>
      <c r="H1339" s="20" t="s">
        <v>194</v>
      </c>
      <c r="I1339" s="17">
        <f>I1335+I1336+I1337+I1338</f>
        <v>0</v>
      </c>
      <c r="J1339" s="17">
        <f>J1335+J1336+J1337+J1338</f>
        <v>0</v>
      </c>
      <c r="K1339" s="17">
        <f>K1335+K1336+K1337+K1338</f>
        <v>0</v>
      </c>
      <c r="L1339" s="17">
        <f>L1335+L1336+L1337+L1338</f>
        <v>0</v>
      </c>
      <c r="M1339" s="17">
        <f>M1335+M1336+M1337+M1338</f>
        <v>0</v>
      </c>
      <c r="N1339" s="17"/>
      <c r="O1339" s="21">
        <f>O1335+O1336+O1337+O1338</f>
        <v>0</v>
      </c>
      <c r="P1339" s="17">
        <f>P1335+P1336+P1337+P1338</f>
        <v>300000</v>
      </c>
    </row>
    <row r="1340" spans="1:16" ht="13.5" customHeight="1">
      <c r="A1340" s="112">
        <v>40</v>
      </c>
      <c r="B1340" s="112" t="s">
        <v>178</v>
      </c>
      <c r="C1340" s="123" t="s">
        <v>419</v>
      </c>
      <c r="D1340" s="112" t="s">
        <v>141</v>
      </c>
      <c r="E1340" s="112"/>
      <c r="F1340" s="112" t="s">
        <v>286</v>
      </c>
      <c r="G1340" s="112"/>
      <c r="H1340" s="20" t="s">
        <v>190</v>
      </c>
      <c r="I1340" s="17"/>
      <c r="J1340" s="17"/>
      <c r="K1340" s="17"/>
      <c r="L1340" s="17"/>
      <c r="M1340" s="17"/>
      <c r="N1340" s="17"/>
      <c r="O1340" s="75">
        <v>0</v>
      </c>
      <c r="P1340" s="17">
        <v>90000</v>
      </c>
    </row>
    <row r="1341" spans="1:16" ht="19.5" customHeight="1">
      <c r="A1341" s="112"/>
      <c r="B1341" s="112"/>
      <c r="C1341" s="112"/>
      <c r="D1341" s="112"/>
      <c r="E1341" s="112"/>
      <c r="F1341" s="112"/>
      <c r="G1341" s="112"/>
      <c r="H1341" s="20" t="s">
        <v>191</v>
      </c>
      <c r="I1341" s="17"/>
      <c r="J1341" s="17"/>
      <c r="K1341" s="17"/>
      <c r="L1341" s="17"/>
      <c r="M1341" s="17"/>
      <c r="N1341" s="17">
        <f>N1337+N1338+N1339+N1340</f>
        <v>0</v>
      </c>
      <c r="O1341" s="75">
        <v>0</v>
      </c>
      <c r="P1341" s="17">
        <v>5000</v>
      </c>
    </row>
    <row r="1342" spans="1:16" ht="15">
      <c r="A1342" s="112"/>
      <c r="B1342" s="112"/>
      <c r="C1342" s="112"/>
      <c r="D1342" s="112"/>
      <c r="E1342" s="112"/>
      <c r="F1342" s="112"/>
      <c r="G1342" s="112"/>
      <c r="H1342" s="20" t="s">
        <v>192</v>
      </c>
      <c r="I1342" s="17"/>
      <c r="J1342" s="17"/>
      <c r="K1342" s="17"/>
      <c r="L1342" s="17"/>
      <c r="M1342" s="17"/>
      <c r="N1342" s="17"/>
      <c r="O1342" s="75">
        <v>0</v>
      </c>
      <c r="P1342" s="17">
        <v>5000</v>
      </c>
    </row>
    <row r="1343" spans="1:16" ht="15">
      <c r="A1343" s="112"/>
      <c r="B1343" s="112"/>
      <c r="C1343" s="112"/>
      <c r="D1343" s="112"/>
      <c r="E1343" s="112"/>
      <c r="F1343" s="112"/>
      <c r="G1343" s="112"/>
      <c r="H1343" s="20" t="s">
        <v>193</v>
      </c>
      <c r="I1343" s="17"/>
      <c r="J1343" s="17"/>
      <c r="K1343" s="17"/>
      <c r="L1343" s="17"/>
      <c r="M1343" s="17"/>
      <c r="N1343" s="17"/>
      <c r="O1343" s="75">
        <v>0</v>
      </c>
      <c r="P1343" s="17"/>
    </row>
    <row r="1344" spans="1:16" ht="15">
      <c r="A1344" s="112"/>
      <c r="B1344" s="112"/>
      <c r="C1344" s="112"/>
      <c r="D1344" s="112"/>
      <c r="E1344" s="112"/>
      <c r="F1344" s="112"/>
      <c r="G1344" s="112"/>
      <c r="H1344" s="20" t="s">
        <v>194</v>
      </c>
      <c r="I1344" s="17">
        <f>I1340+I1341+I1342+I1343</f>
        <v>0</v>
      </c>
      <c r="J1344" s="17">
        <f>J1340+J1341+J1342+J1343</f>
        <v>0</v>
      </c>
      <c r="K1344" s="17">
        <f>K1340+K1341+K1342+K1343</f>
        <v>0</v>
      </c>
      <c r="L1344" s="17">
        <f>L1340+L1341+L1342+L1343</f>
        <v>0</v>
      </c>
      <c r="M1344" s="17">
        <f>M1340+M1341+M1342+M1343</f>
        <v>0</v>
      </c>
      <c r="N1344" s="17"/>
      <c r="O1344" s="21">
        <f>O1340+O1341+O1342+O1343</f>
        <v>0</v>
      </c>
      <c r="P1344" s="17">
        <f>P1340+P1341+P1342+P1343</f>
        <v>100000</v>
      </c>
    </row>
    <row r="1345" spans="1:16" ht="13.5" customHeight="1">
      <c r="A1345" s="112">
        <v>41</v>
      </c>
      <c r="B1345" s="112" t="s">
        <v>178</v>
      </c>
      <c r="C1345" s="112" t="s">
        <v>117</v>
      </c>
      <c r="D1345" s="112" t="s">
        <v>141</v>
      </c>
      <c r="E1345" s="112"/>
      <c r="F1345" s="112" t="s">
        <v>286</v>
      </c>
      <c r="G1345" s="112"/>
      <c r="H1345" s="20" t="s">
        <v>190</v>
      </c>
      <c r="I1345" s="17"/>
      <c r="J1345" s="17"/>
      <c r="K1345" s="17"/>
      <c r="L1345" s="17"/>
      <c r="M1345" s="17"/>
      <c r="N1345" s="17"/>
      <c r="O1345" s="75">
        <v>0</v>
      </c>
      <c r="P1345" s="17">
        <v>360000</v>
      </c>
    </row>
    <row r="1346" spans="1:16" ht="15">
      <c r="A1346" s="112"/>
      <c r="B1346" s="112"/>
      <c r="C1346" s="112"/>
      <c r="D1346" s="112"/>
      <c r="E1346" s="112"/>
      <c r="F1346" s="112"/>
      <c r="G1346" s="112"/>
      <c r="H1346" s="20" t="s">
        <v>191</v>
      </c>
      <c r="I1346" s="17"/>
      <c r="J1346" s="17"/>
      <c r="K1346" s="17"/>
      <c r="L1346" s="17"/>
      <c r="M1346" s="17"/>
      <c r="N1346" s="17">
        <f>N1342+N1343+N1344+N1345</f>
        <v>0</v>
      </c>
      <c r="O1346" s="75">
        <v>0</v>
      </c>
      <c r="P1346" s="17">
        <v>18000</v>
      </c>
    </row>
    <row r="1347" spans="1:16" ht="15">
      <c r="A1347" s="112"/>
      <c r="B1347" s="112"/>
      <c r="C1347" s="112"/>
      <c r="D1347" s="112"/>
      <c r="E1347" s="112"/>
      <c r="F1347" s="112"/>
      <c r="G1347" s="112"/>
      <c r="H1347" s="20" t="s">
        <v>192</v>
      </c>
      <c r="I1347" s="17"/>
      <c r="J1347" s="17"/>
      <c r="K1347" s="17"/>
      <c r="L1347" s="17"/>
      <c r="M1347" s="17"/>
      <c r="N1347" s="17"/>
      <c r="O1347" s="75">
        <v>0</v>
      </c>
      <c r="P1347" s="17">
        <v>18000</v>
      </c>
    </row>
    <row r="1348" spans="1:16" ht="15">
      <c r="A1348" s="112"/>
      <c r="B1348" s="112"/>
      <c r="C1348" s="112"/>
      <c r="D1348" s="112"/>
      <c r="E1348" s="112"/>
      <c r="F1348" s="112"/>
      <c r="G1348" s="112"/>
      <c r="H1348" s="20" t="s">
        <v>193</v>
      </c>
      <c r="I1348" s="17"/>
      <c r="J1348" s="17"/>
      <c r="K1348" s="17"/>
      <c r="L1348" s="17"/>
      <c r="M1348" s="17"/>
      <c r="N1348" s="17"/>
      <c r="O1348" s="75">
        <v>0</v>
      </c>
      <c r="P1348" s="17"/>
    </row>
    <row r="1349" spans="1:16" ht="15">
      <c r="A1349" s="112"/>
      <c r="B1349" s="112"/>
      <c r="C1349" s="112"/>
      <c r="D1349" s="112"/>
      <c r="E1349" s="112"/>
      <c r="F1349" s="112"/>
      <c r="G1349" s="112"/>
      <c r="H1349" s="20" t="s">
        <v>194</v>
      </c>
      <c r="I1349" s="17">
        <f>I1345+I1346+I1347+I1348</f>
        <v>0</v>
      </c>
      <c r="J1349" s="17">
        <f>J1345+J1346+J1347+J1348</f>
        <v>0</v>
      </c>
      <c r="K1349" s="17">
        <f>K1345+K1346+K1347+K1348</f>
        <v>0</v>
      </c>
      <c r="L1349" s="17">
        <f>L1345+L1346+L1347+L1348</f>
        <v>0</v>
      </c>
      <c r="M1349" s="17">
        <f>M1345+M1346+M1347+M1348</f>
        <v>0</v>
      </c>
      <c r="N1349" s="17"/>
      <c r="O1349" s="21">
        <f>O1345+O1346+O1347+O1348</f>
        <v>0</v>
      </c>
      <c r="P1349" s="17">
        <f>P1345+P1346+P1347+P1348</f>
        <v>396000</v>
      </c>
    </row>
    <row r="1350" spans="1:16" ht="15">
      <c r="A1350" s="112">
        <v>42</v>
      </c>
      <c r="B1350" s="112" t="s">
        <v>180</v>
      </c>
      <c r="C1350" s="112" t="s">
        <v>427</v>
      </c>
      <c r="D1350" s="112" t="s">
        <v>141</v>
      </c>
      <c r="E1350" s="112"/>
      <c r="F1350" s="112" t="s">
        <v>286</v>
      </c>
      <c r="G1350" s="112"/>
      <c r="H1350" s="20" t="s">
        <v>190</v>
      </c>
      <c r="I1350" s="17"/>
      <c r="J1350" s="17"/>
      <c r="K1350" s="17"/>
      <c r="L1350" s="17"/>
      <c r="M1350" s="17"/>
      <c r="N1350" s="17"/>
      <c r="O1350" s="75">
        <v>0</v>
      </c>
      <c r="P1350" s="17">
        <v>135000</v>
      </c>
    </row>
    <row r="1351" spans="1:16" ht="15">
      <c r="A1351" s="112"/>
      <c r="B1351" s="112"/>
      <c r="C1351" s="112"/>
      <c r="D1351" s="112"/>
      <c r="E1351" s="112"/>
      <c r="F1351" s="112"/>
      <c r="G1351" s="112"/>
      <c r="H1351" s="20" t="s">
        <v>191</v>
      </c>
      <c r="I1351" s="17"/>
      <c r="J1351" s="17"/>
      <c r="K1351" s="17"/>
      <c r="L1351" s="17"/>
      <c r="M1351" s="17"/>
      <c r="N1351" s="17">
        <f>N1347+N1348+N1349+N1350</f>
        <v>0</v>
      </c>
      <c r="O1351" s="75">
        <v>0</v>
      </c>
      <c r="P1351" s="17">
        <v>7500</v>
      </c>
    </row>
    <row r="1352" spans="1:16" ht="15">
      <c r="A1352" s="112"/>
      <c r="B1352" s="112"/>
      <c r="C1352" s="112"/>
      <c r="D1352" s="112"/>
      <c r="E1352" s="112"/>
      <c r="F1352" s="112"/>
      <c r="G1352" s="112"/>
      <c r="H1352" s="20" t="s">
        <v>192</v>
      </c>
      <c r="I1352" s="17"/>
      <c r="J1352" s="17"/>
      <c r="K1352" s="17"/>
      <c r="L1352" s="17"/>
      <c r="M1352" s="17"/>
      <c r="N1352" s="17"/>
      <c r="O1352" s="75">
        <v>0</v>
      </c>
      <c r="P1352" s="17">
        <v>7500</v>
      </c>
    </row>
    <row r="1353" spans="1:16" ht="15">
      <c r="A1353" s="112"/>
      <c r="B1353" s="112"/>
      <c r="C1353" s="112"/>
      <c r="D1353" s="112"/>
      <c r="E1353" s="112"/>
      <c r="F1353" s="112"/>
      <c r="G1353" s="112"/>
      <c r="H1353" s="20" t="s">
        <v>193</v>
      </c>
      <c r="I1353" s="17"/>
      <c r="J1353" s="17"/>
      <c r="K1353" s="17"/>
      <c r="L1353" s="17"/>
      <c r="M1353" s="17"/>
      <c r="N1353" s="17"/>
      <c r="O1353" s="75">
        <v>0</v>
      </c>
      <c r="P1353" s="17"/>
    </row>
    <row r="1354" spans="1:16" ht="15">
      <c r="A1354" s="112"/>
      <c r="B1354" s="112"/>
      <c r="C1354" s="112"/>
      <c r="D1354" s="112"/>
      <c r="E1354" s="112"/>
      <c r="F1354" s="112"/>
      <c r="G1354" s="112"/>
      <c r="H1354" s="20" t="s">
        <v>194</v>
      </c>
      <c r="I1354" s="17">
        <f>I1350+I1351+I1352+I1353</f>
        <v>0</v>
      </c>
      <c r="J1354" s="17">
        <f>J1350+J1351+J1352+J1353</f>
        <v>0</v>
      </c>
      <c r="K1354" s="17">
        <f>K1350+K1351+K1352+K1353</f>
        <v>0</v>
      </c>
      <c r="L1354" s="17">
        <f>L1350+L1351+L1352+L1353</f>
        <v>0</v>
      </c>
      <c r="M1354" s="17">
        <f>M1350+M1351+M1352+M1353</f>
        <v>0</v>
      </c>
      <c r="N1354" s="17"/>
      <c r="O1354" s="21">
        <f>O1350+O1351+O1352+O1353</f>
        <v>0</v>
      </c>
      <c r="P1354" s="17">
        <f>P1350+P1351+P1352+P1353</f>
        <v>150000</v>
      </c>
    </row>
    <row r="1355" spans="1:16" ht="15">
      <c r="A1355" s="112">
        <v>43</v>
      </c>
      <c r="B1355" s="112" t="s">
        <v>426</v>
      </c>
      <c r="C1355" s="112" t="s">
        <v>742</v>
      </c>
      <c r="D1355" s="112" t="s">
        <v>141</v>
      </c>
      <c r="E1355" s="112"/>
      <c r="F1355" s="112" t="s">
        <v>286</v>
      </c>
      <c r="G1355" s="112"/>
      <c r="H1355" s="20" t="s">
        <v>190</v>
      </c>
      <c r="I1355" s="17"/>
      <c r="J1355" s="17"/>
      <c r="K1355" s="17"/>
      <c r="L1355" s="17"/>
      <c r="M1355" s="17"/>
      <c r="N1355" s="17"/>
      <c r="O1355" s="75">
        <v>0</v>
      </c>
      <c r="P1355" s="17">
        <v>180000</v>
      </c>
    </row>
    <row r="1356" spans="1:16" ht="15">
      <c r="A1356" s="112"/>
      <c r="B1356" s="112"/>
      <c r="C1356" s="112"/>
      <c r="D1356" s="112"/>
      <c r="E1356" s="112"/>
      <c r="F1356" s="112"/>
      <c r="G1356" s="112"/>
      <c r="H1356" s="20" t="s">
        <v>191</v>
      </c>
      <c r="I1356" s="17"/>
      <c r="J1356" s="17"/>
      <c r="K1356" s="17"/>
      <c r="L1356" s="17"/>
      <c r="M1356" s="17"/>
      <c r="N1356" s="17">
        <f>N1352+N1353+N1354+N1355</f>
        <v>0</v>
      </c>
      <c r="O1356" s="75">
        <v>0</v>
      </c>
      <c r="P1356" s="17">
        <v>10000</v>
      </c>
    </row>
    <row r="1357" spans="1:16" ht="15">
      <c r="A1357" s="112"/>
      <c r="B1357" s="112"/>
      <c r="C1357" s="112"/>
      <c r="D1357" s="112"/>
      <c r="E1357" s="112"/>
      <c r="F1357" s="112"/>
      <c r="G1357" s="112"/>
      <c r="H1357" s="20" t="s">
        <v>192</v>
      </c>
      <c r="I1357" s="17"/>
      <c r="J1357" s="17"/>
      <c r="K1357" s="17"/>
      <c r="L1357" s="17"/>
      <c r="M1357" s="17"/>
      <c r="N1357" s="17"/>
      <c r="O1357" s="75">
        <v>0</v>
      </c>
      <c r="P1357" s="17">
        <v>10000</v>
      </c>
    </row>
    <row r="1358" spans="1:16" ht="15">
      <c r="A1358" s="112"/>
      <c r="B1358" s="112"/>
      <c r="C1358" s="112"/>
      <c r="D1358" s="112"/>
      <c r="E1358" s="112"/>
      <c r="F1358" s="112"/>
      <c r="G1358" s="112"/>
      <c r="H1358" s="20" t="s">
        <v>193</v>
      </c>
      <c r="I1358" s="17"/>
      <c r="J1358" s="17"/>
      <c r="K1358" s="17"/>
      <c r="L1358" s="17"/>
      <c r="M1358" s="17"/>
      <c r="N1358" s="17"/>
      <c r="O1358" s="75">
        <v>0</v>
      </c>
      <c r="P1358" s="17"/>
    </row>
    <row r="1359" spans="1:16" ht="15">
      <c r="A1359" s="112"/>
      <c r="B1359" s="112"/>
      <c r="C1359" s="112"/>
      <c r="D1359" s="112"/>
      <c r="E1359" s="112"/>
      <c r="F1359" s="112"/>
      <c r="G1359" s="112"/>
      <c r="H1359" s="20" t="s">
        <v>194</v>
      </c>
      <c r="I1359" s="17">
        <f>I1355+I1356+I1357+I1358</f>
        <v>0</v>
      </c>
      <c r="J1359" s="17">
        <f>J1355+J1356+J1357+J1358</f>
        <v>0</v>
      </c>
      <c r="K1359" s="17">
        <f>K1355+K1356+K1357+K1358</f>
        <v>0</v>
      </c>
      <c r="L1359" s="17">
        <f>L1355+L1356+L1357+L1358</f>
        <v>0</v>
      </c>
      <c r="M1359" s="17">
        <f>M1355+M1356+M1357+M1358</f>
        <v>0</v>
      </c>
      <c r="N1359" s="17"/>
      <c r="O1359" s="21">
        <f>O1355+O1356+O1357+O1358</f>
        <v>0</v>
      </c>
      <c r="P1359" s="17">
        <f>P1355+P1356+P1357+P1358</f>
        <v>200000</v>
      </c>
    </row>
    <row r="1360" spans="1:16" ht="15">
      <c r="A1360" s="112">
        <v>44</v>
      </c>
      <c r="B1360" s="112" t="s">
        <v>743</v>
      </c>
      <c r="C1360" s="112" t="s">
        <v>744</v>
      </c>
      <c r="D1360" s="112" t="s">
        <v>250</v>
      </c>
      <c r="E1360" s="112"/>
      <c r="F1360" s="112" t="s">
        <v>286</v>
      </c>
      <c r="G1360" s="112"/>
      <c r="H1360" s="20" t="s">
        <v>190</v>
      </c>
      <c r="I1360" s="17"/>
      <c r="J1360" s="17"/>
      <c r="K1360" s="17"/>
      <c r="L1360" s="17"/>
      <c r="M1360" s="17"/>
      <c r="N1360" s="17"/>
      <c r="O1360" s="75">
        <v>0</v>
      </c>
      <c r="P1360" s="17">
        <v>90000</v>
      </c>
    </row>
    <row r="1361" spans="1:16" ht="15">
      <c r="A1361" s="112"/>
      <c r="B1361" s="112"/>
      <c r="C1361" s="112"/>
      <c r="D1361" s="112"/>
      <c r="E1361" s="112"/>
      <c r="F1361" s="112"/>
      <c r="G1361" s="112"/>
      <c r="H1361" s="20" t="s">
        <v>191</v>
      </c>
      <c r="I1361" s="17"/>
      <c r="J1361" s="17"/>
      <c r="K1361" s="17"/>
      <c r="L1361" s="17"/>
      <c r="M1361" s="17"/>
      <c r="N1361" s="17">
        <f>N1357+N1358+N1359+N1360</f>
        <v>0</v>
      </c>
      <c r="O1361" s="75">
        <v>0</v>
      </c>
      <c r="P1361" s="17">
        <v>5000</v>
      </c>
    </row>
    <row r="1362" spans="1:16" ht="15">
      <c r="A1362" s="112"/>
      <c r="B1362" s="112"/>
      <c r="C1362" s="112"/>
      <c r="D1362" s="112"/>
      <c r="E1362" s="112"/>
      <c r="F1362" s="112"/>
      <c r="G1362" s="112"/>
      <c r="H1362" s="20" t="s">
        <v>192</v>
      </c>
      <c r="I1362" s="17"/>
      <c r="J1362" s="17"/>
      <c r="K1362" s="17"/>
      <c r="L1362" s="17"/>
      <c r="M1362" s="17"/>
      <c r="N1362" s="17"/>
      <c r="O1362" s="75">
        <v>0</v>
      </c>
      <c r="P1362" s="17">
        <v>5000</v>
      </c>
    </row>
    <row r="1363" spans="1:16" ht="15">
      <c r="A1363" s="112"/>
      <c r="B1363" s="112"/>
      <c r="C1363" s="112"/>
      <c r="D1363" s="112"/>
      <c r="E1363" s="112"/>
      <c r="F1363" s="112"/>
      <c r="G1363" s="112"/>
      <c r="H1363" s="20" t="s">
        <v>193</v>
      </c>
      <c r="I1363" s="17"/>
      <c r="J1363" s="17"/>
      <c r="K1363" s="17"/>
      <c r="L1363" s="17"/>
      <c r="M1363" s="17"/>
      <c r="N1363" s="17"/>
      <c r="O1363" s="75">
        <v>0</v>
      </c>
      <c r="P1363" s="17"/>
    </row>
    <row r="1364" spans="1:16" ht="15">
      <c r="A1364" s="112"/>
      <c r="B1364" s="112"/>
      <c r="C1364" s="112"/>
      <c r="D1364" s="112"/>
      <c r="E1364" s="112"/>
      <c r="F1364" s="112"/>
      <c r="G1364" s="112"/>
      <c r="H1364" s="20" t="s">
        <v>194</v>
      </c>
      <c r="I1364" s="17">
        <f>I1360+I1361+I1362+I1363</f>
        <v>0</v>
      </c>
      <c r="J1364" s="17">
        <f>J1360+J1361+J1362+J1363</f>
        <v>0</v>
      </c>
      <c r="K1364" s="17">
        <f>K1360+K1361+K1362+K1363</f>
        <v>0</v>
      </c>
      <c r="L1364" s="17">
        <f>L1360+L1361+L1362+L1363</f>
        <v>0</v>
      </c>
      <c r="M1364" s="17">
        <f>M1360+M1361+M1362+M1363</f>
        <v>0</v>
      </c>
      <c r="N1364" s="17"/>
      <c r="O1364" s="21">
        <f>O1360+O1361+O1362+O1363</f>
        <v>0</v>
      </c>
      <c r="P1364" s="17">
        <f>P1360+P1361+P1362+P1363</f>
        <v>100000</v>
      </c>
    </row>
    <row r="1365" spans="1:16" ht="15">
      <c r="A1365" s="112">
        <v>45</v>
      </c>
      <c r="B1365" s="112" t="s">
        <v>178</v>
      </c>
      <c r="C1365" s="112" t="s">
        <v>602</v>
      </c>
      <c r="D1365" s="112" t="s">
        <v>141</v>
      </c>
      <c r="E1365" s="112"/>
      <c r="F1365" s="112" t="s">
        <v>286</v>
      </c>
      <c r="G1365" s="112"/>
      <c r="H1365" s="20" t="s">
        <v>190</v>
      </c>
      <c r="I1365" s="17"/>
      <c r="J1365" s="17"/>
      <c r="K1365" s="17"/>
      <c r="L1365" s="17"/>
      <c r="M1365" s="17"/>
      <c r="N1365" s="17"/>
      <c r="O1365" s="75">
        <f aca="true" t="shared" si="13" ref="O1365:O1374">N1367+M1365+L1365+K1365+J1365+I1365</f>
        <v>0</v>
      </c>
      <c r="P1365" s="17"/>
    </row>
    <row r="1366" spans="1:16" ht="15">
      <c r="A1366" s="112"/>
      <c r="B1366" s="112"/>
      <c r="C1366" s="112"/>
      <c r="D1366" s="112"/>
      <c r="E1366" s="112"/>
      <c r="F1366" s="112"/>
      <c r="G1366" s="112"/>
      <c r="H1366" s="20" t="s">
        <v>191</v>
      </c>
      <c r="I1366" s="17"/>
      <c r="J1366" s="17"/>
      <c r="K1366" s="17"/>
      <c r="L1366" s="17"/>
      <c r="M1366" s="17"/>
      <c r="N1366" s="17">
        <f>N1362+N1363+N1364+N1365</f>
        <v>0</v>
      </c>
      <c r="O1366" s="75">
        <f t="shared" si="13"/>
        <v>0</v>
      </c>
      <c r="P1366" s="17"/>
    </row>
    <row r="1367" spans="1:16" ht="15">
      <c r="A1367" s="112"/>
      <c r="B1367" s="112"/>
      <c r="C1367" s="112"/>
      <c r="D1367" s="112"/>
      <c r="E1367" s="112"/>
      <c r="F1367" s="112"/>
      <c r="G1367" s="112"/>
      <c r="H1367" s="20" t="s">
        <v>192</v>
      </c>
      <c r="I1367" s="17"/>
      <c r="J1367" s="17"/>
      <c r="K1367" s="17"/>
      <c r="L1367" s="17"/>
      <c r="M1367" s="17">
        <v>7518</v>
      </c>
      <c r="N1367" s="17"/>
      <c r="O1367" s="75">
        <f t="shared" si="13"/>
        <v>7518</v>
      </c>
      <c r="P1367" s="17"/>
    </row>
    <row r="1368" spans="1:16" ht="15">
      <c r="A1368" s="112"/>
      <c r="B1368" s="112"/>
      <c r="C1368" s="112"/>
      <c r="D1368" s="112"/>
      <c r="E1368" s="112"/>
      <c r="F1368" s="112"/>
      <c r="G1368" s="112"/>
      <c r="H1368" s="20" t="s">
        <v>193</v>
      </c>
      <c r="I1368" s="17"/>
      <c r="J1368" s="17"/>
      <c r="K1368" s="17"/>
      <c r="L1368" s="17"/>
      <c r="M1368" s="17"/>
      <c r="N1368" s="17"/>
      <c r="O1368" s="75">
        <f t="shared" si="13"/>
        <v>0</v>
      </c>
      <c r="P1368" s="17"/>
    </row>
    <row r="1369" spans="1:16" ht="15">
      <c r="A1369" s="112"/>
      <c r="B1369" s="112"/>
      <c r="C1369" s="112"/>
      <c r="D1369" s="112"/>
      <c r="E1369" s="112"/>
      <c r="F1369" s="112"/>
      <c r="G1369" s="112"/>
      <c r="H1369" s="20" t="s">
        <v>194</v>
      </c>
      <c r="I1369" s="17">
        <f>I1365+I1366+I1367+I1368</f>
        <v>0</v>
      </c>
      <c r="J1369" s="17">
        <f>J1365+J1366+J1367+J1368</f>
        <v>0</v>
      </c>
      <c r="K1369" s="17">
        <f>K1365+K1366+K1367+K1368</f>
        <v>0</v>
      </c>
      <c r="L1369" s="17">
        <f>L1365+L1366+L1367+L1368</f>
        <v>0</v>
      </c>
      <c r="M1369" s="17">
        <f>M1365+M1366+M1367+M1368</f>
        <v>7518</v>
      </c>
      <c r="N1369" s="17">
        <v>0</v>
      </c>
      <c r="O1369" s="75">
        <f t="shared" si="13"/>
        <v>7518</v>
      </c>
      <c r="P1369" s="17">
        <f>P1365+P1366+P1367+P1368</f>
        <v>0</v>
      </c>
    </row>
    <row r="1370" spans="1:16" ht="20.25" customHeight="1">
      <c r="A1370" s="112">
        <v>46</v>
      </c>
      <c r="B1370" s="112" t="s">
        <v>425</v>
      </c>
      <c r="C1370" s="112" t="s">
        <v>745</v>
      </c>
      <c r="D1370" s="112" t="s">
        <v>141</v>
      </c>
      <c r="E1370" s="112"/>
      <c r="F1370" s="112" t="s">
        <v>286</v>
      </c>
      <c r="G1370" s="112"/>
      <c r="H1370" s="20" t="s">
        <v>190</v>
      </c>
      <c r="I1370" s="17"/>
      <c r="J1370" s="17"/>
      <c r="K1370" s="17"/>
      <c r="L1370" s="17"/>
      <c r="M1370" s="17"/>
      <c r="N1370" s="17"/>
      <c r="O1370" s="75">
        <f t="shared" si="13"/>
        <v>0</v>
      </c>
      <c r="P1370" s="17"/>
    </row>
    <row r="1371" spans="1:16" ht="15">
      <c r="A1371" s="112"/>
      <c r="B1371" s="112"/>
      <c r="C1371" s="112"/>
      <c r="D1371" s="112"/>
      <c r="E1371" s="112"/>
      <c r="F1371" s="112"/>
      <c r="G1371" s="112"/>
      <c r="H1371" s="20" t="s">
        <v>191</v>
      </c>
      <c r="I1371" s="17"/>
      <c r="J1371" s="17"/>
      <c r="K1371" s="17"/>
      <c r="L1371" s="17"/>
      <c r="M1371" s="17"/>
      <c r="N1371" s="17">
        <f>N1367+N1368+N1369+N1370</f>
        <v>0</v>
      </c>
      <c r="O1371" s="75">
        <f t="shared" si="13"/>
        <v>0</v>
      </c>
      <c r="P1371" s="17"/>
    </row>
    <row r="1372" spans="1:16" ht="15">
      <c r="A1372" s="112"/>
      <c r="B1372" s="112"/>
      <c r="C1372" s="112"/>
      <c r="D1372" s="112"/>
      <c r="E1372" s="112"/>
      <c r="F1372" s="112"/>
      <c r="G1372" s="112"/>
      <c r="H1372" s="20" t="s">
        <v>192</v>
      </c>
      <c r="I1372" s="17"/>
      <c r="J1372" s="17"/>
      <c r="K1372" s="17"/>
      <c r="L1372" s="17"/>
      <c r="M1372" s="17">
        <v>5147.2</v>
      </c>
      <c r="N1372" s="17"/>
      <c r="O1372" s="75">
        <f t="shared" si="13"/>
        <v>5147.2</v>
      </c>
      <c r="P1372" s="17"/>
    </row>
    <row r="1373" spans="1:16" ht="15">
      <c r="A1373" s="112"/>
      <c r="B1373" s="112"/>
      <c r="C1373" s="112"/>
      <c r="D1373" s="112"/>
      <c r="E1373" s="112"/>
      <c r="F1373" s="112"/>
      <c r="G1373" s="112"/>
      <c r="H1373" s="20" t="s">
        <v>193</v>
      </c>
      <c r="I1373" s="17"/>
      <c r="J1373" s="17"/>
      <c r="K1373" s="17"/>
      <c r="L1373" s="17"/>
      <c r="M1373" s="17"/>
      <c r="N1373" s="17"/>
      <c r="O1373" s="75">
        <f t="shared" si="13"/>
        <v>0</v>
      </c>
      <c r="P1373" s="17"/>
    </row>
    <row r="1374" spans="1:16" ht="15">
      <c r="A1374" s="112"/>
      <c r="B1374" s="112"/>
      <c r="C1374" s="112"/>
      <c r="D1374" s="112"/>
      <c r="E1374" s="112"/>
      <c r="F1374" s="112"/>
      <c r="G1374" s="112"/>
      <c r="H1374" s="20" t="s">
        <v>194</v>
      </c>
      <c r="I1374" s="17">
        <f>I1370+I1371+I1372+I1373</f>
        <v>0</v>
      </c>
      <c r="J1374" s="17">
        <f>J1370+J1371+J1372+J1373</f>
        <v>0</v>
      </c>
      <c r="K1374" s="17">
        <f>K1370+K1371+K1372+K1373</f>
        <v>0</v>
      </c>
      <c r="L1374" s="17">
        <f>L1370+L1371+L1372+L1373</f>
        <v>0</v>
      </c>
      <c r="M1374" s="17">
        <f>M1370+M1371+M1372+M1373</f>
        <v>5147.2</v>
      </c>
      <c r="N1374" s="17">
        <v>0</v>
      </c>
      <c r="O1374" s="75">
        <f t="shared" si="13"/>
        <v>5147.2</v>
      </c>
      <c r="P1374" s="17">
        <f>P1370+P1371+P1372+P1373</f>
        <v>0</v>
      </c>
    </row>
    <row r="1375" spans="1:14" ht="13.5" customHeight="1">
      <c r="A1375" s="23"/>
      <c r="B1375" s="52"/>
      <c r="C1375" s="52"/>
      <c r="D1375" s="52"/>
      <c r="E1375" s="52"/>
      <c r="F1375" s="52"/>
      <c r="G1375" s="52"/>
      <c r="H1375" s="52"/>
      <c r="I1375" s="52"/>
      <c r="J1375" s="52"/>
      <c r="K1375" s="52"/>
      <c r="L1375" s="52"/>
      <c r="M1375" s="52"/>
      <c r="N1375" s="17"/>
    </row>
    <row r="1376" spans="7:14" ht="15">
      <c r="G1376" s="34"/>
      <c r="H1376" s="34"/>
      <c r="I1376" s="34"/>
      <c r="N1376" s="17">
        <f>N1372+N1373+N1374+N1375</f>
        <v>0</v>
      </c>
    </row>
    <row r="1377" spans="7:14" ht="15">
      <c r="G1377" s="34"/>
      <c r="H1377" s="34"/>
      <c r="I1377" s="34"/>
      <c r="N1377" s="52"/>
    </row>
    <row r="1378" spans="7:9" ht="15">
      <c r="G1378" s="34"/>
      <c r="H1378" s="34"/>
      <c r="I1378" s="34"/>
    </row>
    <row r="1379" spans="7:9" ht="15">
      <c r="G1379" s="34"/>
      <c r="H1379" s="34"/>
      <c r="I1379" s="34"/>
    </row>
    <row r="1380" spans="7:9" ht="15">
      <c r="G1380" s="34"/>
      <c r="H1380" s="34"/>
      <c r="I1380" s="34"/>
    </row>
    <row r="1381" spans="7:9" ht="15">
      <c r="G1381" s="34"/>
      <c r="H1381" s="34"/>
      <c r="I1381" s="34"/>
    </row>
    <row r="1382" spans="7:9" ht="15">
      <c r="G1382" s="34"/>
      <c r="H1382" s="34"/>
      <c r="I1382" s="34"/>
    </row>
    <row r="1383" spans="7:9" ht="15">
      <c r="G1383" s="34"/>
      <c r="H1383" s="34"/>
      <c r="I1383" s="34"/>
    </row>
    <row r="1384" spans="7:9" ht="15">
      <c r="G1384" s="34"/>
      <c r="H1384" s="34"/>
      <c r="I1384" s="34"/>
    </row>
    <row r="1385" spans="7:9" ht="15">
      <c r="G1385" s="34"/>
      <c r="H1385" s="34"/>
      <c r="I1385" s="34"/>
    </row>
    <row r="1386" spans="7:9" ht="15">
      <c r="G1386" s="34"/>
      <c r="H1386" s="34"/>
      <c r="I1386" s="34"/>
    </row>
    <row r="1387" spans="7:9" ht="15">
      <c r="G1387" s="34"/>
      <c r="H1387" s="34"/>
      <c r="I1387" s="34"/>
    </row>
    <row r="1388" spans="7:9" ht="15">
      <c r="G1388" s="34"/>
      <c r="H1388" s="34"/>
      <c r="I1388" s="34"/>
    </row>
    <row r="1389" spans="7:9" ht="15">
      <c r="G1389" s="34"/>
      <c r="H1389" s="34"/>
      <c r="I1389" s="34"/>
    </row>
    <row r="1390" spans="7:9" ht="15">
      <c r="G1390" s="34"/>
      <c r="H1390" s="34"/>
      <c r="I1390" s="34"/>
    </row>
    <row r="1391" spans="7:9" ht="15">
      <c r="G1391" s="34"/>
      <c r="H1391" s="34"/>
      <c r="I1391" s="34"/>
    </row>
    <row r="1392" spans="7:9" ht="15">
      <c r="G1392" s="34"/>
      <c r="H1392" s="34"/>
      <c r="I1392" s="34"/>
    </row>
    <row r="1393" spans="7:9" ht="15">
      <c r="G1393" s="34"/>
      <c r="H1393" s="34"/>
      <c r="I1393" s="34"/>
    </row>
    <row r="1394" spans="7:9" ht="15">
      <c r="G1394" s="34"/>
      <c r="H1394" s="34"/>
      <c r="I1394" s="34"/>
    </row>
    <row r="1395" spans="7:9" ht="15">
      <c r="G1395" s="34"/>
      <c r="H1395" s="34"/>
      <c r="I1395" s="34"/>
    </row>
    <row r="1396" spans="7:9" ht="15">
      <c r="G1396" s="34"/>
      <c r="H1396" s="34"/>
      <c r="I1396" s="34"/>
    </row>
    <row r="1397" spans="7:9" ht="15">
      <c r="G1397" s="34"/>
      <c r="H1397" s="34"/>
      <c r="I1397" s="34"/>
    </row>
    <row r="1398" spans="7:9" ht="15">
      <c r="G1398" s="34"/>
      <c r="H1398" s="34"/>
      <c r="I1398" s="34"/>
    </row>
    <row r="1399" spans="7:9" ht="15">
      <c r="G1399" s="34"/>
      <c r="H1399" s="34"/>
      <c r="I1399" s="34"/>
    </row>
    <row r="1400" spans="7:9" ht="15">
      <c r="G1400" s="34"/>
      <c r="H1400" s="34"/>
      <c r="I1400" s="34"/>
    </row>
    <row r="1401" spans="7:9" ht="15">
      <c r="G1401" s="34"/>
      <c r="H1401" s="34"/>
      <c r="I1401" s="34"/>
    </row>
    <row r="1402" spans="7:9" ht="15">
      <c r="G1402" s="34"/>
      <c r="H1402" s="34"/>
      <c r="I1402" s="34"/>
    </row>
    <row r="1403" spans="7:9" ht="15">
      <c r="G1403" s="34"/>
      <c r="H1403" s="34"/>
      <c r="I1403" s="34"/>
    </row>
    <row r="1404" spans="7:9" ht="15">
      <c r="G1404" s="34"/>
      <c r="H1404" s="34"/>
      <c r="I1404" s="34"/>
    </row>
    <row r="1405" spans="7:9" ht="15">
      <c r="G1405" s="34"/>
      <c r="H1405" s="34"/>
      <c r="I1405" s="34"/>
    </row>
    <row r="1406" spans="7:9" ht="15">
      <c r="G1406" s="34"/>
      <c r="H1406" s="34"/>
      <c r="I1406" s="34"/>
    </row>
    <row r="1407" spans="7:9" ht="15">
      <c r="G1407" s="34"/>
      <c r="H1407" s="34"/>
      <c r="I1407" s="34"/>
    </row>
    <row r="1408" spans="7:9" ht="15">
      <c r="G1408" s="34"/>
      <c r="H1408" s="34"/>
      <c r="I1408" s="34"/>
    </row>
    <row r="1409" spans="7:9" ht="15">
      <c r="G1409" s="34"/>
      <c r="H1409" s="34"/>
      <c r="I1409" s="34"/>
    </row>
    <row r="1410" spans="7:9" ht="15">
      <c r="G1410" s="34"/>
      <c r="H1410" s="34"/>
      <c r="I1410" s="34"/>
    </row>
    <row r="1411" spans="7:9" ht="15">
      <c r="G1411" s="34"/>
      <c r="H1411" s="34"/>
      <c r="I1411" s="34"/>
    </row>
    <row r="1412" spans="7:9" ht="15">
      <c r="G1412" s="34"/>
      <c r="H1412" s="34"/>
      <c r="I1412" s="34"/>
    </row>
    <row r="1413" spans="7:9" ht="15">
      <c r="G1413" s="34"/>
      <c r="H1413" s="34"/>
      <c r="I1413" s="34"/>
    </row>
    <row r="1414" spans="7:9" ht="15">
      <c r="G1414" s="34"/>
      <c r="H1414" s="34"/>
      <c r="I1414" s="34"/>
    </row>
    <row r="1415" spans="7:9" ht="15">
      <c r="G1415" s="34"/>
      <c r="H1415" s="34"/>
      <c r="I1415" s="34"/>
    </row>
    <row r="1416" spans="7:9" ht="15">
      <c r="G1416" s="34"/>
      <c r="H1416" s="34"/>
      <c r="I1416" s="34"/>
    </row>
    <row r="1417" spans="7:9" ht="15">
      <c r="G1417" s="34"/>
      <c r="H1417" s="34"/>
      <c r="I1417" s="34"/>
    </row>
    <row r="1418" spans="7:9" ht="15">
      <c r="G1418" s="34"/>
      <c r="H1418" s="34"/>
      <c r="I1418" s="34"/>
    </row>
    <row r="1419" spans="7:9" ht="15">
      <c r="G1419" s="34"/>
      <c r="H1419" s="34"/>
      <c r="I1419" s="34"/>
    </row>
    <row r="1420" spans="7:9" ht="15">
      <c r="G1420" s="34"/>
      <c r="H1420" s="34"/>
      <c r="I1420" s="34"/>
    </row>
    <row r="1421" spans="7:9" ht="15">
      <c r="G1421" s="34"/>
      <c r="H1421" s="34"/>
      <c r="I1421" s="34"/>
    </row>
    <row r="1422" spans="7:9" ht="15">
      <c r="G1422" s="34"/>
      <c r="H1422" s="34"/>
      <c r="I1422" s="34"/>
    </row>
    <row r="1423" spans="7:9" ht="15">
      <c r="G1423" s="34"/>
      <c r="H1423" s="34"/>
      <c r="I1423" s="34"/>
    </row>
    <row r="1424" spans="7:9" ht="15">
      <c r="G1424" s="34"/>
      <c r="H1424" s="34"/>
      <c r="I1424" s="34"/>
    </row>
    <row r="1425" spans="7:9" ht="15">
      <c r="G1425" s="34"/>
      <c r="H1425" s="34"/>
      <c r="I1425" s="34"/>
    </row>
    <row r="1426" spans="7:9" ht="15">
      <c r="G1426" s="34"/>
      <c r="H1426" s="34"/>
      <c r="I1426" s="34"/>
    </row>
    <row r="1427" spans="7:9" ht="15">
      <c r="G1427" s="34"/>
      <c r="H1427" s="34"/>
      <c r="I1427" s="34"/>
    </row>
    <row r="1428" spans="7:9" ht="15">
      <c r="G1428" s="34"/>
      <c r="H1428" s="34"/>
      <c r="I1428" s="34"/>
    </row>
    <row r="1429" spans="7:9" ht="15">
      <c r="G1429" s="34"/>
      <c r="H1429" s="34"/>
      <c r="I1429" s="34"/>
    </row>
    <row r="1430" spans="7:9" ht="15">
      <c r="G1430" s="34"/>
      <c r="H1430" s="34"/>
      <c r="I1430" s="34"/>
    </row>
    <row r="1431" spans="7:9" ht="15">
      <c r="G1431" s="34"/>
      <c r="H1431" s="34"/>
      <c r="I1431" s="34"/>
    </row>
    <row r="1432" spans="7:9" ht="15">
      <c r="G1432" s="34"/>
      <c r="H1432" s="34"/>
      <c r="I1432" s="34"/>
    </row>
    <row r="1433" spans="7:9" ht="15">
      <c r="G1433" s="34"/>
      <c r="H1433" s="34"/>
      <c r="I1433" s="34"/>
    </row>
    <row r="1434" spans="7:9" ht="15">
      <c r="G1434" s="34"/>
      <c r="H1434" s="34"/>
      <c r="I1434" s="34"/>
    </row>
    <row r="1435" spans="7:9" ht="15">
      <c r="G1435" s="34"/>
      <c r="H1435" s="34"/>
      <c r="I1435" s="34"/>
    </row>
    <row r="1436" spans="7:9" ht="15">
      <c r="G1436" s="34"/>
      <c r="H1436" s="34"/>
      <c r="I1436" s="34"/>
    </row>
    <row r="1437" spans="7:9" ht="15">
      <c r="G1437" s="34"/>
      <c r="H1437" s="34"/>
      <c r="I1437" s="34"/>
    </row>
    <row r="1438" spans="7:9" ht="15">
      <c r="G1438" s="34"/>
      <c r="H1438" s="34"/>
      <c r="I1438" s="34"/>
    </row>
    <row r="1439" spans="7:9" ht="15">
      <c r="G1439" s="34"/>
      <c r="H1439" s="34"/>
      <c r="I1439" s="34"/>
    </row>
    <row r="1440" spans="7:9" ht="15">
      <c r="G1440" s="34"/>
      <c r="H1440" s="34"/>
      <c r="I1440" s="34"/>
    </row>
    <row r="1441" spans="7:9" ht="15">
      <c r="G1441" s="34"/>
      <c r="H1441" s="34"/>
      <c r="I1441" s="34"/>
    </row>
    <row r="1442" spans="7:9" ht="15">
      <c r="G1442" s="34"/>
      <c r="H1442" s="34"/>
      <c r="I1442" s="34"/>
    </row>
    <row r="1443" spans="7:9" ht="15">
      <c r="G1443" s="34"/>
      <c r="H1443" s="34"/>
      <c r="I1443" s="34"/>
    </row>
    <row r="1444" spans="7:9" ht="15">
      <c r="G1444" s="34"/>
      <c r="H1444" s="34"/>
      <c r="I1444" s="34"/>
    </row>
    <row r="1445" spans="7:9" ht="15">
      <c r="G1445" s="34"/>
      <c r="H1445" s="34"/>
      <c r="I1445" s="34"/>
    </row>
    <row r="1446" spans="7:9" ht="15">
      <c r="G1446" s="34"/>
      <c r="H1446" s="34"/>
      <c r="I1446" s="34"/>
    </row>
    <row r="1447" spans="7:9" ht="15">
      <c r="G1447" s="34"/>
      <c r="H1447" s="34"/>
      <c r="I1447" s="34"/>
    </row>
    <row r="1448" spans="7:9" ht="15">
      <c r="G1448" s="34"/>
      <c r="H1448" s="34"/>
      <c r="I1448" s="34"/>
    </row>
    <row r="1449" spans="7:9" ht="15">
      <c r="G1449" s="34"/>
      <c r="H1449" s="34"/>
      <c r="I1449" s="34"/>
    </row>
    <row r="1450" spans="7:9" ht="15">
      <c r="G1450" s="34"/>
      <c r="H1450" s="34"/>
      <c r="I1450" s="34"/>
    </row>
    <row r="1451" spans="7:9" ht="15">
      <c r="G1451" s="34"/>
      <c r="H1451" s="34"/>
      <c r="I1451" s="34"/>
    </row>
    <row r="1452" spans="7:9" ht="15">
      <c r="G1452" s="34"/>
      <c r="H1452" s="34"/>
      <c r="I1452" s="34"/>
    </row>
    <row r="1453" spans="7:9" ht="15">
      <c r="G1453" s="34"/>
      <c r="H1453" s="34"/>
      <c r="I1453" s="34"/>
    </row>
    <row r="1454" spans="7:9" ht="15">
      <c r="G1454" s="34"/>
      <c r="H1454" s="34"/>
      <c r="I1454" s="34"/>
    </row>
    <row r="1455" spans="7:9" ht="15">
      <c r="G1455" s="34"/>
      <c r="H1455" s="34"/>
      <c r="I1455" s="34"/>
    </row>
    <row r="1456" spans="7:9" ht="15">
      <c r="G1456" s="34"/>
      <c r="H1456" s="34"/>
      <c r="I1456" s="34"/>
    </row>
    <row r="1457" spans="7:9" ht="15">
      <c r="G1457" s="34"/>
      <c r="H1457" s="34"/>
      <c r="I1457" s="34"/>
    </row>
    <row r="1458" spans="7:9" ht="15">
      <c r="G1458" s="34"/>
      <c r="H1458" s="34"/>
      <c r="I1458" s="34"/>
    </row>
    <row r="1459" spans="7:9" ht="15">
      <c r="G1459" s="34"/>
      <c r="H1459" s="34"/>
      <c r="I1459" s="34"/>
    </row>
    <row r="1460" spans="7:9" ht="15">
      <c r="G1460" s="34"/>
      <c r="H1460" s="34"/>
      <c r="I1460" s="34"/>
    </row>
    <row r="1461" spans="7:9" ht="15">
      <c r="G1461" s="34"/>
      <c r="H1461" s="34"/>
      <c r="I1461" s="34"/>
    </row>
    <row r="1462" spans="7:9" ht="15">
      <c r="G1462" s="34"/>
      <c r="H1462" s="34"/>
      <c r="I1462" s="34"/>
    </row>
    <row r="1463" spans="7:9" ht="15">
      <c r="G1463" s="34"/>
      <c r="H1463" s="34"/>
      <c r="I1463" s="34"/>
    </row>
    <row r="1464" spans="7:9" ht="15">
      <c r="G1464" s="34"/>
      <c r="H1464" s="34"/>
      <c r="I1464" s="34"/>
    </row>
    <row r="1465" spans="7:9" ht="15">
      <c r="G1465" s="34"/>
      <c r="H1465" s="34"/>
      <c r="I1465" s="34"/>
    </row>
    <row r="1466" spans="7:9" ht="15">
      <c r="G1466" s="34"/>
      <c r="H1466" s="34"/>
      <c r="I1466" s="34"/>
    </row>
    <row r="1467" spans="7:9" ht="15">
      <c r="G1467" s="34"/>
      <c r="H1467" s="34"/>
      <c r="I1467" s="34"/>
    </row>
    <row r="1468" spans="7:9" ht="15">
      <c r="G1468" s="34"/>
      <c r="H1468" s="34"/>
      <c r="I1468" s="34"/>
    </row>
    <row r="1469" spans="7:9" ht="15">
      <c r="G1469" s="34"/>
      <c r="H1469" s="34"/>
      <c r="I1469" s="34"/>
    </row>
    <row r="1470" spans="7:9" ht="15">
      <c r="G1470" s="34"/>
      <c r="H1470" s="34"/>
      <c r="I1470" s="34"/>
    </row>
    <row r="1471" spans="7:9" ht="15">
      <c r="G1471" s="34"/>
      <c r="H1471" s="34"/>
      <c r="I1471" s="34"/>
    </row>
    <row r="1472" spans="7:9" ht="15">
      <c r="G1472" s="34"/>
      <c r="H1472" s="34"/>
      <c r="I1472" s="34"/>
    </row>
    <row r="1473" spans="7:9" ht="15">
      <c r="G1473" s="34"/>
      <c r="H1473" s="34"/>
      <c r="I1473" s="34"/>
    </row>
    <row r="1474" spans="7:9" ht="15">
      <c r="G1474" s="34"/>
      <c r="H1474" s="34"/>
      <c r="I1474" s="34"/>
    </row>
    <row r="1475" spans="7:9" ht="15">
      <c r="G1475" s="34"/>
      <c r="H1475" s="34"/>
      <c r="I1475" s="34"/>
    </row>
    <row r="1476" spans="7:9" ht="15">
      <c r="G1476" s="34"/>
      <c r="H1476" s="34"/>
      <c r="I1476" s="34"/>
    </row>
    <row r="1477" spans="7:9" ht="15">
      <c r="G1477" s="34"/>
      <c r="H1477" s="34"/>
      <c r="I1477" s="34"/>
    </row>
    <row r="1478" spans="7:9" ht="15">
      <c r="G1478" s="34"/>
      <c r="H1478" s="34"/>
      <c r="I1478" s="34"/>
    </row>
    <row r="1479" spans="7:9" ht="15">
      <c r="G1479" s="34"/>
      <c r="H1479" s="34"/>
      <c r="I1479" s="34"/>
    </row>
    <row r="1480" spans="7:9" ht="15">
      <c r="G1480" s="34"/>
      <c r="H1480" s="34"/>
      <c r="I1480" s="34"/>
    </row>
    <row r="1481" spans="7:9" ht="15">
      <c r="G1481" s="34"/>
      <c r="H1481" s="34"/>
      <c r="I1481" s="34"/>
    </row>
    <row r="1482" spans="7:9" ht="15">
      <c r="G1482" s="34"/>
      <c r="H1482" s="34"/>
      <c r="I1482" s="34"/>
    </row>
    <row r="1483" spans="7:9" ht="15">
      <c r="G1483" s="34"/>
      <c r="H1483" s="34"/>
      <c r="I1483" s="34"/>
    </row>
    <row r="1484" spans="7:9" ht="15">
      <c r="G1484" s="34"/>
      <c r="H1484" s="34"/>
      <c r="I1484" s="34"/>
    </row>
    <row r="1485" spans="7:9" ht="15">
      <c r="G1485" s="34"/>
      <c r="H1485" s="34"/>
      <c r="I1485" s="34"/>
    </row>
    <row r="1486" spans="7:9" ht="15">
      <c r="G1486" s="34"/>
      <c r="H1486" s="34"/>
      <c r="I1486" s="34"/>
    </row>
    <row r="1487" spans="7:9" ht="15">
      <c r="G1487" s="34"/>
      <c r="H1487" s="34"/>
      <c r="I1487" s="34"/>
    </row>
    <row r="1488" spans="7:9" ht="15">
      <c r="G1488" s="34"/>
      <c r="H1488" s="34"/>
      <c r="I1488" s="34"/>
    </row>
    <row r="1489" spans="7:9" ht="15">
      <c r="G1489" s="34"/>
      <c r="H1489" s="34"/>
      <c r="I1489" s="34"/>
    </row>
    <row r="1490" spans="7:9" ht="15">
      <c r="G1490" s="34"/>
      <c r="H1490" s="34"/>
      <c r="I1490" s="34"/>
    </row>
    <row r="1491" spans="7:9" ht="15">
      <c r="G1491" s="34"/>
      <c r="H1491" s="34"/>
      <c r="I1491" s="34"/>
    </row>
    <row r="1492" spans="7:9" ht="15">
      <c r="G1492" s="34"/>
      <c r="H1492" s="34"/>
      <c r="I1492" s="34"/>
    </row>
    <row r="1493" spans="7:9" ht="15">
      <c r="G1493" s="34"/>
      <c r="H1493" s="34"/>
      <c r="I1493" s="34"/>
    </row>
    <row r="1494" spans="7:9" ht="15">
      <c r="G1494" s="34"/>
      <c r="H1494" s="34"/>
      <c r="I1494" s="34"/>
    </row>
    <row r="1495" spans="7:9" ht="15">
      <c r="G1495" s="34"/>
      <c r="H1495" s="34"/>
      <c r="I1495" s="34"/>
    </row>
    <row r="1496" spans="7:9" ht="15">
      <c r="G1496" s="34"/>
      <c r="H1496" s="34"/>
      <c r="I1496" s="34"/>
    </row>
    <row r="1497" spans="7:9" ht="15">
      <c r="G1497" s="34"/>
      <c r="H1497" s="34"/>
      <c r="I1497" s="34"/>
    </row>
    <row r="1498" spans="7:9" ht="15">
      <c r="G1498" s="34"/>
      <c r="H1498" s="34"/>
      <c r="I1498" s="34"/>
    </row>
    <row r="1499" spans="7:9" ht="15">
      <c r="G1499" s="34"/>
      <c r="H1499" s="34"/>
      <c r="I1499" s="34"/>
    </row>
    <row r="1500" spans="7:9" ht="15">
      <c r="G1500" s="34"/>
      <c r="H1500" s="34"/>
      <c r="I1500" s="34"/>
    </row>
    <row r="1501" spans="7:9" ht="15">
      <c r="G1501" s="34"/>
      <c r="H1501" s="34"/>
      <c r="I1501" s="34"/>
    </row>
    <row r="1502" spans="7:9" ht="15">
      <c r="G1502" s="34"/>
      <c r="H1502" s="34"/>
      <c r="I1502" s="34"/>
    </row>
    <row r="1503" spans="7:9" ht="15">
      <c r="G1503" s="34"/>
      <c r="H1503" s="34"/>
      <c r="I1503" s="34"/>
    </row>
    <row r="1504" spans="7:9" ht="15">
      <c r="G1504" s="34"/>
      <c r="H1504" s="34"/>
      <c r="I1504" s="34"/>
    </row>
    <row r="1505" spans="7:9" ht="15">
      <c r="G1505" s="34"/>
      <c r="H1505" s="34"/>
      <c r="I1505" s="34"/>
    </row>
    <row r="1506" spans="7:9" ht="15">
      <c r="G1506" s="34"/>
      <c r="H1506" s="34"/>
      <c r="I1506" s="34"/>
    </row>
    <row r="1507" spans="7:9" ht="15">
      <c r="G1507" s="34"/>
      <c r="H1507" s="34"/>
      <c r="I1507" s="34"/>
    </row>
    <row r="1508" spans="7:9" ht="15">
      <c r="G1508" s="34"/>
      <c r="H1508" s="34"/>
      <c r="I1508" s="34"/>
    </row>
    <row r="1509" spans="7:9" ht="15">
      <c r="G1509" s="34"/>
      <c r="H1509" s="34"/>
      <c r="I1509" s="34"/>
    </row>
    <row r="1510" spans="7:9" ht="15">
      <c r="G1510" s="34"/>
      <c r="H1510" s="34"/>
      <c r="I1510" s="34"/>
    </row>
    <row r="1511" spans="7:9" ht="15">
      <c r="G1511" s="34"/>
      <c r="H1511" s="34"/>
      <c r="I1511" s="34"/>
    </row>
    <row r="1512" spans="7:9" ht="15">
      <c r="G1512" s="34"/>
      <c r="H1512" s="34"/>
      <c r="I1512" s="34"/>
    </row>
    <row r="1513" spans="7:9" ht="15">
      <c r="G1513" s="34"/>
      <c r="H1513" s="34"/>
      <c r="I1513" s="34"/>
    </row>
    <row r="1514" spans="7:9" ht="15">
      <c r="G1514" s="34"/>
      <c r="H1514" s="34"/>
      <c r="I1514" s="34"/>
    </row>
    <row r="1515" spans="7:9" ht="15">
      <c r="G1515" s="34"/>
      <c r="H1515" s="34"/>
      <c r="I1515" s="34"/>
    </row>
    <row r="1516" spans="7:9" ht="15">
      <c r="G1516" s="34"/>
      <c r="H1516" s="34"/>
      <c r="I1516" s="34"/>
    </row>
    <row r="1517" spans="7:9" ht="15">
      <c r="G1517" s="34"/>
      <c r="H1517" s="34"/>
      <c r="I1517" s="34"/>
    </row>
    <row r="1518" spans="7:9" ht="15">
      <c r="G1518" s="34"/>
      <c r="H1518" s="34"/>
      <c r="I1518" s="34"/>
    </row>
    <row r="1519" spans="7:9" ht="15">
      <c r="G1519" s="34"/>
      <c r="H1519" s="34"/>
      <c r="I1519" s="34"/>
    </row>
    <row r="1520" spans="7:9" ht="15">
      <c r="G1520" s="34"/>
      <c r="H1520" s="34"/>
      <c r="I1520" s="34"/>
    </row>
    <row r="1521" spans="7:9" ht="15">
      <c r="G1521" s="34"/>
      <c r="H1521" s="34"/>
      <c r="I1521" s="34"/>
    </row>
    <row r="1522" spans="7:9" ht="15">
      <c r="G1522" s="34"/>
      <c r="H1522" s="34"/>
      <c r="I1522" s="34"/>
    </row>
    <row r="1523" spans="7:9" ht="15">
      <c r="G1523" s="34"/>
      <c r="H1523" s="34"/>
      <c r="I1523" s="34"/>
    </row>
    <row r="1524" spans="7:9" ht="15">
      <c r="G1524" s="34"/>
      <c r="H1524" s="34"/>
      <c r="I1524" s="34"/>
    </row>
    <row r="1525" spans="7:9" ht="15">
      <c r="G1525" s="34"/>
      <c r="H1525" s="34"/>
      <c r="I1525" s="34"/>
    </row>
    <row r="1526" spans="7:9" ht="15">
      <c r="G1526" s="34"/>
      <c r="H1526" s="34"/>
      <c r="I1526" s="34"/>
    </row>
    <row r="1527" spans="7:9" ht="15">
      <c r="G1527" s="34"/>
      <c r="H1527" s="34"/>
      <c r="I1527" s="34"/>
    </row>
    <row r="1528" spans="7:9" ht="15">
      <c r="G1528" s="34"/>
      <c r="H1528" s="34"/>
      <c r="I1528" s="34"/>
    </row>
    <row r="1529" spans="7:9" ht="15">
      <c r="G1529" s="34"/>
      <c r="H1529" s="34"/>
      <c r="I1529" s="34"/>
    </row>
    <row r="1530" spans="7:9" ht="15">
      <c r="G1530" s="34"/>
      <c r="H1530" s="34"/>
      <c r="I1530" s="34"/>
    </row>
    <row r="1531" spans="7:9" ht="15">
      <c r="G1531" s="34"/>
      <c r="H1531" s="34"/>
      <c r="I1531" s="34"/>
    </row>
    <row r="1532" spans="7:9" ht="15">
      <c r="G1532" s="34"/>
      <c r="H1532" s="34"/>
      <c r="I1532" s="34"/>
    </row>
    <row r="1533" spans="7:9" ht="15">
      <c r="G1533" s="34"/>
      <c r="H1533" s="34"/>
      <c r="I1533" s="34"/>
    </row>
    <row r="1534" spans="7:9" ht="15">
      <c r="G1534" s="34"/>
      <c r="H1534" s="34"/>
      <c r="I1534" s="34"/>
    </row>
    <row r="1535" spans="7:9" ht="15">
      <c r="G1535" s="34"/>
      <c r="H1535" s="34"/>
      <c r="I1535" s="34"/>
    </row>
    <row r="1536" spans="7:9" ht="15">
      <c r="G1536" s="34"/>
      <c r="H1536" s="34"/>
      <c r="I1536" s="34"/>
    </row>
    <row r="1537" spans="7:9" ht="15">
      <c r="G1537" s="34"/>
      <c r="H1537" s="34"/>
      <c r="I1537" s="34"/>
    </row>
    <row r="1538" spans="7:9" ht="15">
      <c r="G1538" s="34"/>
      <c r="H1538" s="34"/>
      <c r="I1538" s="34"/>
    </row>
    <row r="1539" spans="7:9" ht="15">
      <c r="G1539" s="34"/>
      <c r="H1539" s="34"/>
      <c r="I1539" s="34"/>
    </row>
    <row r="1540" spans="7:9" ht="15">
      <c r="G1540" s="34"/>
      <c r="H1540" s="34"/>
      <c r="I1540" s="34"/>
    </row>
    <row r="1541" spans="7:9" ht="15">
      <c r="G1541" s="34"/>
      <c r="H1541" s="34"/>
      <c r="I1541" s="34"/>
    </row>
    <row r="1542" spans="7:9" ht="15">
      <c r="G1542" s="34"/>
      <c r="H1542" s="34"/>
      <c r="I1542" s="34"/>
    </row>
    <row r="1543" spans="7:9" ht="15">
      <c r="G1543" s="34"/>
      <c r="H1543" s="34"/>
      <c r="I1543" s="34"/>
    </row>
    <row r="1544" spans="7:9" ht="15">
      <c r="G1544" s="34"/>
      <c r="H1544" s="34"/>
      <c r="I1544" s="34"/>
    </row>
    <row r="1545" spans="7:9" ht="15">
      <c r="G1545" s="34"/>
      <c r="H1545" s="34"/>
      <c r="I1545" s="34"/>
    </row>
    <row r="1546" spans="7:9" ht="15">
      <c r="G1546" s="34"/>
      <c r="H1546" s="34"/>
      <c r="I1546" s="34"/>
    </row>
    <row r="1547" spans="7:9" ht="15">
      <c r="G1547" s="34"/>
      <c r="H1547" s="34"/>
      <c r="I1547" s="34"/>
    </row>
    <row r="1548" spans="7:9" ht="15">
      <c r="G1548" s="34"/>
      <c r="H1548" s="34"/>
      <c r="I1548" s="34"/>
    </row>
    <row r="1549" spans="7:9" ht="15">
      <c r="G1549" s="34"/>
      <c r="H1549" s="34"/>
      <c r="I1549" s="34"/>
    </row>
    <row r="1550" spans="7:9" ht="15">
      <c r="G1550" s="34"/>
      <c r="H1550" s="34"/>
      <c r="I1550" s="34"/>
    </row>
    <row r="1551" spans="7:9" ht="15">
      <c r="G1551" s="34"/>
      <c r="H1551" s="34"/>
      <c r="I1551" s="34"/>
    </row>
    <row r="1552" spans="7:9" ht="15">
      <c r="G1552" s="34"/>
      <c r="H1552" s="34"/>
      <c r="I1552" s="34"/>
    </row>
    <row r="1553" spans="7:9" ht="15">
      <c r="G1553" s="34"/>
      <c r="H1553" s="34"/>
      <c r="I1553" s="34"/>
    </row>
    <row r="1554" spans="7:9" ht="15">
      <c r="G1554" s="34"/>
      <c r="H1554" s="34"/>
      <c r="I1554" s="34"/>
    </row>
    <row r="1555" spans="7:9" ht="15">
      <c r="G1555" s="34"/>
      <c r="H1555" s="34"/>
      <c r="I1555" s="34"/>
    </row>
    <row r="1556" spans="7:9" ht="15">
      <c r="G1556" s="34"/>
      <c r="H1556" s="34"/>
      <c r="I1556" s="34"/>
    </row>
    <row r="1557" spans="7:9" ht="15">
      <c r="G1557" s="34"/>
      <c r="H1557" s="34"/>
      <c r="I1557" s="34"/>
    </row>
    <row r="1558" spans="7:9" ht="15">
      <c r="G1558" s="34"/>
      <c r="H1558" s="34"/>
      <c r="I1558" s="34"/>
    </row>
    <row r="1559" spans="7:9" ht="15">
      <c r="G1559" s="34"/>
      <c r="H1559" s="34"/>
      <c r="I1559" s="34"/>
    </row>
    <row r="1560" spans="7:9" ht="15">
      <c r="G1560" s="34"/>
      <c r="H1560" s="34"/>
      <c r="I1560" s="34"/>
    </row>
    <row r="1561" spans="7:9" ht="15">
      <c r="G1561" s="34"/>
      <c r="H1561" s="34"/>
      <c r="I1561" s="34"/>
    </row>
    <row r="1562" spans="7:9" ht="15">
      <c r="G1562" s="34"/>
      <c r="H1562" s="34"/>
      <c r="I1562" s="34"/>
    </row>
    <row r="1563" spans="7:9" ht="15">
      <c r="G1563" s="34"/>
      <c r="H1563" s="34"/>
      <c r="I1563" s="34"/>
    </row>
    <row r="1564" spans="7:9" ht="15">
      <c r="G1564" s="34"/>
      <c r="H1564" s="34"/>
      <c r="I1564" s="34"/>
    </row>
    <row r="1565" spans="7:9" ht="15">
      <c r="G1565" s="34"/>
      <c r="H1565" s="34"/>
      <c r="I1565" s="34"/>
    </row>
    <row r="1566" spans="7:9" ht="15">
      <c r="G1566" s="34"/>
      <c r="H1566" s="34"/>
      <c r="I1566" s="34"/>
    </row>
    <row r="1567" spans="7:9" ht="15">
      <c r="G1567" s="34"/>
      <c r="H1567" s="34"/>
      <c r="I1567" s="34"/>
    </row>
    <row r="1568" spans="7:9" ht="15">
      <c r="G1568" s="34"/>
      <c r="H1568" s="34"/>
      <c r="I1568" s="34"/>
    </row>
    <row r="1569" spans="7:9" ht="15">
      <c r="G1569" s="34"/>
      <c r="H1569" s="34"/>
      <c r="I1569" s="34"/>
    </row>
    <row r="1570" spans="7:9" ht="15">
      <c r="G1570" s="34"/>
      <c r="H1570" s="34"/>
      <c r="I1570" s="34"/>
    </row>
    <row r="1571" spans="7:9" ht="15">
      <c r="G1571" s="34"/>
      <c r="H1571" s="34"/>
      <c r="I1571" s="34"/>
    </row>
    <row r="1572" spans="7:9" ht="15">
      <c r="G1572" s="34"/>
      <c r="H1572" s="34"/>
      <c r="I1572" s="34"/>
    </row>
    <row r="1573" spans="7:9" ht="15">
      <c r="G1573" s="34"/>
      <c r="H1573" s="34"/>
      <c r="I1573" s="34"/>
    </row>
    <row r="1574" spans="7:9" ht="15">
      <c r="G1574" s="34"/>
      <c r="H1574" s="34"/>
      <c r="I1574" s="34"/>
    </row>
    <row r="1575" spans="7:9" ht="15">
      <c r="G1575" s="34"/>
      <c r="H1575" s="34"/>
      <c r="I1575" s="34"/>
    </row>
    <row r="1576" spans="7:9" ht="15">
      <c r="G1576" s="34"/>
      <c r="H1576" s="34"/>
      <c r="I1576" s="34"/>
    </row>
    <row r="1577" spans="7:9" ht="15">
      <c r="G1577" s="34"/>
      <c r="H1577" s="34"/>
      <c r="I1577" s="34"/>
    </row>
    <row r="1578" spans="7:9" ht="15">
      <c r="G1578" s="34"/>
      <c r="H1578" s="34"/>
      <c r="I1578" s="34"/>
    </row>
    <row r="1579" spans="7:9" ht="15">
      <c r="G1579" s="34"/>
      <c r="H1579" s="34"/>
      <c r="I1579" s="34"/>
    </row>
    <row r="1580" spans="7:9" ht="15">
      <c r="G1580" s="34"/>
      <c r="H1580" s="34"/>
      <c r="I1580" s="34"/>
    </row>
    <row r="1581" spans="7:9" ht="15">
      <c r="G1581" s="34"/>
      <c r="H1581" s="34"/>
      <c r="I1581" s="34"/>
    </row>
    <row r="1582" spans="7:9" ht="15">
      <c r="G1582" s="34"/>
      <c r="H1582" s="34"/>
      <c r="I1582" s="34"/>
    </row>
    <row r="1583" spans="7:9" ht="15">
      <c r="G1583" s="34"/>
      <c r="H1583" s="34"/>
      <c r="I1583" s="34"/>
    </row>
    <row r="1584" spans="7:9" ht="15">
      <c r="G1584" s="34"/>
      <c r="H1584" s="34"/>
      <c r="I1584" s="34"/>
    </row>
    <row r="1585" spans="7:9" ht="15">
      <c r="G1585" s="34"/>
      <c r="H1585" s="34"/>
      <c r="I1585" s="34"/>
    </row>
    <row r="1586" spans="7:9" ht="15">
      <c r="G1586" s="34"/>
      <c r="H1586" s="34"/>
      <c r="I1586" s="34"/>
    </row>
    <row r="1587" spans="7:9" ht="15">
      <c r="G1587" s="34"/>
      <c r="H1587" s="34"/>
      <c r="I1587" s="34"/>
    </row>
    <row r="1588" spans="7:9" ht="15">
      <c r="G1588" s="34"/>
      <c r="H1588" s="34"/>
      <c r="I1588" s="34"/>
    </row>
    <row r="1589" spans="7:9" ht="15">
      <c r="G1589" s="34"/>
      <c r="H1589" s="34"/>
      <c r="I1589" s="34"/>
    </row>
    <row r="1590" spans="7:9" ht="15">
      <c r="G1590" s="34"/>
      <c r="H1590" s="34"/>
      <c r="I1590" s="34"/>
    </row>
    <row r="1591" spans="7:9" ht="15">
      <c r="G1591" s="34"/>
      <c r="H1591" s="34"/>
      <c r="I1591" s="34"/>
    </row>
    <row r="1592" spans="7:9" ht="15">
      <c r="G1592" s="34"/>
      <c r="H1592" s="34"/>
      <c r="I1592" s="34"/>
    </row>
    <row r="1593" spans="7:9" ht="15">
      <c r="G1593" s="34"/>
      <c r="H1593" s="34"/>
      <c r="I1593" s="34"/>
    </row>
    <row r="1594" spans="7:9" ht="15">
      <c r="G1594" s="34"/>
      <c r="H1594" s="34"/>
      <c r="I1594" s="34"/>
    </row>
    <row r="1595" spans="7:9" ht="15">
      <c r="G1595" s="34"/>
      <c r="H1595" s="34"/>
      <c r="I1595" s="34"/>
    </row>
    <row r="1596" spans="7:9" ht="15">
      <c r="G1596" s="34"/>
      <c r="H1596" s="34"/>
      <c r="I1596" s="34"/>
    </row>
    <row r="1597" spans="7:9" ht="15">
      <c r="G1597" s="34"/>
      <c r="H1597" s="34"/>
      <c r="I1597" s="34"/>
    </row>
    <row r="1598" spans="7:9" ht="15">
      <c r="G1598" s="34"/>
      <c r="H1598" s="34"/>
      <c r="I1598" s="34"/>
    </row>
    <row r="1599" spans="7:9" ht="15">
      <c r="G1599" s="34"/>
      <c r="H1599" s="34"/>
      <c r="I1599" s="34"/>
    </row>
    <row r="1600" spans="7:9" ht="15">
      <c r="G1600" s="34"/>
      <c r="H1600" s="34"/>
      <c r="I1600" s="34"/>
    </row>
    <row r="1601" spans="7:9" ht="15">
      <c r="G1601" s="34"/>
      <c r="H1601" s="34"/>
      <c r="I1601" s="34"/>
    </row>
    <row r="1602" spans="7:9" ht="15">
      <c r="G1602" s="34"/>
      <c r="H1602" s="34"/>
      <c r="I1602" s="34"/>
    </row>
    <row r="1603" spans="7:9" ht="15">
      <c r="G1603" s="34"/>
      <c r="H1603" s="34"/>
      <c r="I1603" s="34"/>
    </row>
    <row r="1604" spans="7:9" ht="15">
      <c r="G1604" s="34"/>
      <c r="H1604" s="34"/>
      <c r="I1604" s="34"/>
    </row>
    <row r="1605" spans="7:9" ht="15">
      <c r="G1605" s="34"/>
      <c r="H1605" s="34"/>
      <c r="I1605" s="34"/>
    </row>
    <row r="1606" spans="7:9" ht="15">
      <c r="G1606" s="34"/>
      <c r="H1606" s="34"/>
      <c r="I1606" s="34"/>
    </row>
    <row r="1607" spans="7:9" ht="15">
      <c r="G1607" s="34"/>
      <c r="H1607" s="34"/>
      <c r="I1607" s="34"/>
    </row>
    <row r="1608" spans="7:9" ht="15">
      <c r="G1608" s="34"/>
      <c r="H1608" s="34"/>
      <c r="I1608" s="34"/>
    </row>
    <row r="1609" spans="7:9" ht="15">
      <c r="G1609" s="34"/>
      <c r="H1609" s="34"/>
      <c r="I1609" s="34"/>
    </row>
    <row r="1610" spans="7:9" ht="15">
      <c r="G1610" s="34"/>
      <c r="H1610" s="34"/>
      <c r="I1610" s="34"/>
    </row>
    <row r="1611" spans="7:9" ht="15">
      <c r="G1611" s="34"/>
      <c r="H1611" s="34"/>
      <c r="I1611" s="34"/>
    </row>
    <row r="1612" spans="7:9" ht="15">
      <c r="G1612" s="34"/>
      <c r="H1612" s="34"/>
      <c r="I1612" s="34"/>
    </row>
    <row r="1613" spans="7:9" ht="15">
      <c r="G1613" s="34"/>
      <c r="H1613" s="34"/>
      <c r="I1613" s="34"/>
    </row>
    <row r="1614" spans="7:9" ht="15">
      <c r="G1614" s="34"/>
      <c r="H1614" s="34"/>
      <c r="I1614" s="34"/>
    </row>
    <row r="1615" spans="7:9" ht="15">
      <c r="G1615" s="34"/>
      <c r="H1615" s="34"/>
      <c r="I1615" s="34"/>
    </row>
    <row r="1616" spans="7:9" ht="15">
      <c r="G1616" s="34"/>
      <c r="H1616" s="34"/>
      <c r="I1616" s="34"/>
    </row>
    <row r="1617" spans="7:9" ht="15">
      <c r="G1617" s="34"/>
      <c r="H1617" s="34"/>
      <c r="I1617" s="34"/>
    </row>
    <row r="1618" spans="7:9" ht="15">
      <c r="G1618" s="34"/>
      <c r="H1618" s="34"/>
      <c r="I1618" s="34"/>
    </row>
    <row r="1619" spans="7:9" ht="15">
      <c r="G1619" s="34"/>
      <c r="H1619" s="34"/>
      <c r="I1619" s="34"/>
    </row>
    <row r="1620" spans="7:9" ht="15">
      <c r="G1620" s="34"/>
      <c r="H1620" s="34"/>
      <c r="I1620" s="34"/>
    </row>
    <row r="1621" spans="7:9" ht="15">
      <c r="G1621" s="34"/>
      <c r="H1621" s="34"/>
      <c r="I1621" s="34"/>
    </row>
    <row r="1622" spans="7:9" ht="15">
      <c r="G1622" s="34"/>
      <c r="H1622" s="34"/>
      <c r="I1622" s="34"/>
    </row>
    <row r="1623" spans="7:9" ht="15">
      <c r="G1623" s="34"/>
      <c r="H1623" s="34"/>
      <c r="I1623" s="34"/>
    </row>
    <row r="1624" spans="7:9" ht="15">
      <c r="G1624" s="34"/>
      <c r="H1624" s="34"/>
      <c r="I1624" s="34"/>
    </row>
    <row r="1625" spans="7:9" ht="15">
      <c r="G1625" s="34"/>
      <c r="H1625" s="34"/>
      <c r="I1625" s="34"/>
    </row>
    <row r="1626" spans="7:9" ht="15">
      <c r="G1626" s="34"/>
      <c r="H1626" s="34"/>
      <c r="I1626" s="34"/>
    </row>
    <row r="1627" spans="7:9" ht="15">
      <c r="G1627" s="34"/>
      <c r="H1627" s="34"/>
      <c r="I1627" s="34"/>
    </row>
    <row r="1628" spans="7:9" ht="15">
      <c r="G1628" s="34"/>
      <c r="H1628" s="34"/>
      <c r="I1628" s="34"/>
    </row>
    <row r="1629" spans="7:9" ht="15">
      <c r="G1629" s="34"/>
      <c r="H1629" s="34"/>
      <c r="I1629" s="34"/>
    </row>
    <row r="1630" spans="7:9" ht="15">
      <c r="G1630" s="34"/>
      <c r="H1630" s="34"/>
      <c r="I1630" s="34"/>
    </row>
    <row r="1631" spans="7:9" ht="15">
      <c r="G1631" s="34"/>
      <c r="H1631" s="34"/>
      <c r="I1631" s="34"/>
    </row>
    <row r="1632" spans="7:9" ht="15">
      <c r="G1632" s="34"/>
      <c r="H1632" s="34"/>
      <c r="I1632" s="34"/>
    </row>
    <row r="1633" spans="7:9" ht="15">
      <c r="G1633" s="34"/>
      <c r="H1633" s="34"/>
      <c r="I1633" s="34"/>
    </row>
    <row r="1634" spans="7:9" ht="15">
      <c r="G1634" s="34"/>
      <c r="H1634" s="34"/>
      <c r="I1634" s="34"/>
    </row>
    <row r="1635" spans="7:9" ht="15">
      <c r="G1635" s="34"/>
      <c r="H1635" s="34"/>
      <c r="I1635" s="34"/>
    </row>
    <row r="1636" spans="7:9" ht="15">
      <c r="G1636" s="34"/>
      <c r="H1636" s="34"/>
      <c r="I1636" s="34"/>
    </row>
    <row r="1637" spans="7:9" ht="15">
      <c r="G1637" s="34"/>
      <c r="H1637" s="34"/>
      <c r="I1637" s="34"/>
    </row>
    <row r="1638" spans="7:9" ht="15">
      <c r="G1638" s="34"/>
      <c r="H1638" s="34"/>
      <c r="I1638" s="34"/>
    </row>
    <row r="1639" spans="7:9" ht="15">
      <c r="G1639" s="34"/>
      <c r="H1639" s="34"/>
      <c r="I1639" s="34"/>
    </row>
    <row r="1640" spans="7:9" ht="15">
      <c r="G1640" s="34"/>
      <c r="H1640" s="34"/>
      <c r="I1640" s="34"/>
    </row>
    <row r="1641" spans="7:9" ht="15">
      <c r="G1641" s="34"/>
      <c r="H1641" s="34"/>
      <c r="I1641" s="34"/>
    </row>
    <row r="1642" spans="7:9" ht="15">
      <c r="G1642" s="34"/>
      <c r="H1642" s="34"/>
      <c r="I1642" s="34"/>
    </row>
    <row r="1643" spans="7:9" ht="15">
      <c r="G1643" s="34"/>
      <c r="H1643" s="34"/>
      <c r="I1643" s="34"/>
    </row>
    <row r="1644" spans="7:9" ht="15">
      <c r="G1644" s="34"/>
      <c r="H1644" s="34"/>
      <c r="I1644" s="34"/>
    </row>
    <row r="1645" spans="7:9" ht="15">
      <c r="G1645" s="34"/>
      <c r="H1645" s="34"/>
      <c r="I1645" s="34"/>
    </row>
    <row r="1646" spans="7:9" ht="15">
      <c r="G1646" s="34"/>
      <c r="H1646" s="34"/>
      <c r="I1646" s="34"/>
    </row>
    <row r="1647" spans="7:9" ht="15">
      <c r="G1647" s="34"/>
      <c r="H1647" s="34"/>
      <c r="I1647" s="34"/>
    </row>
    <row r="1648" spans="7:9" ht="15">
      <c r="G1648" s="34"/>
      <c r="H1648" s="34"/>
      <c r="I1648" s="34"/>
    </row>
    <row r="1649" spans="7:9" ht="15">
      <c r="G1649" s="34"/>
      <c r="H1649" s="34"/>
      <c r="I1649" s="34"/>
    </row>
    <row r="1650" spans="7:9" ht="15">
      <c r="G1650" s="34"/>
      <c r="H1650" s="34"/>
      <c r="I1650" s="34"/>
    </row>
    <row r="1651" spans="7:9" ht="15">
      <c r="G1651" s="34"/>
      <c r="H1651" s="34"/>
      <c r="I1651" s="34"/>
    </row>
    <row r="1652" spans="7:9" ht="15">
      <c r="G1652" s="34"/>
      <c r="H1652" s="34"/>
      <c r="I1652" s="34"/>
    </row>
    <row r="1653" spans="7:9" ht="15">
      <c r="G1653" s="34"/>
      <c r="H1653" s="34"/>
      <c r="I1653" s="34"/>
    </row>
    <row r="1654" spans="7:9" ht="15">
      <c r="G1654" s="34"/>
      <c r="H1654" s="34"/>
      <c r="I1654" s="34"/>
    </row>
    <row r="1655" spans="7:9" ht="15">
      <c r="G1655" s="34"/>
      <c r="H1655" s="34"/>
      <c r="I1655" s="34"/>
    </row>
    <row r="1656" spans="7:9" ht="15">
      <c r="G1656" s="34"/>
      <c r="H1656" s="34"/>
      <c r="I1656" s="34"/>
    </row>
    <row r="1657" spans="7:9" ht="15">
      <c r="G1657" s="34"/>
      <c r="H1657" s="34"/>
      <c r="I1657" s="34"/>
    </row>
    <row r="1658" spans="7:9" ht="15">
      <c r="G1658" s="34"/>
      <c r="H1658" s="34"/>
      <c r="I1658" s="34"/>
    </row>
    <row r="1659" spans="7:9" ht="15">
      <c r="G1659" s="34"/>
      <c r="H1659" s="34"/>
      <c r="I1659" s="34"/>
    </row>
    <row r="1660" spans="7:9" ht="15">
      <c r="G1660" s="34"/>
      <c r="H1660" s="34"/>
      <c r="I1660" s="34"/>
    </row>
    <row r="1661" spans="7:9" ht="15">
      <c r="G1661" s="34"/>
      <c r="H1661" s="34"/>
      <c r="I1661" s="34"/>
    </row>
    <row r="1662" spans="7:9" ht="15">
      <c r="G1662" s="34"/>
      <c r="H1662" s="34"/>
      <c r="I1662" s="34"/>
    </row>
    <row r="1663" spans="7:9" ht="15">
      <c r="G1663" s="34"/>
      <c r="H1663" s="34"/>
      <c r="I1663" s="34"/>
    </row>
    <row r="1664" spans="7:9" ht="15">
      <c r="G1664" s="34"/>
      <c r="H1664" s="34"/>
      <c r="I1664" s="34"/>
    </row>
    <row r="1665" spans="7:9" ht="15">
      <c r="G1665" s="34"/>
      <c r="H1665" s="34"/>
      <c r="I1665" s="34"/>
    </row>
    <row r="1666" spans="7:9" ht="15">
      <c r="G1666" s="34"/>
      <c r="H1666" s="34"/>
      <c r="I1666" s="34"/>
    </row>
    <row r="1667" spans="7:9" ht="15">
      <c r="G1667" s="34"/>
      <c r="H1667" s="34"/>
      <c r="I1667" s="34"/>
    </row>
    <row r="1668" spans="7:9" ht="15">
      <c r="G1668" s="34"/>
      <c r="H1668" s="34"/>
      <c r="I1668" s="34"/>
    </row>
    <row r="1669" spans="7:9" ht="15">
      <c r="G1669" s="34"/>
      <c r="H1669" s="34"/>
      <c r="I1669" s="34"/>
    </row>
    <row r="1670" spans="7:9" ht="15">
      <c r="G1670" s="34"/>
      <c r="H1670" s="34"/>
      <c r="I1670" s="34"/>
    </row>
    <row r="1671" spans="7:9" ht="15">
      <c r="G1671" s="34"/>
      <c r="H1671" s="34"/>
      <c r="I1671" s="34"/>
    </row>
    <row r="1672" spans="7:9" ht="15">
      <c r="G1672" s="34"/>
      <c r="H1672" s="34"/>
      <c r="I1672" s="34"/>
    </row>
    <row r="1673" spans="7:9" ht="15">
      <c r="G1673" s="34"/>
      <c r="H1673" s="34"/>
      <c r="I1673" s="34"/>
    </row>
    <row r="1674" spans="7:9" ht="15">
      <c r="G1674" s="34"/>
      <c r="H1674" s="34"/>
      <c r="I1674" s="34"/>
    </row>
    <row r="1675" spans="7:9" ht="15">
      <c r="G1675" s="34"/>
      <c r="H1675" s="34"/>
      <c r="I1675" s="34"/>
    </row>
    <row r="1676" spans="7:9" ht="15">
      <c r="G1676" s="34"/>
      <c r="H1676" s="34"/>
      <c r="I1676" s="34"/>
    </row>
    <row r="1677" spans="7:9" ht="15">
      <c r="G1677" s="34"/>
      <c r="H1677" s="34"/>
      <c r="I1677" s="34"/>
    </row>
    <row r="1678" spans="7:9" ht="15">
      <c r="G1678" s="34"/>
      <c r="H1678" s="34"/>
      <c r="I1678" s="34"/>
    </row>
    <row r="1679" spans="7:9" ht="15">
      <c r="G1679" s="34"/>
      <c r="H1679" s="34"/>
      <c r="I1679" s="34"/>
    </row>
    <row r="1680" spans="7:9" ht="15">
      <c r="G1680" s="34"/>
      <c r="H1680" s="34"/>
      <c r="I1680" s="34"/>
    </row>
    <row r="1681" spans="7:9" ht="15">
      <c r="G1681" s="34"/>
      <c r="H1681" s="34"/>
      <c r="I1681" s="34"/>
    </row>
    <row r="1682" spans="7:9" ht="15">
      <c r="G1682" s="34"/>
      <c r="H1682" s="34"/>
      <c r="I1682" s="34"/>
    </row>
    <row r="1683" spans="7:9" ht="15">
      <c r="G1683" s="34"/>
      <c r="H1683" s="34"/>
      <c r="I1683" s="34"/>
    </row>
    <row r="1684" spans="7:9" ht="15">
      <c r="G1684" s="34"/>
      <c r="H1684" s="34"/>
      <c r="I1684" s="34"/>
    </row>
    <row r="1685" spans="7:9" ht="15">
      <c r="G1685" s="34"/>
      <c r="H1685" s="34"/>
      <c r="I1685" s="34"/>
    </row>
    <row r="1686" spans="7:9" ht="15">
      <c r="G1686" s="34"/>
      <c r="H1686" s="34"/>
      <c r="I1686" s="34"/>
    </row>
    <row r="1687" spans="7:9" ht="15">
      <c r="G1687" s="34"/>
      <c r="H1687" s="34"/>
      <c r="I1687" s="34"/>
    </row>
    <row r="1688" spans="7:9" ht="15">
      <c r="G1688" s="34"/>
      <c r="H1688" s="34"/>
      <c r="I1688" s="34"/>
    </row>
    <row r="1689" spans="7:9" ht="15">
      <c r="G1689" s="34"/>
      <c r="H1689" s="34"/>
      <c r="I1689" s="34"/>
    </row>
    <row r="1690" spans="7:9" ht="15">
      <c r="G1690" s="34"/>
      <c r="H1690" s="34"/>
      <c r="I1690" s="34"/>
    </row>
    <row r="1691" spans="7:9" ht="15">
      <c r="G1691" s="34"/>
      <c r="H1691" s="34"/>
      <c r="I1691" s="34"/>
    </row>
    <row r="1692" spans="7:9" ht="15">
      <c r="G1692" s="34"/>
      <c r="H1692" s="34"/>
      <c r="I1692" s="34"/>
    </row>
    <row r="1693" spans="7:9" ht="15">
      <c r="G1693" s="34"/>
      <c r="H1693" s="34"/>
      <c r="I1693" s="34"/>
    </row>
    <row r="1694" spans="7:9" ht="15">
      <c r="G1694" s="34"/>
      <c r="H1694" s="34"/>
      <c r="I1694" s="34"/>
    </row>
    <row r="1695" spans="7:9" ht="15">
      <c r="G1695" s="34"/>
      <c r="H1695" s="34"/>
      <c r="I1695" s="34"/>
    </row>
    <row r="1696" spans="7:9" ht="15">
      <c r="G1696" s="34"/>
      <c r="H1696" s="34"/>
      <c r="I1696" s="34"/>
    </row>
    <row r="1697" spans="7:9" ht="15">
      <c r="G1697" s="34"/>
      <c r="H1697" s="34"/>
      <c r="I1697" s="34"/>
    </row>
    <row r="1698" spans="7:9" ht="15">
      <c r="G1698" s="34"/>
      <c r="H1698" s="34"/>
      <c r="I1698" s="34"/>
    </row>
    <row r="1699" spans="7:9" ht="15">
      <c r="G1699" s="34"/>
      <c r="H1699" s="34"/>
      <c r="I1699" s="34"/>
    </row>
    <row r="1700" spans="7:9" ht="15">
      <c r="G1700" s="34"/>
      <c r="H1700" s="34"/>
      <c r="I1700" s="34"/>
    </row>
    <row r="1701" spans="7:9" ht="15">
      <c r="G1701" s="34"/>
      <c r="H1701" s="34"/>
      <c r="I1701" s="34"/>
    </row>
    <row r="1702" spans="7:9" ht="15">
      <c r="G1702" s="34"/>
      <c r="H1702" s="34"/>
      <c r="I1702" s="34"/>
    </row>
    <row r="1703" spans="7:9" ht="15">
      <c r="G1703" s="34"/>
      <c r="H1703" s="34"/>
      <c r="I1703" s="34"/>
    </row>
    <row r="1704" spans="7:9" ht="15">
      <c r="G1704" s="34"/>
      <c r="H1704" s="34"/>
      <c r="I1704" s="34"/>
    </row>
    <row r="1705" spans="7:9" ht="15">
      <c r="G1705" s="34"/>
      <c r="H1705" s="34"/>
      <c r="I1705" s="34"/>
    </row>
    <row r="1706" spans="7:9" ht="15">
      <c r="G1706" s="34"/>
      <c r="H1706" s="34"/>
      <c r="I1706" s="34"/>
    </row>
    <row r="1707" spans="7:9" ht="15">
      <c r="G1707" s="34"/>
      <c r="H1707" s="34"/>
      <c r="I1707" s="34"/>
    </row>
    <row r="1708" spans="7:9" ht="15">
      <c r="G1708" s="34"/>
      <c r="H1708" s="34"/>
      <c r="I1708" s="34"/>
    </row>
    <row r="1709" spans="7:9" ht="15">
      <c r="G1709" s="34"/>
      <c r="H1709" s="34"/>
      <c r="I1709" s="34"/>
    </row>
    <row r="1710" spans="7:9" ht="15">
      <c r="G1710" s="34"/>
      <c r="H1710" s="34"/>
      <c r="I1710" s="34"/>
    </row>
    <row r="1711" spans="7:9" ht="15">
      <c r="G1711" s="34"/>
      <c r="H1711" s="34"/>
      <c r="I1711" s="34"/>
    </row>
    <row r="1712" spans="7:9" ht="15">
      <c r="G1712" s="34"/>
      <c r="H1712" s="34"/>
      <c r="I1712" s="34"/>
    </row>
    <row r="1713" spans="7:9" ht="15">
      <c r="G1713" s="34"/>
      <c r="H1713" s="34"/>
      <c r="I1713" s="34"/>
    </row>
    <row r="1714" spans="7:9" ht="15">
      <c r="G1714" s="34"/>
      <c r="H1714" s="34"/>
      <c r="I1714" s="34"/>
    </row>
    <row r="1715" spans="7:9" ht="15">
      <c r="G1715" s="34"/>
      <c r="H1715" s="34"/>
      <c r="I1715" s="34"/>
    </row>
    <row r="1716" spans="7:9" ht="15">
      <c r="G1716" s="34"/>
      <c r="H1716" s="34"/>
      <c r="I1716" s="34"/>
    </row>
    <row r="1717" spans="7:9" ht="15">
      <c r="G1717" s="34"/>
      <c r="H1717" s="34"/>
      <c r="I1717" s="34"/>
    </row>
    <row r="1718" spans="7:9" ht="15">
      <c r="G1718" s="34"/>
      <c r="H1718" s="34"/>
      <c r="I1718" s="34"/>
    </row>
    <row r="1719" spans="7:9" ht="15">
      <c r="G1719" s="34"/>
      <c r="H1719" s="34"/>
      <c r="I1719" s="34"/>
    </row>
    <row r="1720" spans="7:9" ht="15">
      <c r="G1720" s="34"/>
      <c r="H1720" s="34"/>
      <c r="I1720" s="34"/>
    </row>
    <row r="1721" spans="7:9" ht="15">
      <c r="G1721" s="34"/>
      <c r="H1721" s="34"/>
      <c r="I1721" s="34"/>
    </row>
    <row r="1722" spans="7:9" ht="15">
      <c r="G1722" s="34"/>
      <c r="H1722" s="34"/>
      <c r="I1722" s="34"/>
    </row>
    <row r="1723" spans="7:9" ht="15">
      <c r="G1723" s="34"/>
      <c r="H1723" s="34"/>
      <c r="I1723" s="34"/>
    </row>
    <row r="1724" spans="7:9" ht="15">
      <c r="G1724" s="34"/>
      <c r="H1724" s="34"/>
      <c r="I1724" s="34"/>
    </row>
    <row r="1725" spans="7:9" ht="15">
      <c r="G1725" s="34"/>
      <c r="H1725" s="34"/>
      <c r="I1725" s="34"/>
    </row>
    <row r="1726" spans="7:9" ht="15">
      <c r="G1726" s="34"/>
      <c r="H1726" s="34"/>
      <c r="I1726" s="34"/>
    </row>
    <row r="1727" spans="7:9" ht="15">
      <c r="G1727" s="34"/>
      <c r="H1727" s="34"/>
      <c r="I1727" s="34"/>
    </row>
    <row r="1728" spans="7:9" ht="15">
      <c r="G1728" s="34"/>
      <c r="H1728" s="34"/>
      <c r="I1728" s="34"/>
    </row>
    <row r="1729" spans="7:9" ht="15">
      <c r="G1729" s="34"/>
      <c r="H1729" s="34"/>
      <c r="I1729" s="34"/>
    </row>
    <row r="1730" spans="7:9" ht="15">
      <c r="G1730" s="34"/>
      <c r="H1730" s="34"/>
      <c r="I1730" s="34"/>
    </row>
    <row r="1731" spans="7:9" ht="15">
      <c r="G1731" s="34"/>
      <c r="H1731" s="34"/>
      <c r="I1731" s="34"/>
    </row>
    <row r="1732" spans="7:9" ht="15">
      <c r="G1732" s="34"/>
      <c r="H1732" s="34"/>
      <c r="I1732" s="34"/>
    </row>
    <row r="1733" spans="7:9" ht="15">
      <c r="G1733" s="34"/>
      <c r="H1733" s="34"/>
      <c r="I1733" s="34"/>
    </row>
    <row r="1734" spans="7:9" ht="15">
      <c r="G1734" s="34"/>
      <c r="H1734" s="34"/>
      <c r="I1734" s="34"/>
    </row>
    <row r="1735" spans="7:9" ht="15">
      <c r="G1735" s="34"/>
      <c r="H1735" s="34"/>
      <c r="I1735" s="34"/>
    </row>
    <row r="1736" spans="7:9" ht="15">
      <c r="G1736" s="34"/>
      <c r="H1736" s="34"/>
      <c r="I1736" s="34"/>
    </row>
    <row r="1737" spans="7:9" ht="15">
      <c r="G1737" s="34"/>
      <c r="H1737" s="34"/>
      <c r="I1737" s="34"/>
    </row>
    <row r="1738" spans="7:9" ht="15">
      <c r="G1738" s="34"/>
      <c r="H1738" s="34"/>
      <c r="I1738" s="34"/>
    </row>
    <row r="1739" spans="7:9" ht="15">
      <c r="G1739" s="34"/>
      <c r="H1739" s="34"/>
      <c r="I1739" s="34"/>
    </row>
    <row r="1740" spans="7:9" ht="15">
      <c r="G1740" s="34"/>
      <c r="H1740" s="34"/>
      <c r="I1740" s="34"/>
    </row>
    <row r="1741" spans="7:9" ht="15">
      <c r="G1741" s="34"/>
      <c r="H1741" s="34"/>
      <c r="I1741" s="34"/>
    </row>
    <row r="1742" spans="7:9" ht="15">
      <c r="G1742" s="34"/>
      <c r="H1742" s="34"/>
      <c r="I1742" s="34"/>
    </row>
    <row r="1743" spans="7:9" ht="15">
      <c r="G1743" s="34"/>
      <c r="H1743" s="34"/>
      <c r="I1743" s="34"/>
    </row>
    <row r="1744" spans="7:9" ht="15">
      <c r="G1744" s="34"/>
      <c r="H1744" s="34"/>
      <c r="I1744" s="34"/>
    </row>
    <row r="1745" spans="7:9" ht="15">
      <c r="G1745" s="34"/>
      <c r="H1745" s="34"/>
      <c r="I1745" s="34"/>
    </row>
    <row r="1746" spans="7:9" ht="15">
      <c r="G1746" s="34"/>
      <c r="H1746" s="34"/>
      <c r="I1746" s="34"/>
    </row>
    <row r="1747" spans="7:9" ht="15">
      <c r="G1747" s="34"/>
      <c r="H1747" s="34"/>
      <c r="I1747" s="34"/>
    </row>
    <row r="1748" spans="7:9" ht="15">
      <c r="G1748" s="34"/>
      <c r="H1748" s="34"/>
      <c r="I1748" s="34"/>
    </row>
    <row r="1749" spans="7:9" ht="15">
      <c r="G1749" s="34"/>
      <c r="H1749" s="34"/>
      <c r="I1749" s="34"/>
    </row>
    <row r="1750" spans="7:9" ht="15">
      <c r="G1750" s="34"/>
      <c r="H1750" s="34"/>
      <c r="I1750" s="34"/>
    </row>
    <row r="1751" spans="7:9" ht="15">
      <c r="G1751" s="34"/>
      <c r="H1751" s="34"/>
      <c r="I1751" s="34"/>
    </row>
    <row r="1752" spans="7:9" ht="15">
      <c r="G1752" s="34"/>
      <c r="H1752" s="34"/>
      <c r="I1752" s="34"/>
    </row>
    <row r="1753" spans="7:9" ht="15">
      <c r="G1753" s="34"/>
      <c r="H1753" s="34"/>
      <c r="I1753" s="34"/>
    </row>
    <row r="1754" spans="7:9" ht="15">
      <c r="G1754" s="34"/>
      <c r="H1754" s="34"/>
      <c r="I1754" s="34"/>
    </row>
    <row r="1755" spans="7:9" ht="15">
      <c r="G1755" s="34"/>
      <c r="H1755" s="34"/>
      <c r="I1755" s="34"/>
    </row>
    <row r="1756" spans="7:9" ht="15">
      <c r="G1756" s="34"/>
      <c r="H1756" s="34"/>
      <c r="I1756" s="34"/>
    </row>
    <row r="1757" spans="7:9" ht="15">
      <c r="G1757" s="34"/>
      <c r="H1757" s="34"/>
      <c r="I1757" s="34"/>
    </row>
    <row r="1758" spans="7:9" ht="15">
      <c r="G1758" s="34"/>
      <c r="H1758" s="34"/>
      <c r="I1758" s="34"/>
    </row>
    <row r="1759" spans="7:9" ht="15">
      <c r="G1759" s="34"/>
      <c r="H1759" s="34"/>
      <c r="I1759" s="34"/>
    </row>
    <row r="1760" spans="7:9" ht="15">
      <c r="G1760" s="34"/>
      <c r="H1760" s="34"/>
      <c r="I1760" s="34"/>
    </row>
    <row r="1761" spans="7:9" ht="15">
      <c r="G1761" s="34"/>
      <c r="H1761" s="34"/>
      <c r="I1761" s="34"/>
    </row>
    <row r="1762" spans="7:9" ht="15">
      <c r="G1762" s="34"/>
      <c r="H1762" s="34"/>
      <c r="I1762" s="34"/>
    </row>
    <row r="1763" spans="7:9" ht="15">
      <c r="G1763" s="34"/>
      <c r="H1763" s="34"/>
      <c r="I1763" s="34"/>
    </row>
    <row r="1764" spans="7:9" ht="15">
      <c r="G1764" s="34"/>
      <c r="H1764" s="34"/>
      <c r="I1764" s="34"/>
    </row>
    <row r="1765" spans="7:9" ht="15">
      <c r="G1765" s="34"/>
      <c r="H1765" s="34"/>
      <c r="I1765" s="34"/>
    </row>
    <row r="1766" spans="7:9" ht="15">
      <c r="G1766" s="34"/>
      <c r="H1766" s="34"/>
      <c r="I1766" s="34"/>
    </row>
    <row r="1767" spans="7:9" ht="15">
      <c r="G1767" s="34"/>
      <c r="H1767" s="34"/>
      <c r="I1767" s="34"/>
    </row>
    <row r="1768" spans="7:9" ht="15">
      <c r="G1768" s="34"/>
      <c r="H1768" s="34"/>
      <c r="I1768" s="34"/>
    </row>
    <row r="1769" spans="7:9" ht="15">
      <c r="G1769" s="34"/>
      <c r="H1769" s="34"/>
      <c r="I1769" s="34"/>
    </row>
    <row r="1770" spans="7:9" ht="15">
      <c r="G1770" s="34"/>
      <c r="H1770" s="34"/>
      <c r="I1770" s="34"/>
    </row>
    <row r="1771" spans="7:9" ht="15">
      <c r="G1771" s="34"/>
      <c r="H1771" s="34"/>
      <c r="I1771" s="34"/>
    </row>
    <row r="1772" spans="7:9" ht="15">
      <c r="G1772" s="34"/>
      <c r="H1772" s="34"/>
      <c r="I1772" s="34"/>
    </row>
    <row r="1773" spans="7:9" ht="15">
      <c r="G1773" s="34"/>
      <c r="H1773" s="34"/>
      <c r="I1773" s="34"/>
    </row>
    <row r="1774" spans="7:9" ht="15">
      <c r="G1774" s="34"/>
      <c r="H1774" s="34"/>
      <c r="I1774" s="34"/>
    </row>
    <row r="1775" spans="7:9" ht="15">
      <c r="G1775" s="34"/>
      <c r="H1775" s="34"/>
      <c r="I1775" s="34"/>
    </row>
    <row r="1776" spans="7:9" ht="15">
      <c r="G1776" s="34"/>
      <c r="H1776" s="34"/>
      <c r="I1776" s="34"/>
    </row>
    <row r="1777" spans="7:9" ht="15">
      <c r="G1777" s="34"/>
      <c r="H1777" s="34"/>
      <c r="I1777" s="34"/>
    </row>
    <row r="1778" spans="7:9" ht="15">
      <c r="G1778" s="34"/>
      <c r="H1778" s="34"/>
      <c r="I1778" s="34"/>
    </row>
    <row r="1779" spans="7:9" ht="15">
      <c r="G1779" s="34"/>
      <c r="H1779" s="34"/>
      <c r="I1779" s="34"/>
    </row>
    <row r="1780" spans="7:9" ht="15">
      <c r="G1780" s="34"/>
      <c r="H1780" s="34"/>
      <c r="I1780" s="34"/>
    </row>
    <row r="1781" spans="7:9" ht="15">
      <c r="G1781" s="34"/>
      <c r="H1781" s="34"/>
      <c r="I1781" s="34"/>
    </row>
    <row r="1782" spans="7:9" ht="15">
      <c r="G1782" s="34"/>
      <c r="H1782" s="34"/>
      <c r="I1782" s="34"/>
    </row>
    <row r="1783" spans="7:9" ht="15">
      <c r="G1783" s="34"/>
      <c r="H1783" s="34"/>
      <c r="I1783" s="34"/>
    </row>
    <row r="1784" spans="7:9" ht="15">
      <c r="G1784" s="34"/>
      <c r="H1784" s="34"/>
      <c r="I1784" s="34"/>
    </row>
    <row r="1785" spans="7:9" ht="15">
      <c r="G1785" s="34"/>
      <c r="H1785" s="34"/>
      <c r="I1785" s="34"/>
    </row>
    <row r="1786" spans="7:9" ht="15">
      <c r="G1786" s="34"/>
      <c r="H1786" s="34"/>
      <c r="I1786" s="34"/>
    </row>
    <row r="1787" spans="7:9" ht="15">
      <c r="G1787" s="34"/>
      <c r="H1787" s="34"/>
      <c r="I1787" s="34"/>
    </row>
    <row r="1788" spans="7:9" ht="15">
      <c r="G1788" s="34"/>
      <c r="H1788" s="34"/>
      <c r="I1788" s="34"/>
    </row>
    <row r="1789" spans="7:9" ht="15">
      <c r="G1789" s="34"/>
      <c r="H1789" s="34"/>
      <c r="I1789" s="34"/>
    </row>
    <row r="1790" spans="7:9" ht="15">
      <c r="G1790" s="34"/>
      <c r="H1790" s="34"/>
      <c r="I1790" s="34"/>
    </row>
    <row r="1791" spans="7:9" ht="15">
      <c r="G1791" s="34"/>
      <c r="H1791" s="34"/>
      <c r="I1791" s="34"/>
    </row>
    <row r="1792" spans="7:9" ht="15">
      <c r="G1792" s="34"/>
      <c r="H1792" s="34"/>
      <c r="I1792" s="34"/>
    </row>
    <row r="1793" spans="7:9" ht="15">
      <c r="G1793" s="34"/>
      <c r="H1793" s="34"/>
      <c r="I1793" s="34"/>
    </row>
    <row r="1794" spans="7:9" ht="15">
      <c r="G1794" s="34"/>
      <c r="H1794" s="34"/>
      <c r="I1794" s="34"/>
    </row>
    <row r="1795" spans="7:9" ht="15">
      <c r="G1795" s="34"/>
      <c r="H1795" s="34"/>
      <c r="I1795" s="34"/>
    </row>
    <row r="1796" spans="7:9" ht="15">
      <c r="G1796" s="34"/>
      <c r="H1796" s="34"/>
      <c r="I1796" s="34"/>
    </row>
    <row r="1797" spans="7:9" ht="15">
      <c r="G1797" s="34"/>
      <c r="H1797" s="34"/>
      <c r="I1797" s="34"/>
    </row>
    <row r="1798" spans="7:9" ht="15">
      <c r="G1798" s="34"/>
      <c r="H1798" s="34"/>
      <c r="I1798" s="34"/>
    </row>
    <row r="1799" spans="7:9" ht="15">
      <c r="G1799" s="34"/>
      <c r="H1799" s="34"/>
      <c r="I1799" s="34"/>
    </row>
    <row r="1800" spans="7:9" ht="15">
      <c r="G1800" s="34"/>
      <c r="H1800" s="34"/>
      <c r="I1800" s="34"/>
    </row>
    <row r="1801" spans="7:9" ht="15">
      <c r="G1801" s="34"/>
      <c r="H1801" s="34"/>
      <c r="I1801" s="34"/>
    </row>
    <row r="1802" spans="7:9" ht="15">
      <c r="G1802" s="34"/>
      <c r="H1802" s="34"/>
      <c r="I1802" s="34"/>
    </row>
    <row r="1803" spans="7:9" ht="15">
      <c r="G1803" s="34"/>
      <c r="H1803" s="34"/>
      <c r="I1803" s="34"/>
    </row>
    <row r="1804" spans="7:9" ht="15">
      <c r="G1804" s="34"/>
      <c r="H1804" s="34"/>
      <c r="I1804" s="34"/>
    </row>
    <row r="1805" spans="7:9" ht="15">
      <c r="G1805" s="34"/>
      <c r="H1805" s="34"/>
      <c r="I1805" s="34"/>
    </row>
    <row r="1806" spans="7:9" ht="15">
      <c r="G1806" s="34"/>
      <c r="H1806" s="34"/>
      <c r="I1806" s="34"/>
    </row>
    <row r="1807" spans="7:9" ht="15">
      <c r="G1807" s="34"/>
      <c r="H1807" s="34"/>
      <c r="I1807" s="34"/>
    </row>
    <row r="1808" spans="7:9" ht="15">
      <c r="G1808" s="34"/>
      <c r="H1808" s="34"/>
      <c r="I1808" s="34"/>
    </row>
    <row r="1809" spans="7:9" ht="15">
      <c r="G1809" s="34"/>
      <c r="H1809" s="34"/>
      <c r="I1809" s="34"/>
    </row>
    <row r="1810" spans="7:9" ht="15">
      <c r="G1810" s="34"/>
      <c r="H1810" s="34"/>
      <c r="I1810" s="34"/>
    </row>
    <row r="1811" spans="7:9" ht="15">
      <c r="G1811" s="34"/>
      <c r="H1811" s="34"/>
      <c r="I1811" s="34"/>
    </row>
    <row r="1812" spans="7:9" ht="15">
      <c r="G1812" s="34"/>
      <c r="H1812" s="34"/>
      <c r="I1812" s="34"/>
    </row>
    <row r="1813" spans="7:9" ht="15">
      <c r="G1813" s="34"/>
      <c r="H1813" s="34"/>
      <c r="I1813" s="34"/>
    </row>
    <row r="1814" spans="7:9" ht="15">
      <c r="G1814" s="34"/>
      <c r="H1814" s="34"/>
      <c r="I1814" s="34"/>
    </row>
    <row r="1815" spans="7:9" ht="15">
      <c r="G1815" s="34"/>
      <c r="H1815" s="34"/>
      <c r="I1815" s="34"/>
    </row>
    <row r="1816" spans="7:9" ht="15">
      <c r="G1816" s="34"/>
      <c r="H1816" s="34"/>
      <c r="I1816" s="34"/>
    </row>
    <row r="1817" spans="7:9" ht="15">
      <c r="G1817" s="34"/>
      <c r="H1817" s="34"/>
      <c r="I1817" s="34"/>
    </row>
    <row r="1818" spans="7:9" ht="15">
      <c r="G1818" s="34"/>
      <c r="H1818" s="34"/>
      <c r="I1818" s="34"/>
    </row>
    <row r="1819" spans="7:9" ht="15">
      <c r="G1819" s="34"/>
      <c r="H1819" s="34"/>
      <c r="I1819" s="34"/>
    </row>
    <row r="1820" spans="7:9" ht="15">
      <c r="G1820" s="34"/>
      <c r="H1820" s="34"/>
      <c r="I1820" s="34"/>
    </row>
    <row r="1821" spans="7:9" ht="15">
      <c r="G1821" s="34"/>
      <c r="H1821" s="34"/>
      <c r="I1821" s="34"/>
    </row>
    <row r="1822" spans="7:9" ht="15">
      <c r="G1822" s="34"/>
      <c r="H1822" s="34"/>
      <c r="I1822" s="34"/>
    </row>
    <row r="1823" spans="7:9" ht="15">
      <c r="G1823" s="34"/>
      <c r="H1823" s="34"/>
      <c r="I1823" s="34"/>
    </row>
    <row r="1824" spans="7:9" ht="15">
      <c r="G1824" s="34"/>
      <c r="H1824" s="34"/>
      <c r="I1824" s="34"/>
    </row>
    <row r="1825" spans="7:9" ht="15">
      <c r="G1825" s="34"/>
      <c r="H1825" s="34"/>
      <c r="I1825" s="34"/>
    </row>
    <row r="1826" spans="7:9" ht="15">
      <c r="G1826" s="34"/>
      <c r="H1826" s="34"/>
      <c r="I1826" s="34"/>
    </row>
    <row r="1827" spans="7:9" ht="15">
      <c r="G1827" s="34"/>
      <c r="H1827" s="34"/>
      <c r="I1827" s="34"/>
    </row>
    <row r="1828" spans="7:9" ht="15">
      <c r="G1828" s="34"/>
      <c r="H1828" s="34"/>
      <c r="I1828" s="34"/>
    </row>
    <row r="1829" spans="7:9" ht="15">
      <c r="G1829" s="34"/>
      <c r="H1829" s="34"/>
      <c r="I1829" s="34"/>
    </row>
    <row r="1830" spans="7:9" ht="15">
      <c r="G1830" s="34"/>
      <c r="H1830" s="34"/>
      <c r="I1830" s="34"/>
    </row>
    <row r="1831" spans="7:9" ht="15">
      <c r="G1831" s="34"/>
      <c r="H1831" s="34"/>
      <c r="I1831" s="34"/>
    </row>
    <row r="1832" spans="7:9" ht="15">
      <c r="G1832" s="34"/>
      <c r="H1832" s="34"/>
      <c r="I1832" s="34"/>
    </row>
    <row r="1833" spans="7:9" ht="15">
      <c r="G1833" s="34"/>
      <c r="H1833" s="34"/>
      <c r="I1833" s="34"/>
    </row>
    <row r="1834" spans="7:9" ht="15">
      <c r="G1834" s="34"/>
      <c r="H1834" s="34"/>
      <c r="I1834" s="34"/>
    </row>
    <row r="1835" spans="7:9" ht="15">
      <c r="G1835" s="34"/>
      <c r="H1835" s="34"/>
      <c r="I1835" s="34"/>
    </row>
    <row r="1836" spans="7:9" ht="15">
      <c r="G1836" s="34"/>
      <c r="H1836" s="34"/>
      <c r="I1836" s="34"/>
    </row>
    <row r="1837" spans="7:9" ht="15">
      <c r="G1837" s="34"/>
      <c r="H1837" s="34"/>
      <c r="I1837" s="34"/>
    </row>
    <row r="1838" spans="7:9" ht="15">
      <c r="G1838" s="34"/>
      <c r="H1838" s="34"/>
      <c r="I1838" s="34"/>
    </row>
    <row r="1839" spans="7:9" ht="15">
      <c r="G1839" s="34"/>
      <c r="H1839" s="34"/>
      <c r="I1839" s="34"/>
    </row>
    <row r="1840" spans="7:9" ht="15">
      <c r="G1840" s="34"/>
      <c r="H1840" s="34"/>
      <c r="I1840" s="34"/>
    </row>
    <row r="1841" spans="7:9" ht="15">
      <c r="G1841" s="34"/>
      <c r="H1841" s="34"/>
      <c r="I1841" s="34"/>
    </row>
    <row r="1842" spans="7:9" ht="15">
      <c r="G1842" s="34"/>
      <c r="H1842" s="34"/>
      <c r="I1842" s="34"/>
    </row>
    <row r="1843" spans="7:9" ht="15">
      <c r="G1843" s="34"/>
      <c r="H1843" s="34"/>
      <c r="I1843" s="34"/>
    </row>
    <row r="1844" spans="7:9" ht="15">
      <c r="G1844" s="34"/>
      <c r="H1844" s="34"/>
      <c r="I1844" s="34"/>
    </row>
    <row r="1845" spans="7:9" ht="15">
      <c r="G1845" s="34"/>
      <c r="H1845" s="34"/>
      <c r="I1845" s="34"/>
    </row>
    <row r="1846" spans="7:9" ht="15">
      <c r="G1846" s="34"/>
      <c r="H1846" s="34"/>
      <c r="I1846" s="34"/>
    </row>
    <row r="1847" spans="7:9" ht="15">
      <c r="G1847" s="34"/>
      <c r="H1847" s="34"/>
      <c r="I1847" s="34"/>
    </row>
    <row r="1848" spans="7:9" ht="15">
      <c r="G1848" s="34"/>
      <c r="H1848" s="34"/>
      <c r="I1848" s="34"/>
    </row>
    <row r="1849" spans="7:9" ht="15">
      <c r="G1849" s="34"/>
      <c r="H1849" s="34"/>
      <c r="I1849" s="34"/>
    </row>
    <row r="1850" spans="7:9" ht="15">
      <c r="G1850" s="34"/>
      <c r="H1850" s="34"/>
      <c r="I1850" s="34"/>
    </row>
    <row r="1851" spans="7:9" ht="15">
      <c r="G1851" s="34"/>
      <c r="H1851" s="34"/>
      <c r="I1851" s="34"/>
    </row>
    <row r="1852" spans="7:9" ht="15">
      <c r="G1852" s="34"/>
      <c r="H1852" s="34"/>
      <c r="I1852" s="34"/>
    </row>
    <row r="1853" spans="7:9" ht="15">
      <c r="G1853" s="34"/>
      <c r="H1853" s="34"/>
      <c r="I1853" s="34"/>
    </row>
    <row r="1854" spans="7:9" ht="15">
      <c r="G1854" s="34"/>
      <c r="H1854" s="34"/>
      <c r="I1854" s="34"/>
    </row>
    <row r="1855" spans="7:9" ht="15">
      <c r="G1855" s="34"/>
      <c r="H1855" s="34"/>
      <c r="I1855" s="34"/>
    </row>
    <row r="1856" spans="7:9" ht="15">
      <c r="G1856" s="34"/>
      <c r="H1856" s="34"/>
      <c r="I1856" s="34"/>
    </row>
    <row r="1857" spans="7:9" ht="15">
      <c r="G1857" s="34"/>
      <c r="H1857" s="34"/>
      <c r="I1857" s="34"/>
    </row>
    <row r="1858" spans="7:9" ht="15">
      <c r="G1858" s="34"/>
      <c r="H1858" s="34"/>
      <c r="I1858" s="34"/>
    </row>
    <row r="1859" spans="7:9" ht="15">
      <c r="G1859" s="34"/>
      <c r="H1859" s="34"/>
      <c r="I1859" s="34"/>
    </row>
    <row r="1860" spans="7:9" ht="15">
      <c r="G1860" s="34"/>
      <c r="H1860" s="34"/>
      <c r="I1860" s="34"/>
    </row>
    <row r="1861" spans="7:9" ht="15">
      <c r="G1861" s="34"/>
      <c r="H1861" s="34"/>
      <c r="I1861" s="34"/>
    </row>
    <row r="1862" spans="7:9" ht="15">
      <c r="G1862" s="34"/>
      <c r="H1862" s="34"/>
      <c r="I1862" s="34"/>
    </row>
    <row r="1863" spans="7:9" ht="15">
      <c r="G1863" s="34"/>
      <c r="H1863" s="34"/>
      <c r="I1863" s="34"/>
    </row>
    <row r="1864" spans="7:9" ht="15">
      <c r="G1864" s="34"/>
      <c r="H1864" s="34"/>
      <c r="I1864" s="34"/>
    </row>
    <row r="1865" spans="7:9" ht="15">
      <c r="G1865" s="34"/>
      <c r="H1865" s="34"/>
      <c r="I1865" s="34"/>
    </row>
    <row r="1866" spans="7:9" ht="15">
      <c r="G1866" s="34"/>
      <c r="H1866" s="34"/>
      <c r="I1866" s="34"/>
    </row>
    <row r="1867" spans="7:9" ht="15">
      <c r="G1867" s="34"/>
      <c r="H1867" s="34"/>
      <c r="I1867" s="34"/>
    </row>
    <row r="1868" spans="7:9" ht="15">
      <c r="G1868" s="34"/>
      <c r="H1868" s="34"/>
      <c r="I1868" s="34"/>
    </row>
    <row r="1869" spans="7:9" ht="15">
      <c r="G1869" s="34"/>
      <c r="H1869" s="34"/>
      <c r="I1869" s="34"/>
    </row>
    <row r="1870" spans="7:9" ht="15">
      <c r="G1870" s="34"/>
      <c r="H1870" s="34"/>
      <c r="I1870" s="34"/>
    </row>
    <row r="1871" spans="7:9" ht="15">
      <c r="G1871" s="34"/>
      <c r="H1871" s="34"/>
      <c r="I1871" s="34"/>
    </row>
    <row r="1872" spans="7:9" ht="15">
      <c r="G1872" s="34"/>
      <c r="H1872" s="34"/>
      <c r="I1872" s="34"/>
    </row>
    <row r="1873" spans="7:9" ht="15">
      <c r="G1873" s="34"/>
      <c r="H1873" s="34"/>
      <c r="I1873" s="34"/>
    </row>
    <row r="1874" spans="7:9" ht="15">
      <c r="G1874" s="34"/>
      <c r="H1874" s="34"/>
      <c r="I1874" s="34"/>
    </row>
    <row r="1875" spans="7:9" ht="15">
      <c r="G1875" s="34"/>
      <c r="H1875" s="34"/>
      <c r="I1875" s="34"/>
    </row>
    <row r="1876" spans="7:9" ht="15">
      <c r="G1876" s="34"/>
      <c r="H1876" s="34"/>
      <c r="I1876" s="34"/>
    </row>
    <row r="1877" spans="7:9" ht="15">
      <c r="G1877" s="34"/>
      <c r="H1877" s="34"/>
      <c r="I1877" s="34"/>
    </row>
    <row r="1878" spans="7:9" ht="15">
      <c r="G1878" s="34"/>
      <c r="H1878" s="34"/>
      <c r="I1878" s="34"/>
    </row>
    <row r="1879" spans="7:9" ht="15">
      <c r="G1879" s="34"/>
      <c r="H1879" s="34"/>
      <c r="I1879" s="34"/>
    </row>
    <row r="1880" spans="7:9" ht="15">
      <c r="G1880" s="34"/>
      <c r="H1880" s="34"/>
      <c r="I1880" s="34"/>
    </row>
    <row r="1881" spans="7:9" ht="15">
      <c r="G1881" s="34"/>
      <c r="H1881" s="34"/>
      <c r="I1881" s="34"/>
    </row>
    <row r="1882" spans="7:9" ht="15">
      <c r="G1882" s="34"/>
      <c r="H1882" s="34"/>
      <c r="I1882" s="34"/>
    </row>
    <row r="1883" spans="7:9" ht="15">
      <c r="G1883" s="34"/>
      <c r="H1883" s="34"/>
      <c r="I1883" s="34"/>
    </row>
    <row r="1884" spans="7:9" ht="15">
      <c r="G1884" s="34"/>
      <c r="H1884" s="34"/>
      <c r="I1884" s="34"/>
    </row>
    <row r="1885" spans="7:9" ht="15">
      <c r="G1885" s="34"/>
      <c r="H1885" s="34"/>
      <c r="I1885" s="34"/>
    </row>
    <row r="1886" spans="7:9" ht="15">
      <c r="G1886" s="34"/>
      <c r="H1886" s="34"/>
      <c r="I1886" s="34"/>
    </row>
    <row r="1887" spans="7:9" ht="15">
      <c r="G1887" s="34"/>
      <c r="H1887" s="34"/>
      <c r="I1887" s="34"/>
    </row>
    <row r="1888" spans="7:9" ht="15">
      <c r="G1888" s="34"/>
      <c r="H1888" s="34"/>
      <c r="I1888" s="34"/>
    </row>
    <row r="1889" spans="7:9" ht="15">
      <c r="G1889" s="34"/>
      <c r="H1889" s="34"/>
      <c r="I1889" s="34"/>
    </row>
    <row r="1890" spans="7:9" ht="15">
      <c r="G1890" s="34"/>
      <c r="H1890" s="34"/>
      <c r="I1890" s="34"/>
    </row>
    <row r="1891" spans="7:9" ht="15">
      <c r="G1891" s="34"/>
      <c r="H1891" s="34"/>
      <c r="I1891" s="34"/>
    </row>
    <row r="1892" spans="7:9" ht="15">
      <c r="G1892" s="34"/>
      <c r="H1892" s="34"/>
      <c r="I1892" s="34"/>
    </row>
    <row r="1893" spans="7:9" ht="15">
      <c r="G1893" s="34"/>
      <c r="H1893" s="34"/>
      <c r="I1893" s="34"/>
    </row>
    <row r="1894" spans="7:9" ht="15">
      <c r="G1894" s="34"/>
      <c r="H1894" s="34"/>
      <c r="I1894" s="34"/>
    </row>
    <row r="1895" spans="7:9" ht="15">
      <c r="G1895" s="34"/>
      <c r="H1895" s="34"/>
      <c r="I1895" s="34"/>
    </row>
    <row r="1896" spans="7:9" ht="15">
      <c r="G1896" s="34"/>
      <c r="H1896" s="34"/>
      <c r="I1896" s="34"/>
    </row>
    <row r="1897" spans="7:9" ht="15">
      <c r="G1897" s="34"/>
      <c r="H1897" s="34"/>
      <c r="I1897" s="34"/>
    </row>
    <row r="1898" spans="7:9" ht="15">
      <c r="G1898" s="34"/>
      <c r="H1898" s="34"/>
      <c r="I1898" s="34"/>
    </row>
    <row r="1899" spans="7:9" ht="15">
      <c r="G1899" s="34"/>
      <c r="H1899" s="34"/>
      <c r="I1899" s="34"/>
    </row>
    <row r="1900" spans="7:9" ht="15">
      <c r="G1900" s="34"/>
      <c r="H1900" s="34"/>
      <c r="I1900" s="34"/>
    </row>
    <row r="1901" spans="7:9" ht="15">
      <c r="G1901" s="34"/>
      <c r="H1901" s="34"/>
      <c r="I1901" s="34"/>
    </row>
    <row r="1902" spans="7:9" ht="15">
      <c r="G1902" s="34"/>
      <c r="H1902" s="34"/>
      <c r="I1902" s="34"/>
    </row>
    <row r="1903" spans="7:9" ht="15">
      <c r="G1903" s="34"/>
      <c r="H1903" s="34"/>
      <c r="I1903" s="34"/>
    </row>
    <row r="1904" spans="7:9" ht="15">
      <c r="G1904" s="34"/>
      <c r="H1904" s="34"/>
      <c r="I1904" s="34"/>
    </row>
    <row r="1905" spans="7:9" ht="15">
      <c r="G1905" s="34"/>
      <c r="H1905" s="34"/>
      <c r="I1905" s="34"/>
    </row>
    <row r="1906" spans="7:9" ht="15">
      <c r="G1906" s="34"/>
      <c r="H1906" s="34"/>
      <c r="I1906" s="34"/>
    </row>
    <row r="1907" spans="7:9" ht="15">
      <c r="G1907" s="34"/>
      <c r="H1907" s="34"/>
      <c r="I1907" s="34"/>
    </row>
    <row r="1908" spans="7:9" ht="15">
      <c r="G1908" s="34"/>
      <c r="H1908" s="34"/>
      <c r="I1908" s="34"/>
    </row>
    <row r="1909" spans="7:9" ht="15">
      <c r="G1909" s="34"/>
      <c r="H1909" s="34"/>
      <c r="I1909" s="34"/>
    </row>
    <row r="1910" spans="7:9" ht="15">
      <c r="G1910" s="34"/>
      <c r="H1910" s="34"/>
      <c r="I1910" s="34"/>
    </row>
    <row r="1911" spans="7:9" ht="15">
      <c r="G1911" s="34"/>
      <c r="H1911" s="34"/>
      <c r="I1911" s="34"/>
    </row>
    <row r="1912" spans="7:9" ht="15">
      <c r="G1912" s="34"/>
      <c r="H1912" s="34"/>
      <c r="I1912" s="34"/>
    </row>
    <row r="1913" spans="7:9" ht="15">
      <c r="G1913" s="34"/>
      <c r="H1913" s="34"/>
      <c r="I1913" s="34"/>
    </row>
    <row r="1914" spans="7:9" ht="15">
      <c r="G1914" s="34"/>
      <c r="H1914" s="34"/>
      <c r="I1914" s="34"/>
    </row>
    <row r="1915" spans="7:9" ht="15">
      <c r="G1915" s="34"/>
      <c r="H1915" s="34"/>
      <c r="I1915" s="34"/>
    </row>
    <row r="1916" spans="7:9" ht="15">
      <c r="G1916" s="34"/>
      <c r="H1916" s="34"/>
      <c r="I1916" s="34"/>
    </row>
    <row r="1917" spans="7:9" ht="15">
      <c r="G1917" s="34"/>
      <c r="H1917" s="34"/>
      <c r="I1917" s="34"/>
    </row>
    <row r="1918" spans="7:9" ht="15">
      <c r="G1918" s="34"/>
      <c r="H1918" s="34"/>
      <c r="I1918" s="34"/>
    </row>
    <row r="1919" spans="7:9" ht="15">
      <c r="G1919" s="34"/>
      <c r="H1919" s="34"/>
      <c r="I1919" s="34"/>
    </row>
    <row r="1920" spans="7:9" ht="15">
      <c r="G1920" s="34"/>
      <c r="H1920" s="34"/>
      <c r="I1920" s="34"/>
    </row>
    <row r="1921" spans="7:9" ht="15">
      <c r="G1921" s="34"/>
      <c r="H1921" s="34"/>
      <c r="I1921" s="34"/>
    </row>
    <row r="1922" spans="7:9" ht="15">
      <c r="G1922" s="34"/>
      <c r="H1922" s="34"/>
      <c r="I1922" s="34"/>
    </row>
    <row r="1923" spans="7:9" ht="15">
      <c r="G1923" s="34"/>
      <c r="H1923" s="34"/>
      <c r="I1923" s="34"/>
    </row>
    <row r="1924" spans="7:9" ht="15">
      <c r="G1924" s="34"/>
      <c r="H1924" s="34"/>
      <c r="I1924" s="34"/>
    </row>
    <row r="1925" spans="7:9" ht="15">
      <c r="G1925" s="34"/>
      <c r="H1925" s="34"/>
      <c r="I1925" s="34"/>
    </row>
    <row r="1926" spans="7:9" ht="15">
      <c r="G1926" s="34"/>
      <c r="H1926" s="34"/>
      <c r="I1926" s="34"/>
    </row>
    <row r="1927" spans="7:9" ht="15">
      <c r="G1927" s="34"/>
      <c r="H1927" s="34"/>
      <c r="I1927" s="34"/>
    </row>
    <row r="1928" spans="7:9" ht="15">
      <c r="G1928" s="34"/>
      <c r="H1928" s="34"/>
      <c r="I1928" s="34"/>
    </row>
    <row r="1929" spans="7:9" ht="15">
      <c r="G1929" s="34"/>
      <c r="H1929" s="34"/>
      <c r="I1929" s="34"/>
    </row>
    <row r="1930" spans="7:9" ht="15">
      <c r="G1930" s="34"/>
      <c r="H1930" s="34"/>
      <c r="I1930" s="34"/>
    </row>
    <row r="1931" spans="7:9" ht="15">
      <c r="G1931" s="34"/>
      <c r="H1931" s="34"/>
      <c r="I1931" s="34"/>
    </row>
    <row r="1932" spans="7:9" ht="15">
      <c r="G1932" s="34"/>
      <c r="H1932" s="34"/>
      <c r="I1932" s="34"/>
    </row>
    <row r="1933" spans="7:9" ht="15">
      <c r="G1933" s="34"/>
      <c r="H1933" s="34"/>
      <c r="I1933" s="34"/>
    </row>
    <row r="1934" spans="7:9" ht="15">
      <c r="G1934" s="34"/>
      <c r="H1934" s="34"/>
      <c r="I1934" s="34"/>
    </row>
    <row r="1935" spans="7:9" ht="15">
      <c r="G1935" s="34"/>
      <c r="H1935" s="34"/>
      <c r="I1935" s="34"/>
    </row>
    <row r="1936" spans="7:9" ht="15">
      <c r="G1936" s="34"/>
      <c r="H1936" s="34"/>
      <c r="I1936" s="34"/>
    </row>
    <row r="1937" spans="7:9" ht="15">
      <c r="G1937" s="34"/>
      <c r="H1937" s="34"/>
      <c r="I1937" s="34"/>
    </row>
    <row r="1938" spans="7:9" ht="15">
      <c r="G1938" s="34"/>
      <c r="H1938" s="34"/>
      <c r="I1938" s="34"/>
    </row>
    <row r="1939" spans="7:9" ht="15">
      <c r="G1939" s="34"/>
      <c r="H1939" s="34"/>
      <c r="I1939" s="34"/>
    </row>
    <row r="1940" spans="7:9" ht="15">
      <c r="G1940" s="34"/>
      <c r="H1940" s="34"/>
      <c r="I1940" s="34"/>
    </row>
    <row r="1941" spans="7:9" ht="15">
      <c r="G1941" s="34"/>
      <c r="H1941" s="34"/>
      <c r="I1941" s="34"/>
    </row>
    <row r="1942" spans="7:9" ht="15">
      <c r="G1942" s="34"/>
      <c r="H1942" s="34"/>
      <c r="I1942" s="34"/>
    </row>
    <row r="1943" spans="7:9" ht="15">
      <c r="G1943" s="34"/>
      <c r="H1943" s="34"/>
      <c r="I1943" s="34"/>
    </row>
    <row r="1944" spans="7:9" ht="15">
      <c r="G1944" s="34"/>
      <c r="H1944" s="34"/>
      <c r="I1944" s="34"/>
    </row>
    <row r="1945" spans="7:9" ht="15">
      <c r="G1945" s="34"/>
      <c r="H1945" s="34"/>
      <c r="I1945" s="34"/>
    </row>
    <row r="1946" spans="7:9" ht="15">
      <c r="G1946" s="34"/>
      <c r="H1946" s="34"/>
      <c r="I1946" s="34"/>
    </row>
    <row r="1947" spans="7:9" ht="15">
      <c r="G1947" s="34"/>
      <c r="H1947" s="34"/>
      <c r="I1947" s="34"/>
    </row>
    <row r="1948" spans="7:9" ht="15">
      <c r="G1948" s="34"/>
      <c r="H1948" s="34"/>
      <c r="I1948" s="34"/>
    </row>
    <row r="1949" spans="7:9" ht="15">
      <c r="G1949" s="34"/>
      <c r="H1949" s="34"/>
      <c r="I1949" s="34"/>
    </row>
    <row r="1950" spans="7:9" ht="15">
      <c r="G1950" s="34"/>
      <c r="H1950" s="34"/>
      <c r="I1950" s="34"/>
    </row>
    <row r="1951" spans="7:9" ht="15">
      <c r="G1951" s="34"/>
      <c r="H1951" s="34"/>
      <c r="I1951" s="34"/>
    </row>
    <row r="1952" spans="7:9" ht="15">
      <c r="G1952" s="34"/>
      <c r="H1952" s="34"/>
      <c r="I1952" s="34"/>
    </row>
    <row r="1953" spans="7:9" ht="15">
      <c r="G1953" s="34"/>
      <c r="H1953" s="34"/>
      <c r="I1953" s="34"/>
    </row>
    <row r="1954" spans="7:9" ht="15">
      <c r="G1954" s="34"/>
      <c r="H1954" s="34"/>
      <c r="I1954" s="34"/>
    </row>
    <row r="1955" spans="7:9" ht="15">
      <c r="G1955" s="34"/>
      <c r="H1955" s="34"/>
      <c r="I1955" s="34"/>
    </row>
    <row r="1956" spans="7:9" ht="15">
      <c r="G1956" s="34"/>
      <c r="H1956" s="34"/>
      <c r="I1956" s="34"/>
    </row>
    <row r="1957" spans="7:9" ht="15">
      <c r="G1957" s="34"/>
      <c r="H1957" s="34"/>
      <c r="I1957" s="34"/>
    </row>
    <row r="1958" spans="7:9" ht="15">
      <c r="G1958" s="34"/>
      <c r="H1958" s="34"/>
      <c r="I1958" s="34"/>
    </row>
    <row r="1959" spans="7:9" ht="15">
      <c r="G1959" s="34"/>
      <c r="H1959" s="34"/>
      <c r="I1959" s="34"/>
    </row>
    <row r="1960" spans="7:9" ht="15">
      <c r="G1960" s="34"/>
      <c r="H1960" s="34"/>
      <c r="I1960" s="34"/>
    </row>
    <row r="1961" spans="7:9" ht="15">
      <c r="G1961" s="34"/>
      <c r="H1961" s="34"/>
      <c r="I1961" s="34"/>
    </row>
    <row r="1962" spans="7:9" ht="15">
      <c r="G1962" s="34"/>
      <c r="H1962" s="34"/>
      <c r="I1962" s="34"/>
    </row>
    <row r="1963" spans="7:9" ht="15">
      <c r="G1963" s="34"/>
      <c r="H1963" s="34"/>
      <c r="I1963" s="34"/>
    </row>
    <row r="1964" spans="7:9" ht="15">
      <c r="G1964" s="34"/>
      <c r="H1964" s="34"/>
      <c r="I1964" s="34"/>
    </row>
    <row r="1965" spans="7:9" ht="15">
      <c r="G1965" s="34"/>
      <c r="H1965" s="34"/>
      <c r="I1965" s="34"/>
    </row>
    <row r="1966" spans="7:9" ht="15">
      <c r="G1966" s="34"/>
      <c r="H1966" s="34"/>
      <c r="I1966" s="34"/>
    </row>
    <row r="1967" spans="7:9" ht="15">
      <c r="G1967" s="34"/>
      <c r="H1967" s="34"/>
      <c r="I1967" s="34"/>
    </row>
    <row r="1968" spans="7:9" ht="15">
      <c r="G1968" s="34"/>
      <c r="H1968" s="34"/>
      <c r="I1968" s="34"/>
    </row>
    <row r="1969" spans="7:9" ht="15">
      <c r="G1969" s="34"/>
      <c r="H1969" s="34"/>
      <c r="I1969" s="34"/>
    </row>
    <row r="1970" spans="7:9" ht="15">
      <c r="G1970" s="34"/>
      <c r="H1970" s="34"/>
      <c r="I1970" s="34"/>
    </row>
    <row r="1971" spans="7:9" ht="15">
      <c r="G1971" s="34"/>
      <c r="H1971" s="34"/>
      <c r="I1971" s="34"/>
    </row>
    <row r="1972" spans="7:9" ht="15">
      <c r="G1972" s="34"/>
      <c r="H1972" s="34"/>
      <c r="I1972" s="34"/>
    </row>
    <row r="1973" spans="7:9" ht="15">
      <c r="G1973" s="34"/>
      <c r="H1973" s="34"/>
      <c r="I1973" s="34"/>
    </row>
    <row r="1974" spans="7:9" ht="15">
      <c r="G1974" s="34"/>
      <c r="H1974" s="34"/>
      <c r="I1974" s="34"/>
    </row>
    <row r="1975" spans="7:9" ht="15">
      <c r="G1975" s="34"/>
      <c r="H1975" s="34"/>
      <c r="I1975" s="34"/>
    </row>
    <row r="1976" spans="7:9" ht="15">
      <c r="G1976" s="34"/>
      <c r="H1976" s="34"/>
      <c r="I1976" s="34"/>
    </row>
    <row r="1977" spans="7:9" ht="15">
      <c r="G1977" s="34"/>
      <c r="H1977" s="34"/>
      <c r="I1977" s="34"/>
    </row>
    <row r="1978" spans="7:9" ht="15">
      <c r="G1978" s="34"/>
      <c r="H1978" s="34"/>
      <c r="I1978" s="34"/>
    </row>
    <row r="1979" spans="7:9" ht="15">
      <c r="G1979" s="34"/>
      <c r="H1979" s="34"/>
      <c r="I1979" s="34"/>
    </row>
    <row r="1980" spans="7:9" ht="15">
      <c r="G1980" s="34"/>
      <c r="H1980" s="34"/>
      <c r="I1980" s="34"/>
    </row>
    <row r="1981" spans="7:9" ht="15">
      <c r="G1981" s="34"/>
      <c r="H1981" s="34"/>
      <c r="I1981" s="34"/>
    </row>
    <row r="1982" spans="7:9" ht="15">
      <c r="G1982" s="34"/>
      <c r="H1982" s="34"/>
      <c r="I1982" s="34"/>
    </row>
    <row r="1983" spans="7:9" ht="15">
      <c r="G1983" s="34"/>
      <c r="H1983" s="34"/>
      <c r="I1983" s="34"/>
    </row>
    <row r="1984" spans="7:9" ht="15">
      <c r="G1984" s="34"/>
      <c r="H1984" s="34"/>
      <c r="I1984" s="34"/>
    </row>
    <row r="1985" spans="7:9" ht="15">
      <c r="G1985" s="34"/>
      <c r="H1985" s="34"/>
      <c r="I1985" s="34"/>
    </row>
    <row r="1986" spans="7:9" ht="15">
      <c r="G1986" s="34"/>
      <c r="H1986" s="34"/>
      <c r="I1986" s="34"/>
    </row>
    <row r="1987" spans="7:9" ht="15">
      <c r="G1987" s="34"/>
      <c r="H1987" s="34"/>
      <c r="I1987" s="34"/>
    </row>
    <row r="1988" spans="7:9" ht="15">
      <c r="G1988" s="34"/>
      <c r="H1988" s="34"/>
      <c r="I1988" s="34"/>
    </row>
    <row r="1989" spans="7:9" ht="15">
      <c r="G1989" s="34"/>
      <c r="H1989" s="34"/>
      <c r="I1989" s="34"/>
    </row>
    <row r="1990" spans="7:9" ht="15">
      <c r="G1990" s="34"/>
      <c r="H1990" s="34"/>
      <c r="I1990" s="34"/>
    </row>
    <row r="1991" spans="7:9" ht="15">
      <c r="G1991" s="34"/>
      <c r="H1991" s="34"/>
      <c r="I1991" s="34"/>
    </row>
    <row r="1992" spans="7:9" ht="15">
      <c r="G1992" s="34"/>
      <c r="H1992" s="34"/>
      <c r="I1992" s="34"/>
    </row>
    <row r="1993" spans="7:9" ht="15">
      <c r="G1993" s="34"/>
      <c r="H1993" s="34"/>
      <c r="I1993" s="34"/>
    </row>
    <row r="1994" spans="7:9" ht="15">
      <c r="G1994" s="34"/>
      <c r="H1994" s="34"/>
      <c r="I1994" s="34"/>
    </row>
    <row r="1995" spans="7:9" ht="15">
      <c r="G1995" s="34"/>
      <c r="H1995" s="34"/>
      <c r="I1995" s="34"/>
    </row>
    <row r="1996" spans="7:9" ht="15">
      <c r="G1996" s="34"/>
      <c r="H1996" s="34"/>
      <c r="I1996" s="34"/>
    </row>
    <row r="1997" spans="7:9" ht="15">
      <c r="G1997" s="34"/>
      <c r="H1997" s="34"/>
      <c r="I1997" s="34"/>
    </row>
    <row r="1998" spans="7:9" ht="15">
      <c r="G1998" s="34"/>
      <c r="H1998" s="34"/>
      <c r="I1998" s="34"/>
    </row>
    <row r="1999" spans="7:9" ht="15">
      <c r="G1999" s="34"/>
      <c r="H1999" s="34"/>
      <c r="I1999" s="34"/>
    </row>
    <row r="2000" spans="7:9" ht="15">
      <c r="G2000" s="34"/>
      <c r="H2000" s="34"/>
      <c r="I2000" s="34"/>
    </row>
    <row r="2001" spans="7:9" ht="15">
      <c r="G2001" s="34"/>
      <c r="H2001" s="34"/>
      <c r="I2001" s="34"/>
    </row>
    <row r="2002" spans="7:9" ht="15">
      <c r="G2002" s="34"/>
      <c r="H2002" s="34"/>
      <c r="I2002" s="34"/>
    </row>
    <row r="2003" spans="7:9" ht="15">
      <c r="G2003" s="34"/>
      <c r="H2003" s="34"/>
      <c r="I2003" s="34"/>
    </row>
    <row r="2004" spans="7:9" ht="15">
      <c r="G2004" s="34"/>
      <c r="H2004" s="34"/>
      <c r="I2004" s="34"/>
    </row>
    <row r="2005" spans="7:9" ht="15">
      <c r="G2005" s="34"/>
      <c r="H2005" s="34"/>
      <c r="I2005" s="34"/>
    </row>
    <row r="2006" spans="7:9" ht="15">
      <c r="G2006" s="34"/>
      <c r="H2006" s="34"/>
      <c r="I2006" s="34"/>
    </row>
    <row r="2007" spans="7:9" ht="15">
      <c r="G2007" s="34"/>
      <c r="H2007" s="34"/>
      <c r="I2007" s="34"/>
    </row>
    <row r="2008" spans="7:9" ht="15">
      <c r="G2008" s="34"/>
      <c r="H2008" s="34"/>
      <c r="I2008" s="34"/>
    </row>
    <row r="2009" spans="7:9" ht="15">
      <c r="G2009" s="34"/>
      <c r="H2009" s="34"/>
      <c r="I2009" s="34"/>
    </row>
    <row r="2010" spans="7:9" ht="15">
      <c r="G2010" s="34"/>
      <c r="H2010" s="34"/>
      <c r="I2010" s="34"/>
    </row>
    <row r="2011" spans="7:9" ht="15">
      <c r="G2011" s="34"/>
      <c r="H2011" s="34"/>
      <c r="I2011" s="34"/>
    </row>
    <row r="2012" spans="7:9" ht="15">
      <c r="G2012" s="34"/>
      <c r="H2012" s="34"/>
      <c r="I2012" s="34"/>
    </row>
    <row r="2013" spans="7:9" ht="15">
      <c r="G2013" s="34"/>
      <c r="H2013" s="34"/>
      <c r="I2013" s="34"/>
    </row>
    <row r="2014" spans="7:9" ht="15">
      <c r="G2014" s="34"/>
      <c r="H2014" s="34"/>
      <c r="I2014" s="34"/>
    </row>
    <row r="2015" spans="7:9" ht="15">
      <c r="G2015" s="34"/>
      <c r="H2015" s="34"/>
      <c r="I2015" s="34"/>
    </row>
    <row r="2016" spans="7:9" ht="15">
      <c r="G2016" s="34"/>
      <c r="H2016" s="34"/>
      <c r="I2016" s="34"/>
    </row>
    <row r="2017" spans="7:9" ht="15">
      <c r="G2017" s="34"/>
      <c r="H2017" s="34"/>
      <c r="I2017" s="34"/>
    </row>
    <row r="2018" spans="7:9" ht="15">
      <c r="G2018" s="34"/>
      <c r="H2018" s="34"/>
      <c r="I2018" s="34"/>
    </row>
    <row r="2019" spans="7:9" ht="15">
      <c r="G2019" s="34"/>
      <c r="H2019" s="34"/>
      <c r="I2019" s="34"/>
    </row>
    <row r="2020" spans="7:9" ht="15">
      <c r="G2020" s="34"/>
      <c r="H2020" s="34"/>
      <c r="I2020" s="34"/>
    </row>
    <row r="2021" spans="7:9" ht="15">
      <c r="G2021" s="34"/>
      <c r="H2021" s="34"/>
      <c r="I2021" s="34"/>
    </row>
    <row r="2022" spans="7:9" ht="15">
      <c r="G2022" s="34"/>
      <c r="H2022" s="34"/>
      <c r="I2022" s="34"/>
    </row>
    <row r="2023" spans="7:9" ht="15">
      <c r="G2023" s="34"/>
      <c r="H2023" s="34"/>
      <c r="I2023" s="34"/>
    </row>
    <row r="2024" spans="7:9" ht="15">
      <c r="G2024" s="34"/>
      <c r="H2024" s="34"/>
      <c r="I2024" s="34"/>
    </row>
    <row r="2025" spans="7:9" ht="15">
      <c r="G2025" s="34"/>
      <c r="H2025" s="34"/>
      <c r="I2025" s="34"/>
    </row>
    <row r="2026" spans="7:9" ht="15">
      <c r="G2026" s="34"/>
      <c r="H2026" s="34"/>
      <c r="I2026" s="34"/>
    </row>
    <row r="2027" spans="7:9" ht="15">
      <c r="G2027" s="34"/>
      <c r="H2027" s="34"/>
      <c r="I2027" s="34"/>
    </row>
    <row r="2028" spans="7:9" ht="15">
      <c r="G2028" s="34"/>
      <c r="H2028" s="34"/>
      <c r="I2028" s="34"/>
    </row>
    <row r="2029" spans="7:9" ht="15">
      <c r="G2029" s="34"/>
      <c r="H2029" s="34"/>
      <c r="I2029" s="34"/>
    </row>
    <row r="2030" spans="7:9" ht="15">
      <c r="G2030" s="34"/>
      <c r="H2030" s="34"/>
      <c r="I2030" s="34"/>
    </row>
    <row r="2031" spans="7:9" ht="15">
      <c r="G2031" s="34"/>
      <c r="H2031" s="34"/>
      <c r="I2031" s="34"/>
    </row>
    <row r="2032" spans="7:9" ht="15">
      <c r="G2032" s="34"/>
      <c r="H2032" s="34"/>
      <c r="I2032" s="34"/>
    </row>
    <row r="2033" spans="7:9" ht="15">
      <c r="G2033" s="34"/>
      <c r="H2033" s="34"/>
      <c r="I2033" s="34"/>
    </row>
    <row r="2034" spans="7:9" ht="15">
      <c r="G2034" s="34"/>
      <c r="H2034" s="34"/>
      <c r="I2034" s="34"/>
    </row>
    <row r="2035" spans="7:9" ht="15">
      <c r="G2035" s="34"/>
      <c r="H2035" s="34"/>
      <c r="I2035" s="34"/>
    </row>
    <row r="2036" spans="7:9" ht="15">
      <c r="G2036" s="34"/>
      <c r="H2036" s="34"/>
      <c r="I2036" s="34"/>
    </row>
    <row r="2037" spans="7:9" ht="15">
      <c r="G2037" s="34"/>
      <c r="H2037" s="34"/>
      <c r="I2037" s="34"/>
    </row>
    <row r="2038" spans="7:9" ht="15">
      <c r="G2038" s="34"/>
      <c r="H2038" s="34"/>
      <c r="I2038" s="34"/>
    </row>
    <row r="2039" spans="7:9" ht="15">
      <c r="G2039" s="34"/>
      <c r="H2039" s="34"/>
      <c r="I2039" s="34"/>
    </row>
    <row r="2040" spans="7:9" ht="15">
      <c r="G2040" s="34"/>
      <c r="H2040" s="34"/>
      <c r="I2040" s="34"/>
    </row>
    <row r="2041" spans="7:9" ht="15">
      <c r="G2041" s="34"/>
      <c r="H2041" s="34"/>
      <c r="I2041" s="34"/>
    </row>
    <row r="2042" spans="7:9" ht="15">
      <c r="G2042" s="34"/>
      <c r="H2042" s="34"/>
      <c r="I2042" s="34"/>
    </row>
    <row r="2043" spans="7:9" ht="15">
      <c r="G2043" s="34"/>
      <c r="H2043" s="34"/>
      <c r="I2043" s="34"/>
    </row>
    <row r="2044" spans="7:9" ht="15">
      <c r="G2044" s="34"/>
      <c r="H2044" s="34"/>
      <c r="I2044" s="34"/>
    </row>
    <row r="2045" spans="7:9" ht="15">
      <c r="G2045" s="34"/>
      <c r="H2045" s="34"/>
      <c r="I2045" s="34"/>
    </row>
    <row r="2046" spans="7:9" ht="15">
      <c r="G2046" s="34"/>
      <c r="H2046" s="34"/>
      <c r="I2046" s="34"/>
    </row>
    <row r="2047" spans="7:9" ht="15">
      <c r="G2047" s="34"/>
      <c r="H2047" s="34"/>
      <c r="I2047" s="34"/>
    </row>
    <row r="2048" spans="7:9" ht="15">
      <c r="G2048" s="34"/>
      <c r="H2048" s="34"/>
      <c r="I2048" s="34"/>
    </row>
    <row r="2049" spans="7:9" ht="15">
      <c r="G2049" s="34"/>
      <c r="H2049" s="34"/>
      <c r="I2049" s="34"/>
    </row>
    <row r="2050" spans="7:9" ht="15">
      <c r="G2050" s="34"/>
      <c r="H2050" s="34"/>
      <c r="I2050" s="34"/>
    </row>
    <row r="2051" spans="7:9" ht="15">
      <c r="G2051" s="34"/>
      <c r="H2051" s="34"/>
      <c r="I2051" s="34"/>
    </row>
    <row r="2052" spans="7:9" ht="15">
      <c r="G2052" s="34"/>
      <c r="H2052" s="34"/>
      <c r="I2052" s="34"/>
    </row>
    <row r="2053" spans="7:9" ht="15">
      <c r="G2053" s="34"/>
      <c r="H2053" s="34"/>
      <c r="I2053" s="34"/>
    </row>
    <row r="2054" spans="7:9" ht="15">
      <c r="G2054" s="34"/>
      <c r="H2054" s="34"/>
      <c r="I2054" s="34"/>
    </row>
    <row r="2055" spans="7:9" ht="15">
      <c r="G2055" s="34"/>
      <c r="H2055" s="34"/>
      <c r="I2055" s="34"/>
    </row>
    <row r="2056" spans="7:9" ht="15">
      <c r="G2056" s="34"/>
      <c r="H2056" s="34"/>
      <c r="I2056" s="34"/>
    </row>
    <row r="2057" spans="7:9" ht="15">
      <c r="G2057" s="34"/>
      <c r="H2057" s="34"/>
      <c r="I2057" s="34"/>
    </row>
    <row r="2058" spans="7:9" ht="15">
      <c r="G2058" s="34"/>
      <c r="H2058" s="34"/>
      <c r="I2058" s="34"/>
    </row>
    <row r="2059" spans="7:9" ht="15">
      <c r="G2059" s="34"/>
      <c r="H2059" s="34"/>
      <c r="I2059" s="34"/>
    </row>
    <row r="2060" spans="7:9" ht="15">
      <c r="G2060" s="34"/>
      <c r="H2060" s="34"/>
      <c r="I2060" s="34"/>
    </row>
    <row r="2061" spans="7:9" ht="15">
      <c r="G2061" s="34"/>
      <c r="H2061" s="34"/>
      <c r="I2061" s="34"/>
    </row>
    <row r="2062" spans="7:9" ht="15">
      <c r="G2062" s="34"/>
      <c r="H2062" s="34"/>
      <c r="I2062" s="34"/>
    </row>
    <row r="2063" spans="7:9" ht="15">
      <c r="G2063" s="34"/>
      <c r="H2063" s="34"/>
      <c r="I2063" s="34"/>
    </row>
    <row r="2064" spans="7:9" ht="15">
      <c r="G2064" s="34"/>
      <c r="H2064" s="34"/>
      <c r="I2064" s="34"/>
    </row>
    <row r="2065" spans="7:9" ht="15">
      <c r="G2065" s="34"/>
      <c r="H2065" s="34"/>
      <c r="I2065" s="34"/>
    </row>
    <row r="2066" spans="7:9" ht="15">
      <c r="G2066" s="34"/>
      <c r="H2066" s="34"/>
      <c r="I2066" s="34"/>
    </row>
    <row r="2067" spans="7:9" ht="15">
      <c r="G2067" s="34"/>
      <c r="H2067" s="34"/>
      <c r="I2067" s="34"/>
    </row>
    <row r="2068" spans="7:9" ht="15">
      <c r="G2068" s="34"/>
      <c r="H2068" s="34"/>
      <c r="I2068" s="34"/>
    </row>
    <row r="2069" spans="7:9" ht="15">
      <c r="G2069" s="34"/>
      <c r="H2069" s="34"/>
      <c r="I2069" s="34"/>
    </row>
    <row r="2070" spans="7:9" ht="15">
      <c r="G2070" s="34"/>
      <c r="H2070" s="34"/>
      <c r="I2070" s="34"/>
    </row>
    <row r="2071" spans="7:9" ht="15">
      <c r="G2071" s="34"/>
      <c r="H2071" s="34"/>
      <c r="I2071" s="34"/>
    </row>
    <row r="2072" spans="7:9" ht="15">
      <c r="G2072" s="34"/>
      <c r="H2072" s="34"/>
      <c r="I2072" s="34"/>
    </row>
    <row r="2073" spans="7:9" ht="15">
      <c r="G2073" s="34"/>
      <c r="H2073" s="34"/>
      <c r="I2073" s="34"/>
    </row>
    <row r="2074" spans="7:9" ht="15">
      <c r="G2074" s="34"/>
      <c r="H2074" s="34"/>
      <c r="I2074" s="34"/>
    </row>
    <row r="2075" spans="7:9" ht="15">
      <c r="G2075" s="34"/>
      <c r="H2075" s="34"/>
      <c r="I2075" s="34"/>
    </row>
    <row r="2076" spans="7:9" ht="15">
      <c r="G2076" s="34"/>
      <c r="H2076" s="34"/>
      <c r="I2076" s="34"/>
    </row>
    <row r="2077" spans="7:9" ht="15">
      <c r="G2077" s="34"/>
      <c r="H2077" s="34"/>
      <c r="I2077" s="34"/>
    </row>
    <row r="2078" spans="7:9" ht="15">
      <c r="G2078" s="34"/>
      <c r="H2078" s="34"/>
      <c r="I2078" s="34"/>
    </row>
    <row r="2079" spans="7:9" ht="15">
      <c r="G2079" s="34"/>
      <c r="H2079" s="34"/>
      <c r="I2079" s="34"/>
    </row>
    <row r="2080" spans="7:9" ht="15">
      <c r="G2080" s="34"/>
      <c r="H2080" s="34"/>
      <c r="I2080" s="34"/>
    </row>
    <row r="2081" spans="7:9" ht="15">
      <c r="G2081" s="34"/>
      <c r="H2081" s="34"/>
      <c r="I2081" s="34"/>
    </row>
    <row r="2082" spans="7:9" ht="15">
      <c r="G2082" s="34"/>
      <c r="H2082" s="34"/>
      <c r="I2082" s="34"/>
    </row>
    <row r="2083" spans="7:9" ht="15">
      <c r="G2083" s="34"/>
      <c r="H2083" s="34"/>
      <c r="I2083" s="34"/>
    </row>
    <row r="2084" spans="7:9" ht="15">
      <c r="G2084" s="34"/>
      <c r="H2084" s="34"/>
      <c r="I2084" s="34"/>
    </row>
    <row r="2085" spans="7:9" ht="15">
      <c r="G2085" s="34"/>
      <c r="H2085" s="34"/>
      <c r="I2085" s="34"/>
    </row>
    <row r="2086" spans="7:9" ht="15">
      <c r="G2086" s="34"/>
      <c r="H2086" s="34"/>
      <c r="I2086" s="34"/>
    </row>
    <row r="2087" spans="7:9" ht="15">
      <c r="G2087" s="34"/>
      <c r="H2087" s="34"/>
      <c r="I2087" s="34"/>
    </row>
    <row r="2088" spans="7:9" ht="15">
      <c r="G2088" s="34"/>
      <c r="H2088" s="34"/>
      <c r="I2088" s="34"/>
    </row>
    <row r="2089" spans="7:9" ht="15">
      <c r="G2089" s="34"/>
      <c r="H2089" s="34"/>
      <c r="I2089" s="34"/>
    </row>
    <row r="2090" spans="7:9" ht="15">
      <c r="G2090" s="34"/>
      <c r="H2090" s="34"/>
      <c r="I2090" s="34"/>
    </row>
    <row r="2091" spans="7:9" ht="15">
      <c r="G2091" s="34"/>
      <c r="H2091" s="34"/>
      <c r="I2091" s="34"/>
    </row>
    <row r="2092" spans="7:9" ht="15">
      <c r="G2092" s="34"/>
      <c r="H2092" s="34"/>
      <c r="I2092" s="34"/>
    </row>
    <row r="2093" spans="7:9" ht="15">
      <c r="G2093" s="34"/>
      <c r="H2093" s="34"/>
      <c r="I2093" s="34"/>
    </row>
    <row r="2094" spans="7:9" ht="15">
      <c r="G2094" s="34"/>
      <c r="H2094" s="34"/>
      <c r="I2094" s="34"/>
    </row>
    <row r="2095" spans="7:9" ht="15">
      <c r="G2095" s="34"/>
      <c r="H2095" s="34"/>
      <c r="I2095" s="34"/>
    </row>
    <row r="2096" spans="7:9" ht="15">
      <c r="G2096" s="34"/>
      <c r="H2096" s="34"/>
      <c r="I2096" s="34"/>
    </row>
    <row r="2097" spans="7:9" ht="15">
      <c r="G2097" s="34"/>
      <c r="H2097" s="34"/>
      <c r="I2097" s="34"/>
    </row>
    <row r="2098" spans="7:9" ht="15">
      <c r="G2098" s="34"/>
      <c r="H2098" s="34"/>
      <c r="I2098" s="34"/>
    </row>
    <row r="2099" spans="7:9" ht="15">
      <c r="G2099" s="34"/>
      <c r="H2099" s="34"/>
      <c r="I2099" s="34"/>
    </row>
    <row r="2100" spans="7:9" ht="15">
      <c r="G2100" s="34"/>
      <c r="H2100" s="34"/>
      <c r="I2100" s="34"/>
    </row>
    <row r="2101" spans="7:9" ht="15">
      <c r="G2101" s="34"/>
      <c r="H2101" s="34"/>
      <c r="I2101" s="34"/>
    </row>
    <row r="2102" spans="7:9" ht="15">
      <c r="G2102" s="34"/>
      <c r="H2102" s="34"/>
      <c r="I2102" s="34"/>
    </row>
    <row r="2103" spans="7:9" ht="15">
      <c r="G2103" s="34"/>
      <c r="H2103" s="34"/>
      <c r="I2103" s="34"/>
    </row>
    <row r="2104" spans="7:9" ht="15">
      <c r="G2104" s="34"/>
      <c r="H2104" s="34"/>
      <c r="I2104" s="34"/>
    </row>
    <row r="2105" spans="7:9" ht="15">
      <c r="G2105" s="34"/>
      <c r="H2105" s="34"/>
      <c r="I2105" s="34"/>
    </row>
    <row r="2106" spans="7:9" ht="15">
      <c r="G2106" s="34"/>
      <c r="H2106" s="34"/>
      <c r="I2106" s="34"/>
    </row>
    <row r="2107" spans="7:9" ht="15">
      <c r="G2107" s="34"/>
      <c r="H2107" s="34"/>
      <c r="I2107" s="34"/>
    </row>
    <row r="2108" spans="7:9" ht="15">
      <c r="G2108" s="34"/>
      <c r="H2108" s="34"/>
      <c r="I2108" s="34"/>
    </row>
    <row r="2109" spans="7:9" ht="15">
      <c r="G2109" s="34"/>
      <c r="H2109" s="34"/>
      <c r="I2109" s="34"/>
    </row>
    <row r="2110" spans="7:9" ht="15">
      <c r="G2110" s="34"/>
      <c r="H2110" s="34"/>
      <c r="I2110" s="34"/>
    </row>
    <row r="2111" spans="7:9" ht="15">
      <c r="G2111" s="34"/>
      <c r="H2111" s="34"/>
      <c r="I2111" s="34"/>
    </row>
    <row r="2112" spans="7:9" ht="15">
      <c r="G2112" s="34"/>
      <c r="H2112" s="34"/>
      <c r="I2112" s="34"/>
    </row>
    <row r="2113" spans="7:9" ht="15">
      <c r="G2113" s="34"/>
      <c r="H2113" s="34"/>
      <c r="I2113" s="34"/>
    </row>
    <row r="2114" spans="7:9" ht="15">
      <c r="G2114" s="34"/>
      <c r="H2114" s="34"/>
      <c r="I2114" s="34"/>
    </row>
    <row r="2115" spans="7:9" ht="15">
      <c r="G2115" s="34"/>
      <c r="H2115" s="34"/>
      <c r="I2115" s="34"/>
    </row>
    <row r="2116" spans="7:9" ht="15">
      <c r="G2116" s="34"/>
      <c r="H2116" s="34"/>
      <c r="I2116" s="34"/>
    </row>
    <row r="2117" spans="7:9" ht="15">
      <c r="G2117" s="34"/>
      <c r="H2117" s="34"/>
      <c r="I2117" s="34"/>
    </row>
    <row r="2118" spans="7:9" ht="15">
      <c r="G2118" s="34"/>
      <c r="H2118" s="34"/>
      <c r="I2118" s="34"/>
    </row>
    <row r="2119" spans="7:9" ht="15">
      <c r="G2119" s="34"/>
      <c r="H2119" s="34"/>
      <c r="I2119" s="34"/>
    </row>
    <row r="2120" spans="7:9" ht="15">
      <c r="G2120" s="34"/>
      <c r="H2120" s="34"/>
      <c r="I2120" s="34"/>
    </row>
    <row r="2121" spans="7:9" ht="15">
      <c r="G2121" s="34"/>
      <c r="H2121" s="34"/>
      <c r="I2121" s="34"/>
    </row>
    <row r="2122" spans="7:9" ht="15">
      <c r="G2122" s="34"/>
      <c r="H2122" s="34"/>
      <c r="I2122" s="34"/>
    </row>
    <row r="2123" spans="7:9" ht="15">
      <c r="G2123" s="34"/>
      <c r="H2123" s="34"/>
      <c r="I2123" s="34"/>
    </row>
    <row r="2124" spans="7:9" ht="15">
      <c r="G2124" s="34"/>
      <c r="H2124" s="34"/>
      <c r="I2124" s="34"/>
    </row>
    <row r="2125" spans="7:9" ht="15">
      <c r="G2125" s="34"/>
      <c r="H2125" s="34"/>
      <c r="I2125" s="34"/>
    </row>
    <row r="2126" spans="7:9" ht="15">
      <c r="G2126" s="34"/>
      <c r="H2126" s="34"/>
      <c r="I2126" s="34"/>
    </row>
    <row r="2127" spans="7:9" ht="15">
      <c r="G2127" s="34"/>
      <c r="H2127" s="34"/>
      <c r="I2127" s="34"/>
    </row>
    <row r="2128" spans="7:9" ht="15">
      <c r="G2128" s="34"/>
      <c r="H2128" s="34"/>
      <c r="I2128" s="34"/>
    </row>
    <row r="2129" spans="7:9" ht="15">
      <c r="G2129" s="34"/>
      <c r="H2129" s="34"/>
      <c r="I2129" s="34"/>
    </row>
    <row r="2130" spans="7:9" ht="15">
      <c r="G2130" s="34"/>
      <c r="H2130" s="34"/>
      <c r="I2130" s="34"/>
    </row>
    <row r="2131" spans="7:9" ht="15">
      <c r="G2131" s="34"/>
      <c r="H2131" s="34"/>
      <c r="I2131" s="34"/>
    </row>
    <row r="2132" spans="7:9" ht="15">
      <c r="G2132" s="34"/>
      <c r="H2132" s="34"/>
      <c r="I2132" s="34"/>
    </row>
    <row r="2133" spans="7:9" ht="15">
      <c r="G2133" s="34"/>
      <c r="H2133" s="34"/>
      <c r="I2133" s="34"/>
    </row>
    <row r="2134" spans="7:9" ht="15">
      <c r="G2134" s="34"/>
      <c r="H2134" s="34"/>
      <c r="I2134" s="34"/>
    </row>
    <row r="2135" spans="7:9" ht="15">
      <c r="G2135" s="34"/>
      <c r="H2135" s="34"/>
      <c r="I2135" s="34"/>
    </row>
    <row r="2136" spans="7:9" ht="15">
      <c r="G2136" s="34"/>
      <c r="H2136" s="34"/>
      <c r="I2136" s="34"/>
    </row>
    <row r="2137" spans="7:9" ht="15">
      <c r="G2137" s="34"/>
      <c r="H2137" s="34"/>
      <c r="I2137" s="34"/>
    </row>
    <row r="2138" spans="7:9" ht="15">
      <c r="G2138" s="34"/>
      <c r="H2138" s="34"/>
      <c r="I2138" s="34"/>
    </row>
    <row r="2139" spans="7:9" ht="15">
      <c r="G2139" s="34"/>
      <c r="H2139" s="34"/>
      <c r="I2139" s="34"/>
    </row>
    <row r="2140" spans="7:9" ht="15">
      <c r="G2140" s="34"/>
      <c r="H2140" s="34"/>
      <c r="I2140" s="34"/>
    </row>
    <row r="2141" spans="7:9" ht="15">
      <c r="G2141" s="34"/>
      <c r="H2141" s="34"/>
      <c r="I2141" s="34"/>
    </row>
    <row r="2142" spans="7:9" ht="15">
      <c r="G2142" s="34"/>
      <c r="H2142" s="34"/>
      <c r="I2142" s="34"/>
    </row>
    <row r="2143" spans="7:9" ht="15">
      <c r="G2143" s="34"/>
      <c r="H2143" s="34"/>
      <c r="I2143" s="34"/>
    </row>
    <row r="2144" spans="7:9" ht="15">
      <c r="G2144" s="34"/>
      <c r="H2144" s="34"/>
      <c r="I2144" s="34"/>
    </row>
    <row r="2145" spans="7:9" ht="15">
      <c r="G2145" s="34"/>
      <c r="H2145" s="34"/>
      <c r="I2145" s="34"/>
    </row>
    <row r="2146" spans="7:9" ht="15">
      <c r="G2146" s="34"/>
      <c r="H2146" s="34"/>
      <c r="I2146" s="34"/>
    </row>
    <row r="2147" spans="7:9" ht="15">
      <c r="G2147" s="34"/>
      <c r="H2147" s="34"/>
      <c r="I2147" s="34"/>
    </row>
    <row r="2148" spans="7:9" ht="15">
      <c r="G2148" s="34"/>
      <c r="H2148" s="34"/>
      <c r="I2148" s="34"/>
    </row>
    <row r="2149" spans="7:9" ht="15">
      <c r="G2149" s="34"/>
      <c r="H2149" s="34"/>
      <c r="I2149" s="34"/>
    </row>
    <row r="2150" spans="7:9" ht="15">
      <c r="G2150" s="34"/>
      <c r="H2150" s="34"/>
      <c r="I2150" s="34"/>
    </row>
    <row r="2151" spans="7:9" ht="15">
      <c r="G2151" s="34"/>
      <c r="H2151" s="34"/>
      <c r="I2151" s="34"/>
    </row>
    <row r="2152" spans="7:9" ht="15">
      <c r="G2152" s="34"/>
      <c r="H2152" s="34"/>
      <c r="I2152" s="34"/>
    </row>
    <row r="2153" spans="7:9" ht="15">
      <c r="G2153" s="34"/>
      <c r="H2153" s="34"/>
      <c r="I2153" s="34"/>
    </row>
    <row r="2154" spans="7:9" ht="15">
      <c r="G2154" s="34"/>
      <c r="H2154" s="34"/>
      <c r="I2154" s="34"/>
    </row>
    <row r="2155" spans="7:9" ht="15">
      <c r="G2155" s="34"/>
      <c r="H2155" s="34"/>
      <c r="I2155" s="34"/>
    </row>
    <row r="2156" spans="7:9" ht="15">
      <c r="G2156" s="34"/>
      <c r="H2156" s="34"/>
      <c r="I2156" s="34"/>
    </row>
    <row r="2157" spans="7:9" ht="15">
      <c r="G2157" s="34"/>
      <c r="H2157" s="34"/>
      <c r="I2157" s="34"/>
    </row>
    <row r="2158" spans="7:9" ht="15">
      <c r="G2158" s="34"/>
      <c r="H2158" s="34"/>
      <c r="I2158" s="34"/>
    </row>
    <row r="2159" spans="7:9" ht="15">
      <c r="G2159" s="34"/>
      <c r="H2159" s="34"/>
      <c r="I2159" s="34"/>
    </row>
    <row r="2160" spans="7:9" ht="15">
      <c r="G2160" s="34"/>
      <c r="H2160" s="34"/>
      <c r="I2160" s="34"/>
    </row>
    <row r="2161" spans="7:9" ht="15">
      <c r="G2161" s="34"/>
      <c r="H2161" s="34"/>
      <c r="I2161" s="34"/>
    </row>
    <row r="2162" spans="7:9" ht="15">
      <c r="G2162" s="34"/>
      <c r="H2162" s="34"/>
      <c r="I2162" s="34"/>
    </row>
    <row r="2163" spans="7:9" ht="15">
      <c r="G2163" s="34"/>
      <c r="H2163" s="34"/>
      <c r="I2163" s="34"/>
    </row>
    <row r="2164" spans="7:9" ht="15">
      <c r="G2164" s="34"/>
      <c r="H2164" s="34"/>
      <c r="I2164" s="34"/>
    </row>
    <row r="2165" spans="7:9" ht="15">
      <c r="G2165" s="34"/>
      <c r="H2165" s="34"/>
      <c r="I2165" s="34"/>
    </row>
    <row r="2166" spans="7:9" ht="15">
      <c r="G2166" s="34"/>
      <c r="H2166" s="34"/>
      <c r="I2166" s="34"/>
    </row>
    <row r="2167" spans="7:9" ht="15">
      <c r="G2167" s="34"/>
      <c r="H2167" s="34"/>
      <c r="I2167" s="34"/>
    </row>
    <row r="2168" spans="7:9" ht="15">
      <c r="G2168" s="34"/>
      <c r="H2168" s="34"/>
      <c r="I2168" s="34"/>
    </row>
    <row r="2169" spans="7:9" ht="15">
      <c r="G2169" s="34"/>
      <c r="H2169" s="34"/>
      <c r="I2169" s="34"/>
    </row>
    <row r="2170" spans="7:9" ht="15">
      <c r="G2170" s="34"/>
      <c r="H2170" s="34"/>
      <c r="I2170" s="34"/>
    </row>
    <row r="2171" spans="7:9" ht="15">
      <c r="G2171" s="34"/>
      <c r="H2171" s="34"/>
      <c r="I2171" s="34"/>
    </row>
    <row r="2172" spans="7:9" ht="15">
      <c r="G2172" s="34"/>
      <c r="H2172" s="34"/>
      <c r="I2172" s="34"/>
    </row>
    <row r="2173" spans="7:9" ht="15">
      <c r="G2173" s="34"/>
      <c r="H2173" s="34"/>
      <c r="I2173" s="34"/>
    </row>
    <row r="2174" spans="7:9" ht="15">
      <c r="G2174" s="34"/>
      <c r="H2174" s="34"/>
      <c r="I2174" s="34"/>
    </row>
    <row r="2175" spans="7:9" ht="15">
      <c r="G2175" s="34"/>
      <c r="H2175" s="34"/>
      <c r="I2175" s="34"/>
    </row>
    <row r="2176" spans="7:9" ht="15">
      <c r="G2176" s="34"/>
      <c r="H2176" s="34"/>
      <c r="I2176" s="34"/>
    </row>
    <row r="2177" spans="7:9" ht="15">
      <c r="G2177" s="34"/>
      <c r="H2177" s="34"/>
      <c r="I2177" s="34"/>
    </row>
    <row r="2178" spans="7:9" ht="15">
      <c r="G2178" s="34"/>
      <c r="H2178" s="34"/>
      <c r="I2178" s="34"/>
    </row>
    <row r="2179" spans="7:9" ht="15">
      <c r="G2179" s="34"/>
      <c r="H2179" s="34"/>
      <c r="I2179" s="34"/>
    </row>
    <row r="2180" spans="7:9" ht="15">
      <c r="G2180" s="34"/>
      <c r="H2180" s="34"/>
      <c r="I2180" s="34"/>
    </row>
    <row r="2181" spans="7:9" ht="15">
      <c r="G2181" s="34"/>
      <c r="H2181" s="34"/>
      <c r="I2181" s="34"/>
    </row>
    <row r="2182" spans="7:9" ht="15">
      <c r="G2182" s="34"/>
      <c r="H2182" s="34"/>
      <c r="I2182" s="34"/>
    </row>
    <row r="2183" spans="7:9" ht="15">
      <c r="G2183" s="34"/>
      <c r="H2183" s="34"/>
      <c r="I2183" s="34"/>
    </row>
    <row r="2184" spans="7:9" ht="15">
      <c r="G2184" s="34"/>
      <c r="H2184" s="34"/>
      <c r="I2184" s="34"/>
    </row>
    <row r="2185" spans="7:9" ht="15">
      <c r="G2185" s="34"/>
      <c r="H2185" s="34"/>
      <c r="I2185" s="34"/>
    </row>
    <row r="2186" spans="7:9" ht="15">
      <c r="G2186" s="34"/>
      <c r="H2186" s="34"/>
      <c r="I2186" s="34"/>
    </row>
    <row r="2187" spans="7:9" ht="15">
      <c r="G2187" s="34"/>
      <c r="H2187" s="34"/>
      <c r="I2187" s="34"/>
    </row>
    <row r="2188" spans="7:9" ht="15">
      <c r="G2188" s="34"/>
      <c r="H2188" s="34"/>
      <c r="I2188" s="34"/>
    </row>
    <row r="2189" spans="7:9" ht="15">
      <c r="G2189" s="34"/>
      <c r="H2189" s="34"/>
      <c r="I2189" s="34"/>
    </row>
    <row r="2190" spans="7:9" ht="15">
      <c r="G2190" s="34"/>
      <c r="H2190" s="34"/>
      <c r="I2190" s="34"/>
    </row>
    <row r="2191" spans="7:9" ht="15">
      <c r="G2191" s="34"/>
      <c r="H2191" s="34"/>
      <c r="I2191" s="34"/>
    </row>
    <row r="2192" spans="7:9" ht="15">
      <c r="G2192" s="34"/>
      <c r="H2192" s="34"/>
      <c r="I2192" s="34"/>
    </row>
    <row r="2193" spans="7:9" ht="15">
      <c r="G2193" s="34"/>
      <c r="H2193" s="34"/>
      <c r="I2193" s="34"/>
    </row>
    <row r="2194" spans="7:9" ht="15">
      <c r="G2194" s="34"/>
      <c r="H2194" s="34"/>
      <c r="I2194" s="34"/>
    </row>
    <row r="2195" spans="7:9" ht="15">
      <c r="G2195" s="34"/>
      <c r="H2195" s="34"/>
      <c r="I2195" s="34"/>
    </row>
    <row r="2196" spans="7:9" ht="15">
      <c r="G2196" s="34"/>
      <c r="H2196" s="34"/>
      <c r="I2196" s="34"/>
    </row>
    <row r="2197" spans="7:9" ht="15">
      <c r="G2197" s="34"/>
      <c r="H2197" s="34"/>
      <c r="I2197" s="34"/>
    </row>
    <row r="2198" spans="7:9" ht="15">
      <c r="G2198" s="34"/>
      <c r="H2198" s="34"/>
      <c r="I2198" s="34"/>
    </row>
    <row r="2199" spans="7:9" ht="15">
      <c r="G2199" s="34"/>
      <c r="H2199" s="34"/>
      <c r="I2199" s="34"/>
    </row>
    <row r="2200" spans="7:9" ht="15">
      <c r="G2200" s="34"/>
      <c r="H2200" s="34"/>
      <c r="I2200" s="34"/>
    </row>
    <row r="2201" spans="7:9" ht="15">
      <c r="G2201" s="34"/>
      <c r="H2201" s="34"/>
      <c r="I2201" s="34"/>
    </row>
    <row r="2202" spans="7:9" ht="15">
      <c r="G2202" s="34"/>
      <c r="H2202" s="34"/>
      <c r="I2202" s="34"/>
    </row>
    <row r="2203" spans="7:9" ht="15">
      <c r="G2203" s="34"/>
      <c r="H2203" s="34"/>
      <c r="I2203" s="34"/>
    </row>
    <row r="2204" spans="7:9" ht="15">
      <c r="G2204" s="34"/>
      <c r="H2204" s="34"/>
      <c r="I2204" s="34"/>
    </row>
    <row r="2205" spans="7:9" ht="15">
      <c r="G2205" s="34"/>
      <c r="H2205" s="34"/>
      <c r="I2205" s="34"/>
    </row>
    <row r="2206" spans="7:9" ht="15">
      <c r="G2206" s="34"/>
      <c r="H2206" s="34"/>
      <c r="I2206" s="34"/>
    </row>
    <row r="2207" spans="7:9" ht="15">
      <c r="G2207" s="34"/>
      <c r="H2207" s="34"/>
      <c r="I2207" s="34"/>
    </row>
    <row r="2208" spans="7:9" ht="15">
      <c r="G2208" s="34"/>
      <c r="H2208" s="34"/>
      <c r="I2208" s="34"/>
    </row>
    <row r="2209" spans="7:9" ht="15">
      <c r="G2209" s="34"/>
      <c r="H2209" s="34"/>
      <c r="I2209" s="34"/>
    </row>
    <row r="2210" spans="7:9" ht="15">
      <c r="G2210" s="34"/>
      <c r="H2210" s="34"/>
      <c r="I2210" s="34"/>
    </row>
    <row r="2211" spans="7:9" ht="15">
      <c r="G2211" s="34"/>
      <c r="H2211" s="34"/>
      <c r="I2211" s="34"/>
    </row>
    <row r="2212" spans="7:9" ht="15">
      <c r="G2212" s="34"/>
      <c r="H2212" s="34"/>
      <c r="I2212" s="34"/>
    </row>
    <row r="2213" spans="7:9" ht="15">
      <c r="G2213" s="34"/>
      <c r="H2213" s="34"/>
      <c r="I2213" s="34"/>
    </row>
    <row r="2214" spans="7:9" ht="15">
      <c r="G2214" s="34"/>
      <c r="H2214" s="34"/>
      <c r="I2214" s="34"/>
    </row>
    <row r="2215" spans="7:9" ht="15">
      <c r="G2215" s="34"/>
      <c r="H2215" s="34"/>
      <c r="I2215" s="34"/>
    </row>
    <row r="2216" spans="7:9" ht="15">
      <c r="G2216" s="34"/>
      <c r="H2216" s="34"/>
      <c r="I2216" s="34"/>
    </row>
    <row r="2217" spans="7:9" ht="15">
      <c r="G2217" s="34"/>
      <c r="H2217" s="34"/>
      <c r="I2217" s="34"/>
    </row>
    <row r="2218" spans="7:9" ht="15">
      <c r="G2218" s="34"/>
      <c r="H2218" s="34"/>
      <c r="I2218" s="34"/>
    </row>
    <row r="2219" spans="7:9" ht="15">
      <c r="G2219" s="34"/>
      <c r="H2219" s="34"/>
      <c r="I2219" s="34"/>
    </row>
    <row r="2220" spans="7:9" ht="15">
      <c r="G2220" s="34"/>
      <c r="H2220" s="34"/>
      <c r="I2220" s="34"/>
    </row>
    <row r="2221" spans="7:9" ht="15">
      <c r="G2221" s="34"/>
      <c r="H2221" s="34"/>
      <c r="I2221" s="34"/>
    </row>
    <row r="2222" spans="7:9" ht="15">
      <c r="G2222" s="34"/>
      <c r="H2222" s="34"/>
      <c r="I2222" s="34"/>
    </row>
    <row r="2223" spans="7:9" ht="15">
      <c r="G2223" s="34"/>
      <c r="H2223" s="34"/>
      <c r="I2223" s="34"/>
    </row>
    <row r="2224" spans="7:9" ht="15">
      <c r="G2224" s="34"/>
      <c r="H2224" s="34"/>
      <c r="I2224" s="34"/>
    </row>
    <row r="2225" spans="7:9" ht="15">
      <c r="G2225" s="34"/>
      <c r="H2225" s="34"/>
      <c r="I2225" s="34"/>
    </row>
    <row r="2226" spans="7:9" ht="15">
      <c r="G2226" s="34"/>
      <c r="H2226" s="34"/>
      <c r="I2226" s="34"/>
    </row>
    <row r="2227" spans="7:9" ht="15">
      <c r="G2227" s="34"/>
      <c r="H2227" s="34"/>
      <c r="I2227" s="34"/>
    </row>
    <row r="2228" spans="7:9" ht="15">
      <c r="G2228" s="34"/>
      <c r="H2228" s="34"/>
      <c r="I2228" s="34"/>
    </row>
    <row r="2229" spans="7:9" ht="15">
      <c r="G2229" s="34"/>
      <c r="H2229" s="34"/>
      <c r="I2229" s="34"/>
    </row>
    <row r="2230" spans="7:9" ht="15">
      <c r="G2230" s="34"/>
      <c r="H2230" s="34"/>
      <c r="I2230" s="34"/>
    </row>
    <row r="2231" spans="7:9" ht="15">
      <c r="G2231" s="34"/>
      <c r="H2231" s="34"/>
      <c r="I2231" s="34"/>
    </row>
    <row r="2232" spans="7:9" ht="15">
      <c r="G2232" s="34"/>
      <c r="H2232" s="34"/>
      <c r="I2232" s="34"/>
    </row>
    <row r="2233" spans="7:9" ht="15">
      <c r="G2233" s="34"/>
      <c r="H2233" s="34"/>
      <c r="I2233" s="34"/>
    </row>
    <row r="2234" spans="7:9" ht="15">
      <c r="G2234" s="34"/>
      <c r="H2234" s="34"/>
      <c r="I2234" s="34"/>
    </row>
    <row r="2235" spans="7:9" ht="15">
      <c r="G2235" s="34"/>
      <c r="H2235" s="34"/>
      <c r="I2235" s="34"/>
    </row>
    <row r="2236" spans="7:9" ht="15">
      <c r="G2236" s="34"/>
      <c r="H2236" s="34"/>
      <c r="I2236" s="34"/>
    </row>
    <row r="2237" spans="7:9" ht="15">
      <c r="G2237" s="34"/>
      <c r="H2237" s="34"/>
      <c r="I2237" s="34"/>
    </row>
    <row r="2238" spans="7:9" ht="15">
      <c r="G2238" s="34"/>
      <c r="H2238" s="34"/>
      <c r="I2238" s="34"/>
    </row>
    <row r="2239" spans="7:9" ht="15">
      <c r="G2239" s="34"/>
      <c r="H2239" s="34"/>
      <c r="I2239" s="34"/>
    </row>
    <row r="2240" spans="7:9" ht="15">
      <c r="G2240" s="34"/>
      <c r="H2240" s="34"/>
      <c r="I2240" s="34"/>
    </row>
    <row r="2241" spans="7:9" ht="15">
      <c r="G2241" s="34"/>
      <c r="H2241" s="34"/>
      <c r="I2241" s="34"/>
    </row>
    <row r="2242" spans="7:9" ht="15">
      <c r="G2242" s="34"/>
      <c r="H2242" s="34"/>
      <c r="I2242" s="34"/>
    </row>
    <row r="2243" spans="7:9" ht="15">
      <c r="G2243" s="34"/>
      <c r="H2243" s="34"/>
      <c r="I2243" s="34"/>
    </row>
    <row r="2244" spans="7:9" ht="15">
      <c r="G2244" s="34"/>
      <c r="H2244" s="34"/>
      <c r="I2244" s="34"/>
    </row>
    <row r="2245" spans="7:9" ht="15">
      <c r="G2245" s="34"/>
      <c r="H2245" s="34"/>
      <c r="I2245" s="34"/>
    </row>
    <row r="2246" spans="7:9" ht="15">
      <c r="G2246" s="34"/>
      <c r="H2246" s="34"/>
      <c r="I2246" s="34"/>
    </row>
    <row r="2247" spans="7:9" ht="15">
      <c r="G2247" s="34"/>
      <c r="H2247" s="34"/>
      <c r="I2247" s="34"/>
    </row>
    <row r="2248" spans="7:9" ht="15">
      <c r="G2248" s="34"/>
      <c r="H2248" s="34"/>
      <c r="I2248" s="34"/>
    </row>
    <row r="2249" spans="7:9" ht="15">
      <c r="G2249" s="34"/>
      <c r="H2249" s="34"/>
      <c r="I2249" s="34"/>
    </row>
    <row r="2250" spans="7:9" ht="15">
      <c r="G2250" s="34"/>
      <c r="H2250" s="34"/>
      <c r="I2250" s="34"/>
    </row>
    <row r="2251" spans="7:9" ht="15">
      <c r="G2251" s="34"/>
      <c r="H2251" s="34"/>
      <c r="I2251" s="34"/>
    </row>
    <row r="2252" spans="7:9" ht="15">
      <c r="G2252" s="34"/>
      <c r="H2252" s="34"/>
      <c r="I2252" s="34"/>
    </row>
    <row r="2253" spans="7:9" ht="15">
      <c r="G2253" s="34"/>
      <c r="H2253" s="34"/>
      <c r="I2253" s="34"/>
    </row>
    <row r="2254" spans="7:9" ht="15">
      <c r="G2254" s="34"/>
      <c r="H2254" s="34"/>
      <c r="I2254" s="34"/>
    </row>
    <row r="2255" spans="7:9" ht="15">
      <c r="G2255" s="34"/>
      <c r="H2255" s="34"/>
      <c r="I2255" s="34"/>
    </row>
    <row r="2256" spans="7:9" ht="15">
      <c r="G2256" s="34"/>
      <c r="H2256" s="34"/>
      <c r="I2256" s="34"/>
    </row>
    <row r="2257" spans="7:9" ht="15">
      <c r="G2257" s="34"/>
      <c r="H2257" s="34"/>
      <c r="I2257" s="34"/>
    </row>
    <row r="2258" spans="7:9" ht="15">
      <c r="G2258" s="34"/>
      <c r="H2258" s="34"/>
      <c r="I2258" s="34"/>
    </row>
    <row r="2259" spans="7:9" ht="15">
      <c r="G2259" s="34"/>
      <c r="H2259" s="34"/>
      <c r="I2259" s="34"/>
    </row>
    <row r="2260" spans="7:9" ht="15">
      <c r="G2260" s="34"/>
      <c r="H2260" s="34"/>
      <c r="I2260" s="34"/>
    </row>
    <row r="2261" spans="7:9" ht="15">
      <c r="G2261" s="34"/>
      <c r="H2261" s="34"/>
      <c r="I2261" s="34"/>
    </row>
    <row r="2262" spans="7:9" ht="15">
      <c r="G2262" s="34"/>
      <c r="H2262" s="34"/>
      <c r="I2262" s="34"/>
    </row>
    <row r="2263" spans="7:9" ht="15">
      <c r="G2263" s="34"/>
      <c r="H2263" s="34"/>
      <c r="I2263" s="34"/>
    </row>
    <row r="2264" spans="7:9" ht="15">
      <c r="G2264" s="34"/>
      <c r="H2264" s="34"/>
      <c r="I2264" s="34"/>
    </row>
    <row r="2265" spans="7:9" ht="15">
      <c r="G2265" s="34"/>
      <c r="H2265" s="34"/>
      <c r="I2265" s="34"/>
    </row>
    <row r="2266" spans="7:9" ht="15">
      <c r="G2266" s="34"/>
      <c r="H2266" s="34"/>
      <c r="I2266" s="34"/>
    </row>
    <row r="2267" spans="7:9" ht="15">
      <c r="G2267" s="34"/>
      <c r="H2267" s="34"/>
      <c r="I2267" s="34"/>
    </row>
    <row r="2268" spans="7:9" ht="15">
      <c r="G2268" s="34"/>
      <c r="H2268" s="34"/>
      <c r="I2268" s="34"/>
    </row>
    <row r="2269" spans="7:9" ht="15">
      <c r="G2269" s="34"/>
      <c r="H2269" s="34"/>
      <c r="I2269" s="34"/>
    </row>
    <row r="2270" spans="7:9" ht="15">
      <c r="G2270" s="34"/>
      <c r="H2270" s="34"/>
      <c r="I2270" s="34"/>
    </row>
    <row r="2271" spans="7:9" ht="15">
      <c r="G2271" s="34"/>
      <c r="H2271" s="34"/>
      <c r="I2271" s="34"/>
    </row>
    <row r="2272" spans="7:9" ht="15">
      <c r="G2272" s="34"/>
      <c r="H2272" s="34"/>
      <c r="I2272" s="34"/>
    </row>
    <row r="2273" spans="7:9" ht="15">
      <c r="G2273" s="34"/>
      <c r="H2273" s="34"/>
      <c r="I2273" s="34"/>
    </row>
    <row r="2274" spans="7:9" ht="15">
      <c r="G2274" s="34"/>
      <c r="H2274" s="34"/>
      <c r="I2274" s="34"/>
    </row>
    <row r="2275" spans="7:9" ht="15">
      <c r="G2275" s="34"/>
      <c r="H2275" s="34"/>
      <c r="I2275" s="34"/>
    </row>
    <row r="2276" spans="7:9" ht="15">
      <c r="G2276" s="34"/>
      <c r="H2276" s="34"/>
      <c r="I2276" s="34"/>
    </row>
    <row r="2277" spans="7:9" ht="15">
      <c r="G2277" s="34"/>
      <c r="H2277" s="34"/>
      <c r="I2277" s="34"/>
    </row>
    <row r="2278" spans="7:9" ht="15">
      <c r="G2278" s="34"/>
      <c r="H2278" s="34"/>
      <c r="I2278" s="34"/>
    </row>
    <row r="2279" spans="7:9" ht="15">
      <c r="G2279" s="34"/>
      <c r="H2279" s="34"/>
      <c r="I2279" s="34"/>
    </row>
    <row r="2280" spans="7:9" ht="15">
      <c r="G2280" s="34"/>
      <c r="H2280" s="34"/>
      <c r="I2280" s="34"/>
    </row>
    <row r="2281" spans="7:9" ht="15">
      <c r="G2281" s="34"/>
      <c r="H2281" s="34"/>
      <c r="I2281" s="34"/>
    </row>
    <row r="2282" spans="7:9" ht="15">
      <c r="G2282" s="34"/>
      <c r="H2282" s="34"/>
      <c r="I2282" s="34"/>
    </row>
    <row r="2283" spans="7:9" ht="15">
      <c r="G2283" s="34"/>
      <c r="H2283" s="34"/>
      <c r="I2283" s="34"/>
    </row>
    <row r="2284" spans="7:9" ht="15">
      <c r="G2284" s="34"/>
      <c r="H2284" s="34"/>
      <c r="I2284" s="34"/>
    </row>
    <row r="2285" spans="7:9" ht="15">
      <c r="G2285" s="34"/>
      <c r="H2285" s="34"/>
      <c r="I2285" s="34"/>
    </row>
  </sheetData>
  <sheetProtection/>
  <mergeCells count="1374">
    <mergeCell ref="B8:O8"/>
    <mergeCell ref="B7:H7"/>
    <mergeCell ref="B1345:B1349"/>
    <mergeCell ref="A1340:A1344"/>
    <mergeCell ref="F1365:G1369"/>
    <mergeCell ref="D1360:E1364"/>
    <mergeCell ref="D1365:E1369"/>
    <mergeCell ref="B1360:B1364"/>
    <mergeCell ref="B1365:B1369"/>
    <mergeCell ref="C1360:C1364"/>
    <mergeCell ref="C1365:C1369"/>
    <mergeCell ref="A1360:A1364"/>
    <mergeCell ref="F1360:G1364"/>
    <mergeCell ref="A1350:A1354"/>
    <mergeCell ref="C1345:C1349"/>
    <mergeCell ref="F1345:G1349"/>
    <mergeCell ref="A1365:A1369"/>
    <mergeCell ref="B1350:B1354"/>
    <mergeCell ref="C1350:C1354"/>
    <mergeCell ref="D1350:E1354"/>
    <mergeCell ref="B1355:B1359"/>
    <mergeCell ref="A1355:A1359"/>
    <mergeCell ref="C812:C816"/>
    <mergeCell ref="C755:C759"/>
    <mergeCell ref="C775:C779"/>
    <mergeCell ref="C750:C754"/>
    <mergeCell ref="F528:G532"/>
    <mergeCell ref="F630:G634"/>
    <mergeCell ref="D645:E649"/>
    <mergeCell ref="D650:E654"/>
    <mergeCell ref="C580:C584"/>
    <mergeCell ref="C590:C594"/>
    <mergeCell ref="D523:E527"/>
    <mergeCell ref="F750:G754"/>
    <mergeCell ref="C730:C734"/>
    <mergeCell ref="C807:C811"/>
    <mergeCell ref="B523:B527"/>
    <mergeCell ref="F523:G527"/>
    <mergeCell ref="C570:C574"/>
    <mergeCell ref="C600:C604"/>
    <mergeCell ref="C575:C579"/>
    <mergeCell ref="C585:C589"/>
    <mergeCell ref="F513:G517"/>
    <mergeCell ref="F1350:G1354"/>
    <mergeCell ref="F1355:G1359"/>
    <mergeCell ref="B533:B537"/>
    <mergeCell ref="C827:C831"/>
    <mergeCell ref="C1335:C1339"/>
    <mergeCell ref="C1355:C1359"/>
    <mergeCell ref="D1355:E1359"/>
    <mergeCell ref="C523:C527"/>
    <mergeCell ref="C528:C532"/>
    <mergeCell ref="C483:C487"/>
    <mergeCell ref="F518:G522"/>
    <mergeCell ref="F463:G467"/>
    <mergeCell ref="C478:C482"/>
    <mergeCell ref="D478:E482"/>
    <mergeCell ref="F468:G472"/>
    <mergeCell ref="F473:G477"/>
    <mergeCell ref="F478:G482"/>
    <mergeCell ref="F493:G497"/>
    <mergeCell ref="C503:C507"/>
    <mergeCell ref="D468:E472"/>
    <mergeCell ref="C473:C477"/>
    <mergeCell ref="F443:G447"/>
    <mergeCell ref="F448:G452"/>
    <mergeCell ref="F453:G457"/>
    <mergeCell ref="F458:G462"/>
    <mergeCell ref="D473:E477"/>
    <mergeCell ref="D453:E457"/>
    <mergeCell ref="D443:E447"/>
    <mergeCell ref="D448:E452"/>
    <mergeCell ref="A483:A487"/>
    <mergeCell ref="B483:B487"/>
    <mergeCell ref="B468:B472"/>
    <mergeCell ref="D458:E462"/>
    <mergeCell ref="D463:E467"/>
    <mergeCell ref="B478:B482"/>
    <mergeCell ref="D483:E487"/>
    <mergeCell ref="A523:A527"/>
    <mergeCell ref="A513:A517"/>
    <mergeCell ref="B503:B507"/>
    <mergeCell ref="A473:A477"/>
    <mergeCell ref="B473:B477"/>
    <mergeCell ref="A478:A482"/>
    <mergeCell ref="A493:A497"/>
    <mergeCell ref="B493:B497"/>
    <mergeCell ref="B518:B522"/>
    <mergeCell ref="A428:A432"/>
    <mergeCell ref="C438:C442"/>
    <mergeCell ref="C443:C447"/>
    <mergeCell ref="B463:B467"/>
    <mergeCell ref="A443:A447"/>
    <mergeCell ref="A448:A452"/>
    <mergeCell ref="A453:A457"/>
    <mergeCell ref="B453:B457"/>
    <mergeCell ref="A463:A467"/>
    <mergeCell ref="B458:B462"/>
    <mergeCell ref="A433:A437"/>
    <mergeCell ref="A468:A472"/>
    <mergeCell ref="C468:C472"/>
    <mergeCell ref="B433:B437"/>
    <mergeCell ref="B438:B442"/>
    <mergeCell ref="B443:B447"/>
    <mergeCell ref="A438:A442"/>
    <mergeCell ref="A458:A462"/>
    <mergeCell ref="B448:B452"/>
    <mergeCell ref="B418:B422"/>
    <mergeCell ref="C418:C422"/>
    <mergeCell ref="B423:B427"/>
    <mergeCell ref="B428:B432"/>
    <mergeCell ref="A423:A427"/>
    <mergeCell ref="F378:G382"/>
    <mergeCell ref="F388:G392"/>
    <mergeCell ref="F398:G402"/>
    <mergeCell ref="F393:G397"/>
    <mergeCell ref="D418:E422"/>
    <mergeCell ref="A398:A402"/>
    <mergeCell ref="A393:A397"/>
    <mergeCell ref="A383:A387"/>
    <mergeCell ref="B383:B387"/>
    <mergeCell ref="D378:E382"/>
    <mergeCell ref="D388:E392"/>
    <mergeCell ref="D398:E402"/>
    <mergeCell ref="D393:E397"/>
    <mergeCell ref="D383:E387"/>
    <mergeCell ref="C383:C387"/>
    <mergeCell ref="A418:A422"/>
    <mergeCell ref="C720:C724"/>
    <mergeCell ref="B393:B397"/>
    <mergeCell ref="B403:B407"/>
    <mergeCell ref="B413:B417"/>
    <mergeCell ref="B408:B412"/>
    <mergeCell ref="C533:C537"/>
    <mergeCell ref="A413:A417"/>
    <mergeCell ref="A408:A412"/>
    <mergeCell ref="C393:C397"/>
    <mergeCell ref="D18:E22"/>
    <mergeCell ref="C770:C774"/>
    <mergeCell ref="C765:C769"/>
    <mergeCell ref="A18:A22"/>
    <mergeCell ref="B18:B22"/>
    <mergeCell ref="C610:C614"/>
    <mergeCell ref="C605:C609"/>
    <mergeCell ref="C707:C709"/>
    <mergeCell ref="C725:C729"/>
    <mergeCell ref="A403:A407"/>
    <mergeCell ref="F88:G92"/>
    <mergeCell ref="A378:A382"/>
    <mergeCell ref="A388:A392"/>
    <mergeCell ref="A10:A12"/>
    <mergeCell ref="B13:H13"/>
    <mergeCell ref="B14:H14"/>
    <mergeCell ref="B15:H15"/>
    <mergeCell ref="B16:H16"/>
    <mergeCell ref="B17:H17"/>
    <mergeCell ref="C18:C22"/>
    <mergeCell ref="F53:G57"/>
    <mergeCell ref="F58:G62"/>
    <mergeCell ref="F63:G67"/>
    <mergeCell ref="F68:G72"/>
    <mergeCell ref="F73:G77"/>
    <mergeCell ref="F78:G82"/>
    <mergeCell ref="B378:B382"/>
    <mergeCell ref="B388:B392"/>
    <mergeCell ref="B398:B402"/>
    <mergeCell ref="F18:G22"/>
    <mergeCell ref="F23:G27"/>
    <mergeCell ref="F28:G32"/>
    <mergeCell ref="F33:G37"/>
    <mergeCell ref="F38:G42"/>
    <mergeCell ref="F43:G47"/>
    <mergeCell ref="F48:G52"/>
    <mergeCell ref="A23:A27"/>
    <mergeCell ref="B23:B27"/>
    <mergeCell ref="C23:C27"/>
    <mergeCell ref="D23:E27"/>
    <mergeCell ref="A28:A32"/>
    <mergeCell ref="B28:B32"/>
    <mergeCell ref="C28:C32"/>
    <mergeCell ref="D28:E32"/>
    <mergeCell ref="A33:A37"/>
    <mergeCell ref="B33:B37"/>
    <mergeCell ref="C33:C37"/>
    <mergeCell ref="D33:E37"/>
    <mergeCell ref="A38:A42"/>
    <mergeCell ref="B38:B42"/>
    <mergeCell ref="C38:C42"/>
    <mergeCell ref="D38:E42"/>
    <mergeCell ref="A43:A47"/>
    <mergeCell ref="B43:B47"/>
    <mergeCell ref="C43:C47"/>
    <mergeCell ref="D43:E47"/>
    <mergeCell ref="A48:A52"/>
    <mergeCell ref="B48:B52"/>
    <mergeCell ref="C48:C52"/>
    <mergeCell ref="D48:E52"/>
    <mergeCell ref="A53:A57"/>
    <mergeCell ref="B53:B57"/>
    <mergeCell ref="C53:C57"/>
    <mergeCell ref="D53:E57"/>
    <mergeCell ref="A58:A62"/>
    <mergeCell ref="B58:B62"/>
    <mergeCell ref="C58:C62"/>
    <mergeCell ref="D58:E62"/>
    <mergeCell ref="C78:C82"/>
    <mergeCell ref="D78:E82"/>
    <mergeCell ref="A63:A67"/>
    <mergeCell ref="B63:B67"/>
    <mergeCell ref="C63:C67"/>
    <mergeCell ref="D63:E67"/>
    <mergeCell ref="A68:A72"/>
    <mergeCell ref="B68:B72"/>
    <mergeCell ref="C68:C72"/>
    <mergeCell ref="D68:E72"/>
    <mergeCell ref="A83:A87"/>
    <mergeCell ref="B83:B87"/>
    <mergeCell ref="C83:C87"/>
    <mergeCell ref="D83:E87"/>
    <mergeCell ref="A73:A77"/>
    <mergeCell ref="B73:B77"/>
    <mergeCell ref="C73:C77"/>
    <mergeCell ref="D73:E77"/>
    <mergeCell ref="A78:A82"/>
    <mergeCell ref="B78:B82"/>
    <mergeCell ref="F98:G102"/>
    <mergeCell ref="A93:A97"/>
    <mergeCell ref="B93:B97"/>
    <mergeCell ref="C93:C97"/>
    <mergeCell ref="D93:E97"/>
    <mergeCell ref="F83:G87"/>
    <mergeCell ref="A88:A92"/>
    <mergeCell ref="B88:B92"/>
    <mergeCell ref="C88:C92"/>
    <mergeCell ref="D88:E92"/>
    <mergeCell ref="F108:G112"/>
    <mergeCell ref="A103:A107"/>
    <mergeCell ref="B103:B107"/>
    <mergeCell ref="C103:C107"/>
    <mergeCell ref="D103:E107"/>
    <mergeCell ref="F93:G97"/>
    <mergeCell ref="A98:A102"/>
    <mergeCell ref="B98:B102"/>
    <mergeCell ref="C98:C102"/>
    <mergeCell ref="D98:E102"/>
    <mergeCell ref="F118:G122"/>
    <mergeCell ref="A113:A117"/>
    <mergeCell ref="B113:B117"/>
    <mergeCell ref="C113:C117"/>
    <mergeCell ref="D113:E117"/>
    <mergeCell ref="F103:G107"/>
    <mergeCell ref="A108:A112"/>
    <mergeCell ref="B108:B112"/>
    <mergeCell ref="C108:C112"/>
    <mergeCell ref="D108:E112"/>
    <mergeCell ref="F128:G132"/>
    <mergeCell ref="A123:A127"/>
    <mergeCell ref="B123:B127"/>
    <mergeCell ref="C123:C127"/>
    <mergeCell ref="D123:E127"/>
    <mergeCell ref="F113:G117"/>
    <mergeCell ref="A118:A122"/>
    <mergeCell ref="B118:B122"/>
    <mergeCell ref="C118:C122"/>
    <mergeCell ref="D118:E122"/>
    <mergeCell ref="F138:G142"/>
    <mergeCell ref="A133:A137"/>
    <mergeCell ref="B133:B137"/>
    <mergeCell ref="C133:C137"/>
    <mergeCell ref="D133:E137"/>
    <mergeCell ref="F123:G127"/>
    <mergeCell ref="A128:A132"/>
    <mergeCell ref="B128:B132"/>
    <mergeCell ref="C128:C132"/>
    <mergeCell ref="D128:E132"/>
    <mergeCell ref="A148:A152"/>
    <mergeCell ref="B148:B152"/>
    <mergeCell ref="C148:C152"/>
    <mergeCell ref="D148:E152"/>
    <mergeCell ref="D153:E157"/>
    <mergeCell ref="F133:G137"/>
    <mergeCell ref="A138:A142"/>
    <mergeCell ref="B138:B142"/>
    <mergeCell ref="C138:C142"/>
    <mergeCell ref="D138:E142"/>
    <mergeCell ref="D158:E162"/>
    <mergeCell ref="F148:G152"/>
    <mergeCell ref="A153:A157"/>
    <mergeCell ref="B153:B157"/>
    <mergeCell ref="C153:C157"/>
    <mergeCell ref="A143:A147"/>
    <mergeCell ref="B143:B147"/>
    <mergeCell ref="C143:C147"/>
    <mergeCell ref="D143:E147"/>
    <mergeCell ref="F153:G157"/>
    <mergeCell ref="F168:G172"/>
    <mergeCell ref="A173:A177"/>
    <mergeCell ref="B173:B177"/>
    <mergeCell ref="C173:C177"/>
    <mergeCell ref="D173:E177"/>
    <mergeCell ref="F143:G147"/>
    <mergeCell ref="F163:G167"/>
    <mergeCell ref="A158:A162"/>
    <mergeCell ref="B158:B162"/>
    <mergeCell ref="C158:C162"/>
    <mergeCell ref="F158:G162"/>
    <mergeCell ref="A163:A167"/>
    <mergeCell ref="B163:B167"/>
    <mergeCell ref="C163:C167"/>
    <mergeCell ref="D163:E167"/>
    <mergeCell ref="F173:G177"/>
    <mergeCell ref="A168:A172"/>
    <mergeCell ref="B168:B172"/>
    <mergeCell ref="C168:C172"/>
    <mergeCell ref="D168:E172"/>
    <mergeCell ref="F183:G187"/>
    <mergeCell ref="A178:A182"/>
    <mergeCell ref="B178:B182"/>
    <mergeCell ref="C178:C182"/>
    <mergeCell ref="D178:E182"/>
    <mergeCell ref="F178:G182"/>
    <mergeCell ref="A183:A187"/>
    <mergeCell ref="B183:B187"/>
    <mergeCell ref="C183:C187"/>
    <mergeCell ref="D183:E187"/>
    <mergeCell ref="F193:G197"/>
    <mergeCell ref="A188:A192"/>
    <mergeCell ref="B188:B192"/>
    <mergeCell ref="C188:C192"/>
    <mergeCell ref="D188:E192"/>
    <mergeCell ref="F188:G192"/>
    <mergeCell ref="A193:A197"/>
    <mergeCell ref="B193:B197"/>
    <mergeCell ref="C193:C197"/>
    <mergeCell ref="D193:E197"/>
    <mergeCell ref="F203:G207"/>
    <mergeCell ref="A198:A202"/>
    <mergeCell ref="B198:B202"/>
    <mergeCell ref="C198:C202"/>
    <mergeCell ref="D198:E202"/>
    <mergeCell ref="F198:G202"/>
    <mergeCell ref="A203:A207"/>
    <mergeCell ref="B203:B207"/>
    <mergeCell ref="C203:C207"/>
    <mergeCell ref="D203:E207"/>
    <mergeCell ref="F213:G217"/>
    <mergeCell ref="A208:A212"/>
    <mergeCell ref="B208:B212"/>
    <mergeCell ref="C208:C212"/>
    <mergeCell ref="D208:E212"/>
    <mergeCell ref="F208:G212"/>
    <mergeCell ref="A213:A217"/>
    <mergeCell ref="B213:B217"/>
    <mergeCell ref="C213:C217"/>
    <mergeCell ref="D213:E217"/>
    <mergeCell ref="A218:A222"/>
    <mergeCell ref="B218:B222"/>
    <mergeCell ref="C218:C222"/>
    <mergeCell ref="D218:E222"/>
    <mergeCell ref="F218:G222"/>
    <mergeCell ref="A223:A227"/>
    <mergeCell ref="B223:B227"/>
    <mergeCell ref="C223:C227"/>
    <mergeCell ref="D223:E227"/>
    <mergeCell ref="F228:G232"/>
    <mergeCell ref="A228:A232"/>
    <mergeCell ref="B228:B232"/>
    <mergeCell ref="C228:C232"/>
    <mergeCell ref="D228:E232"/>
    <mergeCell ref="F223:G227"/>
    <mergeCell ref="F233:G237"/>
    <mergeCell ref="A238:A242"/>
    <mergeCell ref="B238:B242"/>
    <mergeCell ref="C238:C242"/>
    <mergeCell ref="D238:E242"/>
    <mergeCell ref="F238:G242"/>
    <mergeCell ref="A233:A237"/>
    <mergeCell ref="B233:B237"/>
    <mergeCell ref="C233:C237"/>
    <mergeCell ref="D233:E237"/>
    <mergeCell ref="F243:G247"/>
    <mergeCell ref="A248:A252"/>
    <mergeCell ref="B248:B252"/>
    <mergeCell ref="C248:C252"/>
    <mergeCell ref="D248:E252"/>
    <mergeCell ref="F248:G252"/>
    <mergeCell ref="A243:A247"/>
    <mergeCell ref="B243:B247"/>
    <mergeCell ref="C243:C247"/>
    <mergeCell ref="D243:E247"/>
    <mergeCell ref="F253:G257"/>
    <mergeCell ref="A258:A262"/>
    <mergeCell ref="B258:B262"/>
    <mergeCell ref="C258:C262"/>
    <mergeCell ref="D258:E262"/>
    <mergeCell ref="F258:G262"/>
    <mergeCell ref="A253:A257"/>
    <mergeCell ref="B253:B257"/>
    <mergeCell ref="C253:C257"/>
    <mergeCell ref="D253:E257"/>
    <mergeCell ref="F263:G267"/>
    <mergeCell ref="A268:A272"/>
    <mergeCell ref="B268:B272"/>
    <mergeCell ref="C268:C272"/>
    <mergeCell ref="D268:E272"/>
    <mergeCell ref="F268:G272"/>
    <mergeCell ref="A263:A267"/>
    <mergeCell ref="B263:B267"/>
    <mergeCell ref="C263:C267"/>
    <mergeCell ref="D263:E267"/>
    <mergeCell ref="A278:A282"/>
    <mergeCell ref="B278:B282"/>
    <mergeCell ref="C278:C282"/>
    <mergeCell ref="D278:E282"/>
    <mergeCell ref="F278:G282"/>
    <mergeCell ref="A273:A277"/>
    <mergeCell ref="B273:B277"/>
    <mergeCell ref="C273:C277"/>
    <mergeCell ref="D273:E277"/>
    <mergeCell ref="A288:A292"/>
    <mergeCell ref="B288:B292"/>
    <mergeCell ref="C288:C292"/>
    <mergeCell ref="D288:E292"/>
    <mergeCell ref="F288:G292"/>
    <mergeCell ref="A283:A287"/>
    <mergeCell ref="B283:B287"/>
    <mergeCell ref="C283:C287"/>
    <mergeCell ref="D283:E287"/>
    <mergeCell ref="A298:A302"/>
    <mergeCell ref="B298:B302"/>
    <mergeCell ref="C298:C302"/>
    <mergeCell ref="D298:E302"/>
    <mergeCell ref="F298:G302"/>
    <mergeCell ref="A293:A297"/>
    <mergeCell ref="B293:B297"/>
    <mergeCell ref="C293:C297"/>
    <mergeCell ref="D293:E297"/>
    <mergeCell ref="A308:A312"/>
    <mergeCell ref="B308:B312"/>
    <mergeCell ref="C308:C312"/>
    <mergeCell ref="D308:E312"/>
    <mergeCell ref="F308:G312"/>
    <mergeCell ref="A303:A307"/>
    <mergeCell ref="B303:B307"/>
    <mergeCell ref="C303:C307"/>
    <mergeCell ref="D303:E307"/>
    <mergeCell ref="A318:A322"/>
    <mergeCell ref="B318:B322"/>
    <mergeCell ref="C318:C322"/>
    <mergeCell ref="D318:E322"/>
    <mergeCell ref="F318:G322"/>
    <mergeCell ref="A313:A317"/>
    <mergeCell ref="B313:B317"/>
    <mergeCell ref="C313:C317"/>
    <mergeCell ref="D313:E317"/>
    <mergeCell ref="A333:A337"/>
    <mergeCell ref="B333:B337"/>
    <mergeCell ref="C333:C337"/>
    <mergeCell ref="D333:E337"/>
    <mergeCell ref="F333:G337"/>
    <mergeCell ref="A328:A332"/>
    <mergeCell ref="B328:B332"/>
    <mergeCell ref="C328:C332"/>
    <mergeCell ref="D328:E332"/>
    <mergeCell ref="A343:A347"/>
    <mergeCell ref="B343:B347"/>
    <mergeCell ref="C343:C347"/>
    <mergeCell ref="D343:E347"/>
    <mergeCell ref="F343:G347"/>
    <mergeCell ref="A338:A342"/>
    <mergeCell ref="B338:B342"/>
    <mergeCell ref="C338:C342"/>
    <mergeCell ref="D338:E342"/>
    <mergeCell ref="A353:A357"/>
    <mergeCell ref="B353:B357"/>
    <mergeCell ref="D353:E357"/>
    <mergeCell ref="A348:A352"/>
    <mergeCell ref="B348:B352"/>
    <mergeCell ref="F353:G357"/>
    <mergeCell ref="C348:C352"/>
    <mergeCell ref="C353:C357"/>
    <mergeCell ref="A363:A367"/>
    <mergeCell ref="B363:B367"/>
    <mergeCell ref="C363:C367"/>
    <mergeCell ref="D363:E367"/>
    <mergeCell ref="A368:A372"/>
    <mergeCell ref="B368:B372"/>
    <mergeCell ref="C368:C372"/>
    <mergeCell ref="D368:E372"/>
    <mergeCell ref="A373:A377"/>
    <mergeCell ref="B373:B377"/>
    <mergeCell ref="C373:C377"/>
    <mergeCell ref="D373:E377"/>
    <mergeCell ref="F373:G377"/>
    <mergeCell ref="F540:G544"/>
    <mergeCell ref="B538:H538"/>
    <mergeCell ref="C378:C382"/>
    <mergeCell ref="C388:C392"/>
    <mergeCell ref="C398:C402"/>
    <mergeCell ref="A545:A549"/>
    <mergeCell ref="A560:A564"/>
    <mergeCell ref="B560:B564"/>
    <mergeCell ref="C560:C564"/>
    <mergeCell ref="A555:A559"/>
    <mergeCell ref="A540:A544"/>
    <mergeCell ref="B540:B544"/>
    <mergeCell ref="C540:C544"/>
    <mergeCell ref="C545:C549"/>
    <mergeCell ref="B545:B549"/>
    <mergeCell ref="C565:C569"/>
    <mergeCell ref="A550:A554"/>
    <mergeCell ref="B550:B554"/>
    <mergeCell ref="C550:C554"/>
    <mergeCell ref="B555:B559"/>
    <mergeCell ref="C555:C559"/>
    <mergeCell ref="B595:B599"/>
    <mergeCell ref="A570:A574"/>
    <mergeCell ref="B570:B574"/>
    <mergeCell ref="B600:B604"/>
    <mergeCell ref="A565:A569"/>
    <mergeCell ref="B565:B569"/>
    <mergeCell ref="F635:G639"/>
    <mergeCell ref="F640:G644"/>
    <mergeCell ref="A635:A639"/>
    <mergeCell ref="B635:B639"/>
    <mergeCell ref="A575:A579"/>
    <mergeCell ref="B575:B579"/>
    <mergeCell ref="B580:B584"/>
    <mergeCell ref="B615:B619"/>
    <mergeCell ref="B610:B614"/>
    <mergeCell ref="A605:A609"/>
    <mergeCell ref="A625:A629"/>
    <mergeCell ref="B625:B629"/>
    <mergeCell ref="C625:C629"/>
    <mergeCell ref="D625:E629"/>
    <mergeCell ref="A640:A644"/>
    <mergeCell ref="B640:B644"/>
    <mergeCell ref="C640:C644"/>
    <mergeCell ref="A665:A669"/>
    <mergeCell ref="B665:B669"/>
    <mergeCell ref="D635:E639"/>
    <mergeCell ref="A655:A659"/>
    <mergeCell ref="B655:B659"/>
    <mergeCell ref="A650:A654"/>
    <mergeCell ref="B650:B654"/>
    <mergeCell ref="A645:A649"/>
    <mergeCell ref="B645:B649"/>
    <mergeCell ref="D640:E644"/>
    <mergeCell ref="A660:A664"/>
    <mergeCell ref="B660:B664"/>
    <mergeCell ref="A685:A689"/>
    <mergeCell ref="B685:B689"/>
    <mergeCell ref="A680:A684"/>
    <mergeCell ref="B680:B684"/>
    <mergeCell ref="A675:A679"/>
    <mergeCell ref="B675:B679"/>
    <mergeCell ref="A670:A674"/>
    <mergeCell ref="B670:B674"/>
    <mergeCell ref="A690:A694"/>
    <mergeCell ref="B690:B694"/>
    <mergeCell ref="A710:A714"/>
    <mergeCell ref="B710:B714"/>
    <mergeCell ref="A705:A709"/>
    <mergeCell ref="B705:B709"/>
    <mergeCell ref="A700:A704"/>
    <mergeCell ref="B700:B704"/>
    <mergeCell ref="A695:A699"/>
    <mergeCell ref="B695:B699"/>
    <mergeCell ref="B725:B729"/>
    <mergeCell ref="A720:A724"/>
    <mergeCell ref="B720:B724"/>
    <mergeCell ref="A755:A759"/>
    <mergeCell ref="B755:B759"/>
    <mergeCell ref="A745:A749"/>
    <mergeCell ref="A750:A754"/>
    <mergeCell ref="B745:B749"/>
    <mergeCell ref="B750:B754"/>
    <mergeCell ref="A715:A719"/>
    <mergeCell ref="B715:B719"/>
    <mergeCell ref="C715:C719"/>
    <mergeCell ref="A740:A744"/>
    <mergeCell ref="B740:B744"/>
    <mergeCell ref="A735:A739"/>
    <mergeCell ref="B735:B739"/>
    <mergeCell ref="A730:A734"/>
    <mergeCell ref="B730:B734"/>
    <mergeCell ref="A725:A729"/>
    <mergeCell ref="F1370:G1374"/>
    <mergeCell ref="A775:A779"/>
    <mergeCell ref="B775:B779"/>
    <mergeCell ref="A1370:A1374"/>
    <mergeCell ref="B1370:B1374"/>
    <mergeCell ref="C1370:C1374"/>
    <mergeCell ref="D1370:E1374"/>
    <mergeCell ref="A1345:A1349"/>
    <mergeCell ref="A1335:A1339"/>
    <mergeCell ref="B1335:B1339"/>
    <mergeCell ref="B1340:B1344"/>
    <mergeCell ref="C1340:C1344"/>
    <mergeCell ref="F1320:G1324"/>
    <mergeCell ref="F1325:G1329"/>
    <mergeCell ref="F1330:G1334"/>
    <mergeCell ref="F1335:G1339"/>
    <mergeCell ref="B1330:B1334"/>
    <mergeCell ref="C1330:C1334"/>
    <mergeCell ref="D1330:E1334"/>
    <mergeCell ref="D1345:E1349"/>
    <mergeCell ref="D1335:E1339"/>
    <mergeCell ref="F1340:G1344"/>
    <mergeCell ref="D1340:E1344"/>
    <mergeCell ref="D1320:E1324"/>
    <mergeCell ref="A1325:A1329"/>
    <mergeCell ref="B1325:B1329"/>
    <mergeCell ref="C1325:C1329"/>
    <mergeCell ref="D1325:E1329"/>
    <mergeCell ref="A1330:A1334"/>
    <mergeCell ref="A1315:A1319"/>
    <mergeCell ref="B1315:B1319"/>
    <mergeCell ref="C1315:C1319"/>
    <mergeCell ref="A1320:A1324"/>
    <mergeCell ref="B1320:B1324"/>
    <mergeCell ref="C1320:C1324"/>
    <mergeCell ref="C1295:C1299"/>
    <mergeCell ref="A1305:A1309"/>
    <mergeCell ref="B1305:B1309"/>
    <mergeCell ref="C1305:C1309"/>
    <mergeCell ref="A1300:A1304"/>
    <mergeCell ref="B1300:B1304"/>
    <mergeCell ref="C1300:C1304"/>
    <mergeCell ref="A1295:A1299"/>
    <mergeCell ref="A1310:A1314"/>
    <mergeCell ref="B1310:B1314"/>
    <mergeCell ref="C1310:C1314"/>
    <mergeCell ref="F1190:G1194"/>
    <mergeCell ref="F1195:G1199"/>
    <mergeCell ref="A1285:A1289"/>
    <mergeCell ref="B1285:B1289"/>
    <mergeCell ref="C1285:C1289"/>
    <mergeCell ref="A1290:A1294"/>
    <mergeCell ref="B1290:B1294"/>
    <mergeCell ref="A1280:A1284"/>
    <mergeCell ref="D1084:E1088"/>
    <mergeCell ref="D1114:E1118"/>
    <mergeCell ref="D1094:E1098"/>
    <mergeCell ref="D1099:E1103"/>
    <mergeCell ref="D1104:E1108"/>
    <mergeCell ref="D1109:E1113"/>
    <mergeCell ref="A1240:A1244"/>
    <mergeCell ref="B1240:B1244"/>
    <mergeCell ref="C1240:C1244"/>
    <mergeCell ref="F1275:G1279"/>
    <mergeCell ref="F1250:G1254"/>
    <mergeCell ref="D1245:E1249"/>
    <mergeCell ref="C1260:C1264"/>
    <mergeCell ref="C1290:C1294"/>
    <mergeCell ref="D1270:E1274"/>
    <mergeCell ref="F1285:G1289"/>
    <mergeCell ref="F1270:G1274"/>
    <mergeCell ref="D1285:E1289"/>
    <mergeCell ref="F1315:G1319"/>
    <mergeCell ref="D1315:E1319"/>
    <mergeCell ref="A1255:A1259"/>
    <mergeCell ref="B1255:B1259"/>
    <mergeCell ref="C1255:C1259"/>
    <mergeCell ref="B1280:B1284"/>
    <mergeCell ref="C1280:C1284"/>
    <mergeCell ref="D1280:E1284"/>
    <mergeCell ref="B1295:B1299"/>
    <mergeCell ref="F1310:G1314"/>
    <mergeCell ref="D1310:E1314"/>
    <mergeCell ref="A1245:A1249"/>
    <mergeCell ref="B1245:B1249"/>
    <mergeCell ref="C1245:C1249"/>
    <mergeCell ref="D1275:E1279"/>
    <mergeCell ref="A1270:A1274"/>
    <mergeCell ref="B1270:B1274"/>
    <mergeCell ref="C1270:C1274"/>
    <mergeCell ref="A1260:A1264"/>
    <mergeCell ref="B1260:B1264"/>
    <mergeCell ref="F1240:G1244"/>
    <mergeCell ref="D1260:E1264"/>
    <mergeCell ref="D1250:E1254"/>
    <mergeCell ref="B1250:B1254"/>
    <mergeCell ref="C1250:C1254"/>
    <mergeCell ref="F1260:G1264"/>
    <mergeCell ref="F1255:G1259"/>
    <mergeCell ref="D1240:E1244"/>
    <mergeCell ref="A1265:A1269"/>
    <mergeCell ref="B1265:B1269"/>
    <mergeCell ref="C1265:C1269"/>
    <mergeCell ref="D1255:E1259"/>
    <mergeCell ref="A1275:A1279"/>
    <mergeCell ref="B1275:B1279"/>
    <mergeCell ref="C1275:C1279"/>
    <mergeCell ref="F1305:G1309"/>
    <mergeCell ref="D1305:E1309"/>
    <mergeCell ref="A1235:A1239"/>
    <mergeCell ref="B1235:B1239"/>
    <mergeCell ref="C1235:C1239"/>
    <mergeCell ref="F1265:G1269"/>
    <mergeCell ref="D1265:E1269"/>
    <mergeCell ref="F1245:G1249"/>
    <mergeCell ref="A1250:A1254"/>
    <mergeCell ref="D1290:E1294"/>
    <mergeCell ref="F1300:G1304"/>
    <mergeCell ref="D1295:E1299"/>
    <mergeCell ref="D1300:E1304"/>
    <mergeCell ref="F1280:G1284"/>
    <mergeCell ref="F1290:G1294"/>
    <mergeCell ref="C1205:C1209"/>
    <mergeCell ref="F1215:G1219"/>
    <mergeCell ref="D1215:E1219"/>
    <mergeCell ref="D1205:E1209"/>
    <mergeCell ref="F1295:G1299"/>
    <mergeCell ref="F1200:G1204"/>
    <mergeCell ref="B1200:B1204"/>
    <mergeCell ref="C1200:C1204"/>
    <mergeCell ref="D1200:E1204"/>
    <mergeCell ref="F1210:G1214"/>
    <mergeCell ref="D1210:E1214"/>
    <mergeCell ref="F1205:G1209"/>
    <mergeCell ref="F1235:G1239"/>
    <mergeCell ref="F1230:G1234"/>
    <mergeCell ref="B1225:B1229"/>
    <mergeCell ref="C1225:C1229"/>
    <mergeCell ref="F1220:G1224"/>
    <mergeCell ref="F1225:G1229"/>
    <mergeCell ref="D1235:E1239"/>
    <mergeCell ref="B1220:B1224"/>
    <mergeCell ref="B1195:B1199"/>
    <mergeCell ref="C1190:C1194"/>
    <mergeCell ref="A1215:A1219"/>
    <mergeCell ref="A1200:A1204"/>
    <mergeCell ref="C1210:C1214"/>
    <mergeCell ref="C1195:C1199"/>
    <mergeCell ref="B1205:B1209"/>
    <mergeCell ref="A1210:A1214"/>
    <mergeCell ref="B1210:B1214"/>
    <mergeCell ref="A1205:A1209"/>
    <mergeCell ref="D1160:E1164"/>
    <mergeCell ref="D1165:E1169"/>
    <mergeCell ref="D1230:E1234"/>
    <mergeCell ref="D1225:E1229"/>
    <mergeCell ref="C1220:C1224"/>
    <mergeCell ref="D1220:E1224"/>
    <mergeCell ref="A1230:A1234"/>
    <mergeCell ref="B1230:B1234"/>
    <mergeCell ref="A1175:A1179"/>
    <mergeCell ref="B1175:B1179"/>
    <mergeCell ref="A1180:A1184"/>
    <mergeCell ref="C1175:C1179"/>
    <mergeCell ref="C1230:C1234"/>
    <mergeCell ref="C1215:C1219"/>
    <mergeCell ref="C1185:C1189"/>
    <mergeCell ref="A1185:A1189"/>
    <mergeCell ref="A1225:A1229"/>
    <mergeCell ref="A1190:A1194"/>
    <mergeCell ref="B1190:B1194"/>
    <mergeCell ref="A1220:A1224"/>
    <mergeCell ref="F1170:G1174"/>
    <mergeCell ref="A1165:A1169"/>
    <mergeCell ref="F1185:G1189"/>
    <mergeCell ref="B1180:B1184"/>
    <mergeCell ref="C1180:C1184"/>
    <mergeCell ref="B1215:B1219"/>
    <mergeCell ref="A1170:A1174"/>
    <mergeCell ref="B1170:B1174"/>
    <mergeCell ref="D1195:E1199"/>
    <mergeCell ref="C1170:C1174"/>
    <mergeCell ref="D1175:E1179"/>
    <mergeCell ref="D1180:E1184"/>
    <mergeCell ref="D1185:E1189"/>
    <mergeCell ref="D1190:E1194"/>
    <mergeCell ref="B1185:B1189"/>
    <mergeCell ref="A1195:A1199"/>
    <mergeCell ref="A1145:A1149"/>
    <mergeCell ref="F1175:G1179"/>
    <mergeCell ref="F1180:G1184"/>
    <mergeCell ref="D1145:E1149"/>
    <mergeCell ref="D1170:E1174"/>
    <mergeCell ref="B1165:B1169"/>
    <mergeCell ref="C1165:C1169"/>
    <mergeCell ref="C1145:C1149"/>
    <mergeCell ref="D1150:E1154"/>
    <mergeCell ref="A1155:A1159"/>
    <mergeCell ref="B1144:G1144"/>
    <mergeCell ref="B1150:B1154"/>
    <mergeCell ref="C1150:C1154"/>
    <mergeCell ref="F1160:G1164"/>
    <mergeCell ref="F1165:G1169"/>
    <mergeCell ref="F1155:G1159"/>
    <mergeCell ref="D1155:E1159"/>
    <mergeCell ref="B1155:B1159"/>
    <mergeCell ref="C1155:C1159"/>
    <mergeCell ref="C1160:C1164"/>
    <mergeCell ref="A1160:A1164"/>
    <mergeCell ref="B1160:B1164"/>
    <mergeCell ref="C1120:C1124"/>
    <mergeCell ref="C1126:C1130"/>
    <mergeCell ref="A1120:A1124"/>
    <mergeCell ref="B1145:B1149"/>
    <mergeCell ref="A1137:A1141"/>
    <mergeCell ref="B1137:B1141"/>
    <mergeCell ref="C1137:C1141"/>
    <mergeCell ref="B1142:G1142"/>
    <mergeCell ref="D1131:E1135"/>
    <mergeCell ref="B1136:G1136"/>
    <mergeCell ref="F1145:G1149"/>
    <mergeCell ref="F1150:G1154"/>
    <mergeCell ref="F1131:G1135"/>
    <mergeCell ref="A1131:A1135"/>
    <mergeCell ref="D1137:E1141"/>
    <mergeCell ref="A1150:A1154"/>
    <mergeCell ref="F1137:G1141"/>
    <mergeCell ref="B1143:G1143"/>
    <mergeCell ref="A1114:A1118"/>
    <mergeCell ref="B1114:B1118"/>
    <mergeCell ref="C1114:C1118"/>
    <mergeCell ref="B1131:B1135"/>
    <mergeCell ref="C1131:C1135"/>
    <mergeCell ref="B1125:G1125"/>
    <mergeCell ref="A1126:A1130"/>
    <mergeCell ref="B1126:B1130"/>
    <mergeCell ref="F1114:G1118"/>
    <mergeCell ref="F1126:G1130"/>
    <mergeCell ref="D1126:E1130"/>
    <mergeCell ref="F1120:G1124"/>
    <mergeCell ref="D1120:E1124"/>
    <mergeCell ref="B1119:G1119"/>
    <mergeCell ref="B1120:B1124"/>
    <mergeCell ref="C1094:C1098"/>
    <mergeCell ref="A1104:A1108"/>
    <mergeCell ref="B1104:B1108"/>
    <mergeCell ref="C1104:C1108"/>
    <mergeCell ref="F1104:G1108"/>
    <mergeCell ref="F1109:G1113"/>
    <mergeCell ref="F1094:G1098"/>
    <mergeCell ref="A1099:A1103"/>
    <mergeCell ref="B1099:B1103"/>
    <mergeCell ref="C1099:C1103"/>
    <mergeCell ref="F1099:G1103"/>
    <mergeCell ref="A1109:A1113"/>
    <mergeCell ref="B1109:B1113"/>
    <mergeCell ref="C1109:C1113"/>
    <mergeCell ref="A1094:A1098"/>
    <mergeCell ref="B1094:B1098"/>
    <mergeCell ref="B1083:H1083"/>
    <mergeCell ref="A1089:A1093"/>
    <mergeCell ref="B1089:B1093"/>
    <mergeCell ref="C1089:C1093"/>
    <mergeCell ref="F1089:G1093"/>
    <mergeCell ref="D1089:E1093"/>
    <mergeCell ref="A1084:A1088"/>
    <mergeCell ref="B1084:B1088"/>
    <mergeCell ref="C1084:C1088"/>
    <mergeCell ref="F1084:G1088"/>
    <mergeCell ref="F1058:G1062"/>
    <mergeCell ref="F1063:G1067"/>
    <mergeCell ref="F1068:G1072"/>
    <mergeCell ref="F1073:G1077"/>
    <mergeCell ref="A1078:A1082"/>
    <mergeCell ref="B1078:B1082"/>
    <mergeCell ref="C1078:C1082"/>
    <mergeCell ref="D1078:E1082"/>
    <mergeCell ref="F1078:G1082"/>
    <mergeCell ref="A1068:A1072"/>
    <mergeCell ref="B1068:B1072"/>
    <mergeCell ref="C1068:C1072"/>
    <mergeCell ref="D1068:E1072"/>
    <mergeCell ref="A1073:A1077"/>
    <mergeCell ref="B1073:B1077"/>
    <mergeCell ref="C1073:C1077"/>
    <mergeCell ref="D1073:E1077"/>
    <mergeCell ref="A1063:A1067"/>
    <mergeCell ref="B1063:B1067"/>
    <mergeCell ref="C1063:C1067"/>
    <mergeCell ref="D1063:E1067"/>
    <mergeCell ref="A1058:A1062"/>
    <mergeCell ref="B1058:B1062"/>
    <mergeCell ref="C1058:C1062"/>
    <mergeCell ref="D1058:E1062"/>
    <mergeCell ref="B1056:H1056"/>
    <mergeCell ref="B1057:H1057"/>
    <mergeCell ref="F1015:G1019"/>
    <mergeCell ref="F1020:G1024"/>
    <mergeCell ref="F1025:G1029"/>
    <mergeCell ref="B1055:H1055"/>
    <mergeCell ref="F1035:G1039"/>
    <mergeCell ref="F1040:G1044"/>
    <mergeCell ref="F1050:G1054"/>
    <mergeCell ref="F1045:G1049"/>
    <mergeCell ref="F995:G999"/>
    <mergeCell ref="F1000:G1004"/>
    <mergeCell ref="F1005:G1009"/>
    <mergeCell ref="F1010:G1014"/>
    <mergeCell ref="F1030:G1034"/>
    <mergeCell ref="F960:G964"/>
    <mergeCell ref="F965:G969"/>
    <mergeCell ref="F970:G974"/>
    <mergeCell ref="F985:G989"/>
    <mergeCell ref="F990:G994"/>
    <mergeCell ref="F930:G934"/>
    <mergeCell ref="F935:G939"/>
    <mergeCell ref="F940:G944"/>
    <mergeCell ref="F945:G949"/>
    <mergeCell ref="F950:G954"/>
    <mergeCell ref="F955:G959"/>
    <mergeCell ref="F900:G904"/>
    <mergeCell ref="F905:G909"/>
    <mergeCell ref="F910:G914"/>
    <mergeCell ref="A1050:A1054"/>
    <mergeCell ref="B1050:B1054"/>
    <mergeCell ref="C1050:C1054"/>
    <mergeCell ref="D1050:E1054"/>
    <mergeCell ref="F975:G979"/>
    <mergeCell ref="F980:G984"/>
    <mergeCell ref="F925:G929"/>
    <mergeCell ref="F915:G919"/>
    <mergeCell ref="F920:G924"/>
    <mergeCell ref="A1040:A1044"/>
    <mergeCell ref="B1040:B1044"/>
    <mergeCell ref="C1040:C1044"/>
    <mergeCell ref="D1040:E1044"/>
    <mergeCell ref="A1030:A1034"/>
    <mergeCell ref="B1030:B1034"/>
    <mergeCell ref="C1030:C1034"/>
    <mergeCell ref="D1030:E1034"/>
    <mergeCell ref="A1035:A1039"/>
    <mergeCell ref="B1035:B1039"/>
    <mergeCell ref="C1035:C1039"/>
    <mergeCell ref="D1035:E1039"/>
    <mergeCell ref="A1045:A1049"/>
    <mergeCell ref="B1045:B1049"/>
    <mergeCell ref="C1045:C1049"/>
    <mergeCell ref="D1045:E1049"/>
    <mergeCell ref="A1025:A1029"/>
    <mergeCell ref="B1025:B1029"/>
    <mergeCell ref="C1025:C1029"/>
    <mergeCell ref="D1025:E1029"/>
    <mergeCell ref="A1020:A1024"/>
    <mergeCell ref="B1020:B1024"/>
    <mergeCell ref="C1020:C1024"/>
    <mergeCell ref="D1020:E1024"/>
    <mergeCell ref="A1015:A1019"/>
    <mergeCell ref="B1015:B1019"/>
    <mergeCell ref="C1015:C1019"/>
    <mergeCell ref="D1015:E1019"/>
    <mergeCell ref="A1010:A1014"/>
    <mergeCell ref="B1010:B1014"/>
    <mergeCell ref="C1010:C1014"/>
    <mergeCell ref="D1010:E1014"/>
    <mergeCell ref="A1005:A1009"/>
    <mergeCell ref="B1005:B1009"/>
    <mergeCell ref="C1005:C1009"/>
    <mergeCell ref="D1005:E1009"/>
    <mergeCell ref="A1000:A1004"/>
    <mergeCell ref="B1000:B1004"/>
    <mergeCell ref="C1000:C1004"/>
    <mergeCell ref="D1000:E1004"/>
    <mergeCell ref="A995:A999"/>
    <mergeCell ref="B995:B999"/>
    <mergeCell ref="C995:C999"/>
    <mergeCell ref="D995:E999"/>
    <mergeCell ref="A990:A994"/>
    <mergeCell ref="B990:B994"/>
    <mergeCell ref="C990:C994"/>
    <mergeCell ref="D990:E994"/>
    <mergeCell ref="A985:A989"/>
    <mergeCell ref="B985:B989"/>
    <mergeCell ref="C985:C989"/>
    <mergeCell ref="D985:E989"/>
    <mergeCell ref="A980:A984"/>
    <mergeCell ref="B980:B984"/>
    <mergeCell ref="C980:C984"/>
    <mergeCell ref="D980:E984"/>
    <mergeCell ref="A975:A979"/>
    <mergeCell ref="B975:B979"/>
    <mergeCell ref="C975:C979"/>
    <mergeCell ref="D975:E979"/>
    <mergeCell ref="A970:A974"/>
    <mergeCell ref="B970:B974"/>
    <mergeCell ref="C970:C974"/>
    <mergeCell ref="D970:E974"/>
    <mergeCell ref="A965:A969"/>
    <mergeCell ref="B965:B969"/>
    <mergeCell ref="C965:C969"/>
    <mergeCell ref="D965:E969"/>
    <mergeCell ref="A960:A964"/>
    <mergeCell ref="B960:B964"/>
    <mergeCell ref="C960:C964"/>
    <mergeCell ref="D960:E964"/>
    <mergeCell ref="A955:A959"/>
    <mergeCell ref="B955:B959"/>
    <mergeCell ref="C955:C959"/>
    <mergeCell ref="D955:E959"/>
    <mergeCell ref="A950:A954"/>
    <mergeCell ref="B950:B954"/>
    <mergeCell ref="C950:C954"/>
    <mergeCell ref="D950:E954"/>
    <mergeCell ref="A945:A949"/>
    <mergeCell ref="B945:B949"/>
    <mergeCell ref="C945:C949"/>
    <mergeCell ref="D945:E949"/>
    <mergeCell ref="A940:A944"/>
    <mergeCell ref="B940:B944"/>
    <mergeCell ref="C940:C944"/>
    <mergeCell ref="D940:E944"/>
    <mergeCell ref="A935:A939"/>
    <mergeCell ref="B935:B939"/>
    <mergeCell ref="C935:C939"/>
    <mergeCell ref="D935:E939"/>
    <mergeCell ref="A930:A934"/>
    <mergeCell ref="B930:B934"/>
    <mergeCell ref="C930:C934"/>
    <mergeCell ref="D930:E934"/>
    <mergeCell ref="A925:A929"/>
    <mergeCell ref="B925:B929"/>
    <mergeCell ref="C925:C929"/>
    <mergeCell ref="D925:E929"/>
    <mergeCell ref="A920:A924"/>
    <mergeCell ref="B920:B924"/>
    <mergeCell ref="C920:C924"/>
    <mergeCell ref="D920:E924"/>
    <mergeCell ref="A915:A919"/>
    <mergeCell ref="B915:B919"/>
    <mergeCell ref="C915:C919"/>
    <mergeCell ref="D915:E919"/>
    <mergeCell ref="A910:A914"/>
    <mergeCell ref="B910:B914"/>
    <mergeCell ref="C910:C914"/>
    <mergeCell ref="D910:E914"/>
    <mergeCell ref="A905:A909"/>
    <mergeCell ref="B905:B909"/>
    <mergeCell ref="C905:C909"/>
    <mergeCell ref="D905:E909"/>
    <mergeCell ref="A900:A904"/>
    <mergeCell ref="B900:B904"/>
    <mergeCell ref="C900:C904"/>
    <mergeCell ref="D900:E904"/>
    <mergeCell ref="A895:A899"/>
    <mergeCell ref="B895:B899"/>
    <mergeCell ref="C895:C899"/>
    <mergeCell ref="D895:E899"/>
    <mergeCell ref="F875:G879"/>
    <mergeCell ref="F880:G884"/>
    <mergeCell ref="F885:G889"/>
    <mergeCell ref="F890:G894"/>
    <mergeCell ref="F895:G899"/>
    <mergeCell ref="D890:E894"/>
    <mergeCell ref="F827:G831"/>
    <mergeCell ref="F832:G836"/>
    <mergeCell ref="F837:G841"/>
    <mergeCell ref="A875:A879"/>
    <mergeCell ref="F847:G851"/>
    <mergeCell ref="F852:G856"/>
    <mergeCell ref="F857:G861"/>
    <mergeCell ref="B862:H862"/>
    <mergeCell ref="B863:H863"/>
    <mergeCell ref="A857:A861"/>
    <mergeCell ref="B857:B861"/>
    <mergeCell ref="C857:C861"/>
    <mergeCell ref="D857:E861"/>
    <mergeCell ref="F807:G811"/>
    <mergeCell ref="A890:A894"/>
    <mergeCell ref="B890:B894"/>
    <mergeCell ref="C890:C894"/>
    <mergeCell ref="F865:G869"/>
    <mergeCell ref="F870:G874"/>
    <mergeCell ref="D837:E841"/>
    <mergeCell ref="A842:A846"/>
    <mergeCell ref="C842:C846"/>
    <mergeCell ref="F842:G846"/>
    <mergeCell ref="F787:G791"/>
    <mergeCell ref="F792:G796"/>
    <mergeCell ref="F797:G801"/>
    <mergeCell ref="F802:G806"/>
    <mergeCell ref="F817:G821"/>
    <mergeCell ref="F822:G826"/>
    <mergeCell ref="A812:A816"/>
    <mergeCell ref="B852:B856"/>
    <mergeCell ref="C852:C856"/>
    <mergeCell ref="D852:E856"/>
    <mergeCell ref="F812:G816"/>
    <mergeCell ref="A847:A851"/>
    <mergeCell ref="B847:B851"/>
    <mergeCell ref="C847:C851"/>
    <mergeCell ref="D847:E851"/>
    <mergeCell ref="B837:B841"/>
    <mergeCell ref="C837:C841"/>
    <mergeCell ref="A885:A889"/>
    <mergeCell ref="B885:B889"/>
    <mergeCell ref="A837:A841"/>
    <mergeCell ref="B875:B879"/>
    <mergeCell ref="A870:A874"/>
    <mergeCell ref="B870:B874"/>
    <mergeCell ref="B842:B846"/>
    <mergeCell ref="A880:A884"/>
    <mergeCell ref="B880:B884"/>
    <mergeCell ref="A852:A856"/>
    <mergeCell ref="C885:C889"/>
    <mergeCell ref="D885:E889"/>
    <mergeCell ref="C832:C836"/>
    <mergeCell ref="D832:E836"/>
    <mergeCell ref="C875:C879"/>
    <mergeCell ref="D875:E879"/>
    <mergeCell ref="C870:C874"/>
    <mergeCell ref="D870:E874"/>
    <mergeCell ref="B864:H864"/>
    <mergeCell ref="B832:B836"/>
    <mergeCell ref="C880:C884"/>
    <mergeCell ref="D880:E884"/>
    <mergeCell ref="A827:A831"/>
    <mergeCell ref="A865:A869"/>
    <mergeCell ref="B865:B869"/>
    <mergeCell ref="C865:C869"/>
    <mergeCell ref="D865:E869"/>
    <mergeCell ref="A832:A836"/>
    <mergeCell ref="D842:E846"/>
    <mergeCell ref="D827:E831"/>
    <mergeCell ref="A822:A826"/>
    <mergeCell ref="B822:B826"/>
    <mergeCell ref="A817:A821"/>
    <mergeCell ref="B817:B821"/>
    <mergeCell ref="D817:E821"/>
    <mergeCell ref="C817:C821"/>
    <mergeCell ref="C822:C826"/>
    <mergeCell ref="B802:B806"/>
    <mergeCell ref="C802:C806"/>
    <mergeCell ref="B827:B831"/>
    <mergeCell ref="B792:B796"/>
    <mergeCell ref="D792:E796"/>
    <mergeCell ref="B807:B811"/>
    <mergeCell ref="D807:E811"/>
    <mergeCell ref="B812:B816"/>
    <mergeCell ref="D812:E816"/>
    <mergeCell ref="D822:E826"/>
    <mergeCell ref="A807:A811"/>
    <mergeCell ref="A787:A791"/>
    <mergeCell ref="B787:B791"/>
    <mergeCell ref="D787:E791"/>
    <mergeCell ref="C797:C801"/>
    <mergeCell ref="A797:A801"/>
    <mergeCell ref="B797:B801"/>
    <mergeCell ref="D797:E801"/>
    <mergeCell ref="D802:E806"/>
    <mergeCell ref="A802:A806"/>
    <mergeCell ref="A792:A796"/>
    <mergeCell ref="B781:H781"/>
    <mergeCell ref="F740:G744"/>
    <mergeCell ref="F775:G779"/>
    <mergeCell ref="D765:E769"/>
    <mergeCell ref="F765:G769"/>
    <mergeCell ref="D770:E774"/>
    <mergeCell ref="F770:G774"/>
    <mergeCell ref="D745:E749"/>
    <mergeCell ref="D750:E754"/>
    <mergeCell ref="A782:A786"/>
    <mergeCell ref="B782:B786"/>
    <mergeCell ref="F782:G786"/>
    <mergeCell ref="D782:E786"/>
    <mergeCell ref="D775:E779"/>
    <mergeCell ref="D740:E744"/>
    <mergeCell ref="A765:A769"/>
    <mergeCell ref="A770:A774"/>
    <mergeCell ref="B770:B774"/>
    <mergeCell ref="B765:B769"/>
    <mergeCell ref="F680:G684"/>
    <mergeCell ref="F685:G689"/>
    <mergeCell ref="F690:G694"/>
    <mergeCell ref="F745:G749"/>
    <mergeCell ref="D720:E724"/>
    <mergeCell ref="D725:E729"/>
    <mergeCell ref="D735:E739"/>
    <mergeCell ref="D705:E709"/>
    <mergeCell ref="F715:G719"/>
    <mergeCell ref="F720:G724"/>
    <mergeCell ref="D675:E679"/>
    <mergeCell ref="D680:E684"/>
    <mergeCell ref="D685:E689"/>
    <mergeCell ref="D690:E694"/>
    <mergeCell ref="D710:E714"/>
    <mergeCell ref="D715:E719"/>
    <mergeCell ref="D655:E659"/>
    <mergeCell ref="D660:E664"/>
    <mergeCell ref="D630:E634"/>
    <mergeCell ref="A630:A634"/>
    <mergeCell ref="B630:B634"/>
    <mergeCell ref="D730:E734"/>
    <mergeCell ref="D665:E669"/>
    <mergeCell ref="D670:E674"/>
    <mergeCell ref="D695:E699"/>
    <mergeCell ref="D700:E704"/>
    <mergeCell ref="D600:E604"/>
    <mergeCell ref="D605:E609"/>
    <mergeCell ref="D610:E614"/>
    <mergeCell ref="D615:E619"/>
    <mergeCell ref="D620:E624"/>
    <mergeCell ref="A615:A619"/>
    <mergeCell ref="A600:A604"/>
    <mergeCell ref="B605:B609"/>
    <mergeCell ref="A610:A614"/>
    <mergeCell ref="H10:H12"/>
    <mergeCell ref="O11:O12"/>
    <mergeCell ref="D595:E599"/>
    <mergeCell ref="B539:H539"/>
    <mergeCell ref="A590:A594"/>
    <mergeCell ref="B590:B594"/>
    <mergeCell ref="A585:A589"/>
    <mergeCell ref="B585:B589"/>
    <mergeCell ref="A580:A584"/>
    <mergeCell ref="A595:A599"/>
    <mergeCell ref="F328:G332"/>
    <mergeCell ref="F313:G317"/>
    <mergeCell ref="B10:B12"/>
    <mergeCell ref="C10:C12"/>
    <mergeCell ref="D10:E12"/>
    <mergeCell ref="F10:G12"/>
    <mergeCell ref="F303:G307"/>
    <mergeCell ref="F293:G297"/>
    <mergeCell ref="F283:G287"/>
    <mergeCell ref="F273:G277"/>
    <mergeCell ref="D560:E564"/>
    <mergeCell ref="F545:G549"/>
    <mergeCell ref="D590:E594"/>
    <mergeCell ref="F555:G559"/>
    <mergeCell ref="F348:G352"/>
    <mergeCell ref="F338:G342"/>
    <mergeCell ref="F438:G442"/>
    <mergeCell ref="D423:E427"/>
    <mergeCell ref="F423:G427"/>
    <mergeCell ref="D428:E432"/>
    <mergeCell ref="F645:G649"/>
    <mergeCell ref="F650:G654"/>
    <mergeCell ref="F565:G569"/>
    <mergeCell ref="F570:G574"/>
    <mergeCell ref="F575:G579"/>
    <mergeCell ref="F580:G584"/>
    <mergeCell ref="F585:G589"/>
    <mergeCell ref="F590:G594"/>
    <mergeCell ref="F600:G604"/>
    <mergeCell ref="F625:G629"/>
    <mergeCell ref="F730:G734"/>
    <mergeCell ref="F735:G739"/>
    <mergeCell ref="F695:G699"/>
    <mergeCell ref="F700:G704"/>
    <mergeCell ref="F705:G709"/>
    <mergeCell ref="F710:G714"/>
    <mergeCell ref="F675:G679"/>
    <mergeCell ref="F605:G609"/>
    <mergeCell ref="C690:C694"/>
    <mergeCell ref="C695:C699"/>
    <mergeCell ref="C700:C704"/>
    <mergeCell ref="F610:G614"/>
    <mergeCell ref="F615:G619"/>
    <mergeCell ref="F655:G659"/>
    <mergeCell ref="F660:G664"/>
    <mergeCell ref="F620:G624"/>
    <mergeCell ref="F595:G599"/>
    <mergeCell ref="D528:E532"/>
    <mergeCell ref="D585:E589"/>
    <mergeCell ref="D540:E544"/>
    <mergeCell ref="D533:E537"/>
    <mergeCell ref="F560:G564"/>
    <mergeCell ref="D550:E554"/>
    <mergeCell ref="F550:G554"/>
    <mergeCell ref="D545:E549"/>
    <mergeCell ref="D555:E559"/>
    <mergeCell ref="F358:G362"/>
    <mergeCell ref="C408:C412"/>
    <mergeCell ref="C413:C417"/>
    <mergeCell ref="D403:E407"/>
    <mergeCell ref="D413:E417"/>
    <mergeCell ref="D408:E412"/>
    <mergeCell ref="F383:G387"/>
    <mergeCell ref="F403:G407"/>
    <mergeCell ref="F413:G417"/>
    <mergeCell ref="F408:G412"/>
    <mergeCell ref="D323:E327"/>
    <mergeCell ref="F323:G327"/>
    <mergeCell ref="F498:G502"/>
    <mergeCell ref="D503:E507"/>
    <mergeCell ref="F503:G507"/>
    <mergeCell ref="F368:G372"/>
    <mergeCell ref="F363:G367"/>
    <mergeCell ref="D348:E352"/>
    <mergeCell ref="F483:G487"/>
    <mergeCell ref="D358:E362"/>
    <mergeCell ref="C423:C427"/>
    <mergeCell ref="C428:C432"/>
    <mergeCell ref="C433:C437"/>
    <mergeCell ref="C448:C452"/>
    <mergeCell ref="C493:C497"/>
    <mergeCell ref="F418:G422"/>
    <mergeCell ref="F428:G432"/>
    <mergeCell ref="F433:G437"/>
    <mergeCell ref="D438:E442"/>
    <mergeCell ref="D433:E437"/>
    <mergeCell ref="A323:A327"/>
    <mergeCell ref="C463:C467"/>
    <mergeCell ref="C458:C462"/>
    <mergeCell ref="C453:C457"/>
    <mergeCell ref="B323:B327"/>
    <mergeCell ref="C323:C327"/>
    <mergeCell ref="C358:C362"/>
    <mergeCell ref="A358:A362"/>
    <mergeCell ref="B358:B362"/>
    <mergeCell ref="C403:C407"/>
    <mergeCell ref="A503:A507"/>
    <mergeCell ref="A533:A537"/>
    <mergeCell ref="D508:E512"/>
    <mergeCell ref="B513:B517"/>
    <mergeCell ref="A528:A532"/>
    <mergeCell ref="D513:E517"/>
    <mergeCell ref="C518:C522"/>
    <mergeCell ref="C508:C512"/>
    <mergeCell ref="C513:C517"/>
    <mergeCell ref="A518:A522"/>
    <mergeCell ref="A488:A492"/>
    <mergeCell ref="B488:B492"/>
    <mergeCell ref="C488:C492"/>
    <mergeCell ref="D488:E492"/>
    <mergeCell ref="D493:E497"/>
    <mergeCell ref="A498:A502"/>
    <mergeCell ref="B498:B502"/>
    <mergeCell ref="C498:C502"/>
    <mergeCell ref="A508:A512"/>
    <mergeCell ref="B508:B512"/>
    <mergeCell ref="C595:C599"/>
    <mergeCell ref="C615:C619"/>
    <mergeCell ref="C630:C634"/>
    <mergeCell ref="C635:C639"/>
    <mergeCell ref="B528:B532"/>
    <mergeCell ref="A620:A624"/>
    <mergeCell ref="B620:B624"/>
    <mergeCell ref="C620:C624"/>
    <mergeCell ref="F725:G729"/>
    <mergeCell ref="F533:G537"/>
    <mergeCell ref="C675:C679"/>
    <mergeCell ref="C680:C684"/>
    <mergeCell ref="C685:C689"/>
    <mergeCell ref="D565:E569"/>
    <mergeCell ref="D570:E574"/>
    <mergeCell ref="D575:E579"/>
    <mergeCell ref="D580:E584"/>
    <mergeCell ref="C650:C654"/>
    <mergeCell ref="C740:C744"/>
    <mergeCell ref="A760:A764"/>
    <mergeCell ref="B760:B764"/>
    <mergeCell ref="C745:C749"/>
    <mergeCell ref="F760:G764"/>
    <mergeCell ref="D755:E759"/>
    <mergeCell ref="F755:G759"/>
    <mergeCell ref="D760:E764"/>
    <mergeCell ref="C760:C764"/>
    <mergeCell ref="C782:C786"/>
    <mergeCell ref="C787:C791"/>
    <mergeCell ref="C792:C796"/>
    <mergeCell ref="B780:H780"/>
    <mergeCell ref="C660:C664"/>
    <mergeCell ref="C665:C669"/>
    <mergeCell ref="C670:C674"/>
    <mergeCell ref="C735:C739"/>
    <mergeCell ref="F665:G669"/>
    <mergeCell ref="F670:G674"/>
    <mergeCell ref="C710:C714"/>
    <mergeCell ref="N1:P5"/>
    <mergeCell ref="N6:P7"/>
    <mergeCell ref="I10:P10"/>
    <mergeCell ref="C645:C649"/>
    <mergeCell ref="C655:C659"/>
    <mergeCell ref="F488:G492"/>
    <mergeCell ref="F508:G512"/>
    <mergeCell ref="D498:E502"/>
    <mergeCell ref="D518:E522"/>
  </mergeCells>
  <printOptions/>
  <pageMargins left="0.7086614173228347" right="0.7086614173228347" top="0.5511811023622047" bottom="0.7480314960629921" header="0.31496062992125984" footer="0.31496062992125984"/>
  <pageSetup fitToHeight="0" fitToWidth="1" horizontalDpi="600" verticalDpi="600" orientation="landscape" paperSize="9" scale="57" r:id="rId3"/>
  <headerFooter differentFirst="1" alignWithMargins="0">
    <oddHeader>&amp;C&amp;P</oddHeader>
    <firstHeader>&amp;C&amp;P</firstHeader>
  </headerFooter>
  <rowBreaks count="32" manualBreakCount="32">
    <brk id="37" max="15" man="1"/>
    <brk id="72" max="15" man="1"/>
    <brk id="107" max="15" man="1"/>
    <brk id="147" max="15" man="1"/>
    <brk id="192" max="15" man="1"/>
    <brk id="237" max="15" man="1"/>
    <brk id="282" max="15" man="1"/>
    <brk id="327" max="15" man="1"/>
    <brk id="372" max="15" man="1"/>
    <brk id="412" max="15" man="1"/>
    <brk id="457" max="15" man="1"/>
    <brk id="502" max="15" man="1"/>
    <brk id="544" max="15" man="1"/>
    <brk id="589" max="15" man="1"/>
    <brk id="634" max="15" man="1"/>
    <brk id="679" max="15" man="1"/>
    <brk id="724" max="15" man="1"/>
    <brk id="769" max="15" man="1"/>
    <brk id="801" max="15" man="1"/>
    <brk id="846" max="15" man="1"/>
    <brk id="884" max="15" man="1"/>
    <brk id="924" max="15" man="1"/>
    <brk id="964" max="15" man="1"/>
    <brk id="1004" max="15" man="1"/>
    <brk id="1044" max="15" man="1"/>
    <brk id="1082" max="15" man="1"/>
    <brk id="1124" max="15" man="1"/>
    <brk id="1164" max="15" man="1"/>
    <brk id="1209" max="15" man="1"/>
    <brk id="1254" max="15" man="1"/>
    <brk id="1299" max="15" man="1"/>
    <brk id="1344" max="15" man="1"/>
  </rowBreaks>
  <colBreaks count="1" manualBreakCount="1">
    <brk id="1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Леонова</dc:creator>
  <cp:keywords/>
  <dc:description/>
  <cp:lastModifiedBy>Ж</cp:lastModifiedBy>
  <cp:lastPrinted>2020-06-22T13:27:43Z</cp:lastPrinted>
  <dcterms:created xsi:type="dcterms:W3CDTF">2019-01-15T09:10:34Z</dcterms:created>
  <dcterms:modified xsi:type="dcterms:W3CDTF">2020-06-22T13:29:41Z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