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35" yWindow="645" windowWidth="11910" windowHeight="12240" tabRatio="694"/>
  </bookViews>
  <sheets>
    <sheet name="Приложение 1" sheetId="10" r:id="rId1"/>
    <sheet name="Приложение 2" sheetId="11" state="hidden" r:id="rId2"/>
    <sheet name="Приложение 3 Система" sheetId="12" r:id="rId3"/>
    <sheet name="Приложение 4 Деньги" sheetId="15" r:id="rId4"/>
    <sheet name="пример" sheetId="8" state="hidden" r:id="rId5"/>
    <sheet name="квартальный отчет Вариант 1" sheetId="4" state="hidden" r:id="rId6"/>
    <sheet name="Приложение 5 План" sheetId="16" state="hidden" r:id="rId7"/>
    <sheet name="Приложение 6" sheetId="18" state="hidden" r:id="rId8"/>
    <sheet name="Приложение 7" sheetId="19" state="hidden" r:id="rId9"/>
  </sheets>
  <definedNames>
    <definedName name="_xlnm._FilterDatabase" localSheetId="4" hidden="1">пример!$A$3:$O$16</definedName>
    <definedName name="_xlnm.Print_Titles" localSheetId="2">'Приложение 3 Система'!$5:$5</definedName>
    <definedName name="_xlnm.Print_Titles" localSheetId="3">'Приложение 4 Деньги'!$6:$6</definedName>
    <definedName name="_xlnm.Print_Titles" localSheetId="6">'Приложение 5 План'!$6:$6</definedName>
    <definedName name="_xlnm.Print_Titles" localSheetId="7">'Приложение 6'!$9:$9</definedName>
    <definedName name="_xlnm.Print_Titles" localSheetId="8">'Приложение 7'!$6:$6</definedName>
    <definedName name="километр" localSheetId="5">#REF!</definedName>
    <definedName name="километр" localSheetId="3">#REF!</definedName>
    <definedName name="километр" localSheetId="4">#REF!</definedName>
    <definedName name="километр">#REF!</definedName>
  </definedNames>
  <calcPr calcId="145621"/>
</workbook>
</file>

<file path=xl/calcChain.xml><?xml version="1.0" encoding="utf-8"?>
<calcChain xmlns="http://schemas.openxmlformats.org/spreadsheetml/2006/main">
  <c r="L14" i="16" l="1"/>
  <c r="L8" i="16"/>
  <c r="G27" i="15" l="1"/>
  <c r="F27" i="15"/>
  <c r="F19" i="15"/>
  <c r="G19" i="15"/>
  <c r="E15" i="15" l="1"/>
  <c r="E36" i="15"/>
  <c r="E18" i="15" l="1"/>
  <c r="E26" i="15"/>
  <c r="G42" i="15" l="1"/>
  <c r="G24" i="15" s="1"/>
  <c r="F42" i="15"/>
  <c r="F24" i="15" s="1"/>
  <c r="E42" i="15"/>
  <c r="G49" i="15"/>
  <c r="E50" i="15"/>
  <c r="F50" i="15"/>
  <c r="G50" i="15"/>
  <c r="E51" i="15"/>
  <c r="F51" i="15"/>
  <c r="G51" i="15"/>
  <c r="E52" i="15"/>
  <c r="F52" i="15"/>
  <c r="G52" i="15"/>
  <c r="E24" i="15" l="1"/>
  <c r="E9" i="15" s="1"/>
  <c r="E27" i="15"/>
  <c r="E25" i="15" s="1"/>
  <c r="F49" i="15"/>
  <c r="E49" i="15"/>
  <c r="F13" i="10" l="1"/>
  <c r="F14" i="10"/>
  <c r="F12" i="10"/>
  <c r="F15" i="10" s="1"/>
  <c r="D15" i="10"/>
  <c r="E15" i="10"/>
  <c r="C15" i="10"/>
  <c r="G36" i="15"/>
  <c r="F36" i="15"/>
  <c r="G18" i="15" l="1"/>
  <c r="G9" i="15" s="1"/>
  <c r="F18" i="15"/>
  <c r="F8" i="15"/>
  <c r="F26" i="15"/>
  <c r="G26" i="15"/>
  <c r="F9" i="15"/>
  <c r="F16" i="15" l="1"/>
  <c r="F44" i="15" l="1"/>
  <c r="G44" i="15"/>
  <c r="F45" i="15"/>
  <c r="F25" i="15" s="1"/>
  <c r="G45" i="15"/>
  <c r="E45" i="15"/>
  <c r="E44" i="15"/>
  <c r="E43" i="15" s="1"/>
  <c r="F46" i="15"/>
  <c r="G46" i="15"/>
  <c r="E46" i="15"/>
  <c r="E8" i="15"/>
  <c r="F7" i="15"/>
  <c r="G8" i="15"/>
  <c r="G7" i="15" s="1"/>
  <c r="G43" i="15" l="1"/>
  <c r="F43" i="15"/>
  <c r="G40" i="15"/>
  <c r="F40" i="15"/>
  <c r="E40" i="15"/>
  <c r="G37" i="15"/>
  <c r="F37" i="15"/>
  <c r="E37" i="15"/>
  <c r="G34" i="15"/>
  <c r="F34" i="15"/>
  <c r="E34" i="15"/>
  <c r="G31" i="15"/>
  <c r="F31" i="15"/>
  <c r="E31" i="15"/>
  <c r="G28" i="15"/>
  <c r="F28" i="15"/>
  <c r="E28" i="15"/>
  <c r="F22" i="15"/>
  <c r="G22" i="15"/>
  <c r="E22" i="15"/>
  <c r="E19" i="15"/>
  <c r="G16" i="15"/>
  <c r="E16" i="15"/>
  <c r="E7" i="15" s="1"/>
  <c r="F13" i="15"/>
  <c r="G13" i="15"/>
  <c r="E13" i="15"/>
  <c r="F10" i="15"/>
  <c r="G10" i="15"/>
  <c r="E10" i="15"/>
  <c r="G25" i="15" l="1"/>
  <c r="L17" i="8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<sst xmlns="http://schemas.openxmlformats.org/spreadsheetml/2006/main" count="758" uniqueCount="285">
  <si>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</si>
  <si>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</si>
  <si>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</si>
  <si>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</si>
  <si>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</si>
  <si>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</si>
  <si>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</si>
  <si>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</si>
  <si>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</si>
  <si>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</si>
  <si>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</si>
  <si>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</si>
  <si>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</si>
  <si>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</si>
  <si>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</si>
  <si>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</si>
  <si>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</si>
  <si>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</si>
  <si>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</si>
  <si>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</si>
  <si>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</si>
  <si>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</si>
  <si>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</si>
  <si>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</si>
  <si>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</si>
  <si>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</si>
  <si>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</si>
  <si>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</si>
  <si>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</si>
  <si>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</si>
  <si>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</si>
  <si>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</si>
  <si>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</si>
  <si>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</si>
  <si>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</si>
  <si>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</si>
  <si>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</si>
  <si>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</si>
  <si>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</si>
  <si>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</si>
  <si>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</si>
  <si>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</si>
  <si>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</si>
  <si>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</si>
  <si>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</si>
  <si>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</si>
  <si>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</si>
  <si>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</si>
  <si>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</si>
  <si>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</si>
  <si>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</si>
  <si>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</si>
  <si>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</si>
  <si>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</si>
  <si>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М</t>
  </si>
  <si>
    <t>N</t>
  </si>
  <si>
    <t>Наименование  основного мероприятия  М</t>
  </si>
  <si>
    <t>Наименование основного мероприятия (М+1)</t>
  </si>
  <si>
    <t>Срок реализации</t>
  </si>
  <si>
    <t>N+1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</si>
  <si>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</si>
  <si>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</si>
  <si>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</si>
  <si>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</si>
  <si>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</si>
  <si>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</si>
  <si>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</si>
  <si>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</si>
  <si>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</si>
  <si>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</si>
  <si>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</si>
  <si>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</si>
  <si>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</si>
  <si>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</si>
  <si>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</si>
  <si>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</si>
  <si>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</si>
  <si>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</si>
  <si>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</si>
  <si>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</si>
  <si>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</si>
  <si>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</si>
  <si>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</si>
  <si>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</si>
  <si>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</si>
  <si>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</si>
  <si>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</si>
  <si>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</si>
  <si>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</si>
  <si>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</si>
  <si>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Плановый срок реализации</t>
  </si>
  <si>
    <t xml:space="preserve"> на конец отчетного периода</t>
  </si>
  <si>
    <t>По плану на текущий год исполнения</t>
  </si>
  <si>
    <t>Расходы за отчетный период</t>
  </si>
  <si>
    <t>Наименование программы</t>
  </si>
  <si>
    <t>Ответственный исполнитель муниципальной программы</t>
  </si>
  <si>
    <t>Сроки реализации программы</t>
  </si>
  <si>
    <t>Перечень подпрограмм (ведомственных целевых программ)</t>
  </si>
  <si>
    <t>Соисполнители муниципальной программы</t>
  </si>
  <si>
    <t>Цели программы</t>
  </si>
  <si>
    <t>Задачи программы</t>
  </si>
  <si>
    <t>Объемы и источники финансирования мероприятий программы</t>
  </si>
  <si>
    <t>Ожидаемые конечные результаты реализации программы (подпрограмм) и целевых показателей</t>
  </si>
  <si>
    <t>Паспорт муниципальной программы</t>
  </si>
  <si>
    <t>Наименование подпрограммы</t>
  </si>
  <si>
    <t>Наименование муниципальной программы</t>
  </si>
  <si>
    <t>Исполнитель подпрограммы</t>
  </si>
  <si>
    <t>Сроки реализации подпрограммы</t>
  </si>
  <si>
    <t>Цели подпрограммы</t>
  </si>
  <si>
    <t>Задачи подпрограммы</t>
  </si>
  <si>
    <t>Ожидаемые конечные результаты реализации подпрограммы и целевых показателей</t>
  </si>
  <si>
    <t>Паспорт подпрограммы муниципальной программы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</si>
  <si>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</si>
  <si>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</si>
  <si>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</si>
  <si>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(n) год</t>
  </si>
  <si>
    <t>х</t>
  </si>
  <si>
    <t>Целевой показатель z.C</t>
  </si>
  <si>
    <t>Основное мероприятие M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</si>
  <si>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</si>
  <si>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</si>
  <si>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</si>
  <si>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</si>
  <si>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</si>
  <si>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</si>
  <si>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</si>
  <si>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</si>
  <si>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изменение плана</t>
  </si>
  <si>
    <t>ОТЧЕТ</t>
  </si>
  <si>
    <t>Объем средств, выделяемых из бюджета городского округа «Город Калининград», подлежит ежегодному уточнению при утверждении городского бюджета на соответствующий год</t>
  </si>
  <si>
    <t>Год</t>
  </si>
  <si>
    <t>Итого</t>
  </si>
  <si>
    <t>Общий объем финансирования Программы составляет ____________  тыс. руб., в том числе:</t>
  </si>
  <si>
    <t>Бюджет городского округа «Город Калининград», тыс. руб.</t>
  </si>
  <si>
    <t>Областной бюджет, тыс. руб.</t>
  </si>
  <si>
    <t>Прочие поступления, тыс. руб.</t>
  </si>
  <si>
    <t>Всего, тыс. руб.</t>
  </si>
  <si>
    <t>№ п/п</t>
  </si>
  <si>
    <t>Ответственный исполнитель / Соисполнитель</t>
  </si>
  <si>
    <t>СИСТЕМА ОСНОВНЫХ МЕРОПРИЯТИЙ</t>
  </si>
  <si>
    <t>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</si>
  <si>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</si>
  <si>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</si>
  <si>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</si>
  <si>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Предыдущие годы реализации</t>
  </si>
  <si>
    <t>Общий объем  финансового обеспечения выполнения основных  мероприятий программы</t>
  </si>
  <si>
    <t>ФИНАНСОВОЕ ОБЕСПЕЧЕНИЕ</t>
  </si>
  <si>
    <t>выполнения основных  мероприятий муниципальной программы</t>
  </si>
  <si>
    <t>КВСР</t>
  </si>
  <si>
    <t>Ед. изм.</t>
  </si>
  <si>
    <t xml:space="preserve">Основное мероприятие / направление расходов / мероприятие </t>
  </si>
  <si>
    <t>Плановое значение</t>
  </si>
  <si>
    <t>Код   основного мероприятия</t>
  </si>
  <si>
    <t>Сумма финансового обеспечения по годам реализации,           тыс. руб.</t>
  </si>
  <si>
    <t>План реализации</t>
  </si>
  <si>
    <t>Финансовое обеспечение, тыс. руб.</t>
  </si>
  <si>
    <t>на 01.01.n</t>
  </si>
  <si>
    <t>на конец отчетного периода</t>
  </si>
  <si>
    <t xml:space="preserve">по первоначальному плану </t>
  </si>
  <si>
    <t>по состоянию на конец отчетного периода</t>
  </si>
  <si>
    <t>подтвержденные остатки на 01.01.n</t>
  </si>
  <si>
    <t>фактические расходы</t>
  </si>
  <si>
    <t>касссовые расходы ПБС</t>
  </si>
  <si>
    <t>за ______квартал _____года</t>
  </si>
  <si>
    <t>(нарастающим итогом)</t>
  </si>
  <si>
    <t>план</t>
  </si>
  <si>
    <t>факт</t>
  </si>
  <si>
    <t>Z</t>
  </si>
  <si>
    <t>Задача Z.</t>
  </si>
  <si>
    <t>Целевой показатель Z.1</t>
  </si>
  <si>
    <t>Целевой показатель Z.2</t>
  </si>
  <si>
    <t>Номер задачи / основного мероприятия</t>
  </si>
  <si>
    <t>ГОДОВОЙ ОТЧЕТ</t>
  </si>
  <si>
    <t>о выполнении муниципальной программы и достижении установленных показателей</t>
  </si>
  <si>
    <t>Организация официальных спортивных мероприятий, физкультурных мероприятий, торжественных церемоний</t>
  </si>
  <si>
    <t>03</t>
  </si>
  <si>
    <t>04</t>
  </si>
  <si>
    <t>05</t>
  </si>
  <si>
    <t>Обеспечение предоставления дополнительного образования детям в образовательных организациях спортивной направленности</t>
  </si>
  <si>
    <t xml:space="preserve">Осуществление спортивной подготовки по олимпийским видам спорта </t>
  </si>
  <si>
    <t xml:space="preserve">Организация досуговой деятельности интеллектуальной, творческой и спортивной направленности, по экстремальным видам спорта и молодежным субкультурам </t>
  </si>
  <si>
    <t>Поддержка молодежи, спортсменов и тренеров-преподавателей, общественных объединений в сферах физической культуры и спорта, популяризации здорового образа жизни и молодежной политики</t>
  </si>
  <si>
    <t>Ответственный исполнитель муниципальной программы - комитет по социальной политике</t>
  </si>
  <si>
    <t>Соисполнитель муниципальной программы - комитет по образованию</t>
  </si>
  <si>
    <t>Обеспечение условий для развития на территории  городского округа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округа</t>
  </si>
  <si>
    <t>Доля жителей, систематически занимающихся физической культурой и спортом, в общей численности населения в возрасте от 3 до 79 лет</t>
  </si>
  <si>
    <t>Эффективность использования существующих объектов спорта</t>
  </si>
  <si>
    <t>Доля граждан, занимающихся в спортивных организациях, в общей численности детей и молодежи в возрасте 6-15 лет</t>
  </si>
  <si>
    <t>Доля молодых людей, участвующих в социально значимых мероприятиях и программах, от общего числа молодежи</t>
  </si>
  <si>
    <t>1.1</t>
  </si>
  <si>
    <t>1.2</t>
  </si>
  <si>
    <t>1.3</t>
  </si>
  <si>
    <t>1.4</t>
  </si>
  <si>
    <t>Человеко-часы</t>
  </si>
  <si>
    <t xml:space="preserve">Число лиц, прошедших спортивную подготовку </t>
  </si>
  <si>
    <t xml:space="preserve">Организация досуговой деятельности интеллектуальной, творческой и спортивной направленности, по экстремальным видам спорта и молодежным субкультурам   </t>
  </si>
  <si>
    <t>404/120,25</t>
  </si>
  <si>
    <t>391/120,25</t>
  </si>
  <si>
    <t>2.</t>
  </si>
  <si>
    <t>Создание условий для самореализации молодежи на территории городского округа «Город Калининград»</t>
  </si>
  <si>
    <t>Количество учреждений</t>
  </si>
  <si>
    <t>Человек</t>
  </si>
  <si>
    <t>Процент</t>
  </si>
  <si>
    <t>КпСП</t>
  </si>
  <si>
    <t>Единица</t>
  </si>
  <si>
    <t>Человек/Единица</t>
  </si>
  <si>
    <t>2.1</t>
  </si>
  <si>
    <t>2.2</t>
  </si>
  <si>
    <t>2.3</t>
  </si>
  <si>
    <t>2.4</t>
  </si>
  <si>
    <t>2.5</t>
  </si>
  <si>
    <t>-</t>
  </si>
  <si>
    <t>МАУ «Дворец спорта «Юность»</t>
  </si>
  <si>
    <t>МБУ ДО ДЮСШ № 13 по кикбоксингу и рукопашному бою</t>
  </si>
  <si>
    <t>МБУ ДО ДЮСШ  восточных единоборств</t>
  </si>
  <si>
    <t>МБУ ДО ДЮСШ по водным видам спорта «Морская школа»</t>
  </si>
  <si>
    <t>МАУ ДО ДЮСШ  № 7 по теннису и настольному теннису</t>
  </si>
  <si>
    <t>Штука</t>
  </si>
  <si>
    <t xml:space="preserve">Доля детей и молодежи (возраст 3-29 лет), систематически занимающихся физической культурой и спортом, в общей численности детей и молодежи </t>
  </si>
  <si>
    <t>1.5</t>
  </si>
  <si>
    <t>Единовременная пропускная способность объектов спорта</t>
  </si>
  <si>
    <t>1.6</t>
  </si>
  <si>
    <t>МАУ СШ № 12 по боксу</t>
  </si>
  <si>
    <t>1.7</t>
  </si>
  <si>
    <t>1.8</t>
  </si>
  <si>
    <t>1.9</t>
  </si>
  <si>
    <t>1.10</t>
  </si>
  <si>
    <t>1.11</t>
  </si>
  <si>
    <t>Развитие молодежной сферы, физической культуры, спорта и дополнительного образования спортивной направленности в городском округе «Город Калининград»</t>
  </si>
  <si>
    <t>Комитет по социальной политике</t>
  </si>
  <si>
    <t>2021 – 2023</t>
  </si>
  <si>
    <t>Подпрограммы (ведомственные целевые программы) не предусмотрены</t>
  </si>
  <si>
    <t xml:space="preserve">Обеспечение условий для развития на территории  городского округа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округа.
Создание условий для самореализации молодежи на территории городского округа «Город Калининград».
</t>
  </si>
  <si>
    <t>Общий объем финансирования Программы составляет 1 234 273,88 тыс. руб., в том числе:</t>
  </si>
  <si>
    <t>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возраста.</t>
  </si>
  <si>
    <t>Доля граждан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возраста.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</si>
  <si>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</si>
  <si>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Соисполнитель муниципальной программы - комитет территориального развития и строительства</t>
  </si>
  <si>
    <t>Доля подведомственных учреждений, осуществляющих деятельность в области физической культуры и спорта и прочих учреждений в области физической культуры и спорта, отвечающих требованиям комплексной безопасности</t>
  </si>
  <si>
    <t xml:space="preserve">Доля подведомственных учреждений, осуществляющих деятельность в области физической культуры и спорта и прочих учреждений в области физической культуры и спорта, осуществивших совершенствование материально-технической базы </t>
  </si>
  <si>
    <t>Комитет по социальной политике (КпСП)</t>
  </si>
  <si>
    <t>Количество учреждений отвечающих требованиям комплексной безопасности</t>
  </si>
  <si>
    <t xml:space="preserve">Количество учреждений осуществивших совершенствование материально-технической базы </t>
  </si>
  <si>
    <t xml:space="preserve">Количество лиц получивших услугу дополнительного образования
</t>
  </si>
  <si>
    <t>Количество лиц получивших услугу дополнительного образования</t>
  </si>
  <si>
    <t>Доля спортсменов и тренеров-преподавателей, получивших материальное поощрение за достижение высоких спортивных результатов</t>
  </si>
  <si>
    <t>Доля учащихся муниципальных учреждений спорта, студентов и курсантов учреждений высшего и среднего профессионального образования, получающих стипендии главы городского округа «Город Калининград» и городского Совета депутатов Калининграда</t>
  </si>
  <si>
    <t>Доля муниципальных грантов на реализацию социальных проектов в сфере молодежной политики</t>
  </si>
  <si>
    <t>Количество предостав-ленных грантов в сфере физической культуры и спорта</t>
  </si>
  <si>
    <t>Количество предостав-ленных грантов в сфере молодежной политики</t>
  </si>
  <si>
    <t>Количество выплат тренерам-преподавателям за высокие достижения</t>
  </si>
  <si>
    <t>Количество выплат спортсменам за достижение высоких спортивных результатов</t>
  </si>
  <si>
    <t>Количество студентов и курсантов, получающих стипендии главы городского округа «Город Калининград» и городского Совета депутатов Калининграда за достижения в сфере социально значимой и общественной деятельности</t>
  </si>
  <si>
    <t>Количество учащихся, получающих стипендии главы городского округа «Город Калининград» и городского Совета депутатов Калининграда за достижение высоких результатов в спортивной деятельности</t>
  </si>
  <si>
    <t>Количество разработанной проектной и рабочей документации</t>
  </si>
  <si>
    <t>Количество участников/ зрителей городских мероприятий</t>
  </si>
  <si>
    <t>5534/60599</t>
  </si>
  <si>
    <t>6194/64519</t>
  </si>
  <si>
    <t>6224/64519</t>
  </si>
  <si>
    <t>6254/64559</t>
  </si>
  <si>
    <t>6284/64599</t>
  </si>
  <si>
    <t>2.6</t>
  </si>
  <si>
    <t>2.7</t>
  </si>
  <si>
    <t>Доля подведомственных учреждений молодежной сферы, отвечающих требованиям комплексной безопасности</t>
  </si>
  <si>
    <t xml:space="preserve">Доля подведомственных учреждений молодежной сферы осуществивших совершенствование материально-технической базы </t>
  </si>
  <si>
    <t>Человеко/часы</t>
  </si>
  <si>
    <t>2830/919450</t>
  </si>
  <si>
    <t>2839/1163874</t>
  </si>
  <si>
    <t>Организация проведения массовых мероприятий, социально-культурных мероприятий, фестивалей, спортивных и физкультурных мероприятий и др.</t>
  </si>
  <si>
    <t>мероприятия ВЦП Спортивный Калининград</t>
  </si>
  <si>
    <t>участники</t>
  </si>
  <si>
    <t>муниципальной программы «Развитие молодежной сферы, физической культуры, спорта и дополнительного образования спортивной направленности в городском округе «Город Калининград»» на 2021 год и плановый период 2022-2023гг.</t>
  </si>
  <si>
    <t>мероприятия ВЦП Молодое поколение</t>
  </si>
  <si>
    <t>Комитет по образованию                                                            Комитет территориального развития и строительства</t>
  </si>
  <si>
    <t>Доля муниципальных грантов на реализацию социальных проектов в сфере физической культуры и спорта</t>
  </si>
  <si>
    <t>Объем средств, выделяемых из бюджета городского округа «Город Калининград», подлежит ежегодному уточнению при утверждении городского бюджета на соответствующий год.</t>
  </si>
  <si>
    <t>Повышение мотивации граждан к регулярным занятиям физической культурой и спортом и ведению здорового образа жизни жителей города Калининграда.</t>
  </si>
  <si>
    <t xml:space="preserve">Доля жителей, занятых в экономике, занимающихся физической культурой и спортом, в общей численности населения, занятого в экономике </t>
  </si>
  <si>
    <t xml:space="preserve">Увеличение доли жителей, систематически занимающихся физической культурой и спортом, в общей численности населения в возрасте от 3 до 79 лет до 55,7%.
Увеличение доли жителей, занятых в экономике, занимающихся физической культурой и спортом, в общей численности населения, занятого в экономике до 20%.                                                                                                                                                                             Увеличение доли жителей, детей и молодежи (возраст 3-29 лет), систематически занимающихся физической культурой и спортом, в общей численности детей и молодежи до 86 %.                                                                                                                                                                                                                                                                       Увеличение доли жителей,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 до 52%.                                                                                                                                                                                
Увеличение доли граждан,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 до 25%.
Увеличение доли граждан, занимающихся в спортивных организациях, в общей численности детей и молодежи в возрасте 6-15 лет увеличится до 44%.
Увеличение доли подведомственных учреждений, отвечающих требованиям комплексной безопасности до 11%.
Увеличение доли подведомственных учреждений, осуществивших совершенствование материально-технической базы до 10%.
Увеличение уровня обеспеченности граждан спортивными сооружениями исходя из единовременной пропускной способности объектов спорта до 52,5%.
Увеличение эффективности использования существующих объектов спорта до 72%;
Увеличение доли молодых людей, участвующих в социально значимых мероприятиях и программах, от общего числа молодежи до 64,68%.
Увеличение доли учащихся муниципальных учреждений спорта, студентов и курсантов учреждений высшего и среднего профессионального образования, получающих стипендии главы городского округа «Город Калининград» и городского Совета депутатов Калининграда до 100%.
Увеличение доли спортсменов и тренеров-преподавателей, получивших материальное поощрение за достижение высоких спортивных результатов до 50%.
Увеличение доли муниципальных грантов на реализацию социальных проектов в сфере физической культуры и спорта до 100%.
Увеличение доли муниципальных грантов на реализацию социальных проектов в сфере молодежной политики до 100%.
Увеличение доли подведомственных учреждений молодежной сферы, отвечающих требованиям комплексной безопасности до 100%.
Увеличение доли подведомственных учреждений молодежной сферы осуществивших совершенствование материально-технической базы до 100%.
</t>
  </si>
  <si>
    <t xml:space="preserve">Количество городских мероприятий </t>
  </si>
  <si>
    <t>Количество участников городских мероприятий</t>
  </si>
  <si>
    <t xml:space="preserve">Количество спортивных мероприятий </t>
  </si>
  <si>
    <t>Количество посещающих объект спорта</t>
  </si>
  <si>
    <t>Количество молодых людей принимающих участие в досуговых мероприятиях</t>
  </si>
  <si>
    <t xml:space="preserve">Количество участников ОПД/ Количество рабочих мест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</si>
</sst>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 vertical="center" wrapText="1"/>
    </xf>
    <xf numFmtId="0" fontId="12" fillId="0" borderId="5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4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wrapText="1"/>
    </xf>
    <xf numFmtId="49" fontId="9" fillId="4" borderId="27" xfId="0" applyNumberFormat="1" applyFont="1" applyFill="1" applyBorder="1" applyAlignment="1">
      <alignment horizontal="center" vertical="center" wrapText="1"/>
    </xf>
    <xf numFmtId="49" fontId="9" fillId="4" borderId="30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/>
    <xf numFmtId="0" fontId="11" fillId="0" borderId="0" xfId="0" applyFont="1" applyBorder="1"/>
    <xf numFmtId="0" fontId="10" fillId="0" borderId="1" xfId="0" applyFont="1" applyBorder="1" applyAlignment="1">
      <alignment vertical="center" wrapText="1"/>
    </xf>
    <xf numFmtId="4" fontId="0" fillId="0" borderId="0" xfId="0" applyNumberFormat="1"/>
    <xf numFmtId="0" fontId="9" fillId="4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vertical="center" wrapText="1"/>
    </xf>
    <xf numFmtId="0" fontId="9" fillId="4" borderId="37" xfId="0" applyFont="1" applyFill="1" applyBorder="1" applyAlignment="1">
      <alignment vertical="center" wrapText="1"/>
    </xf>
    <xf numFmtId="49" fontId="9" fillId="4" borderId="29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9" fillId="4" borderId="3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49" fontId="9" fillId="4" borderId="2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49" fontId="9" fillId="4" borderId="29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center" vertical="center" wrapText="1"/>
    </xf>
    <xf numFmtId="49" fontId="9" fillId="4" borderId="3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4" fillId="4" borderId="25" xfId="0" applyNumberFormat="1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14" fillId="4" borderId="17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17" sqref="B17:F19"/>
    </sheetView>
  </sheetViews>
  <sheetFormatPr defaultRowHeight="12.75" x14ac:dyDescent="0.2"/>
  <cols>
    <col min="1" max="1" width="45.5703125" customWidth="1"/>
    <col min="2" max="2" width="9.28515625" style="27" customWidth="1"/>
    <col min="3" max="3" width="12" style="27" customWidth="1"/>
    <col min="4" max="4" width="14.7109375" style="27" customWidth="1"/>
    <col min="5" max="5" width="11.28515625" style="27" customWidth="1"/>
    <col min="6" max="6" width="12.140625" style="27" customWidth="1"/>
  </cols>
  <sheetData>
    <row r="1" spans="1:6" ht="15.75" x14ac:dyDescent="0.2">
      <c r="A1" s="63" t="s">
        <v>103</v>
      </c>
      <c r="B1" s="63"/>
      <c r="C1" s="64"/>
      <c r="D1" s="64"/>
      <c r="E1" s="64"/>
      <c r="F1" s="64"/>
    </row>
    <row r="2" spans="1:6" ht="15" x14ac:dyDescent="0.2">
      <c r="A2" s="65"/>
      <c r="B2" s="66"/>
      <c r="C2" s="66"/>
      <c r="D2" s="66"/>
      <c r="E2" s="66"/>
      <c r="F2" s="66"/>
    </row>
    <row r="3" spans="1:6" ht="45.75" customHeight="1" x14ac:dyDescent="0.2">
      <c r="A3" s="67" t="s">
        <v>94</v>
      </c>
      <c r="B3" s="91" t="s">
        <v>228</v>
      </c>
      <c r="C3" s="91"/>
      <c r="D3" s="91"/>
      <c r="E3" s="91"/>
      <c r="F3" s="91"/>
    </row>
    <row r="4" spans="1:6" ht="31.5" x14ac:dyDescent="0.2">
      <c r="A4" s="67" t="s">
        <v>95</v>
      </c>
      <c r="B4" s="91" t="s">
        <v>229</v>
      </c>
      <c r="C4" s="91"/>
      <c r="D4" s="91"/>
      <c r="E4" s="91"/>
      <c r="F4" s="91"/>
    </row>
    <row r="5" spans="1:6" ht="15.75" x14ac:dyDescent="0.2">
      <c r="A5" s="67" t="s">
        <v>96</v>
      </c>
      <c r="B5" s="91" t="s">
        <v>230</v>
      </c>
      <c r="C5" s="91"/>
      <c r="D5" s="91"/>
      <c r="E5" s="91"/>
      <c r="F5" s="91"/>
    </row>
    <row r="6" spans="1:6" ht="31.5" x14ac:dyDescent="0.2">
      <c r="A6" s="67" t="s">
        <v>97</v>
      </c>
      <c r="B6" s="91" t="s">
        <v>231</v>
      </c>
      <c r="C6" s="91"/>
      <c r="D6" s="91"/>
      <c r="E6" s="91"/>
      <c r="F6" s="91"/>
    </row>
    <row r="7" spans="1:6" ht="41.25" customHeight="1" x14ac:dyDescent="0.2">
      <c r="A7" s="67" t="s">
        <v>98</v>
      </c>
      <c r="B7" s="91" t="s">
        <v>273</v>
      </c>
      <c r="C7" s="91"/>
      <c r="D7" s="91"/>
      <c r="E7" s="91"/>
      <c r="F7" s="91"/>
    </row>
    <row r="8" spans="1:6" ht="51" customHeight="1" x14ac:dyDescent="0.2">
      <c r="A8" s="67" t="s">
        <v>99</v>
      </c>
      <c r="B8" s="91" t="s">
        <v>276</v>
      </c>
      <c r="C8" s="91"/>
      <c r="D8" s="91"/>
      <c r="E8" s="91"/>
      <c r="F8" s="91"/>
    </row>
    <row r="9" spans="1:6" ht="122.25" customHeight="1" x14ac:dyDescent="0.2">
      <c r="A9" s="67" t="s">
        <v>100</v>
      </c>
      <c r="B9" s="92" t="s">
        <v>232</v>
      </c>
      <c r="C9" s="93"/>
      <c r="D9" s="93"/>
      <c r="E9" s="93"/>
      <c r="F9" s="94"/>
    </row>
    <row r="10" spans="1:6" ht="38.25" customHeight="1" x14ac:dyDescent="0.2">
      <c r="A10" s="84" t="s">
        <v>101</v>
      </c>
      <c r="B10" s="88" t="s">
        <v>233</v>
      </c>
      <c r="C10" s="89"/>
      <c r="D10" s="89"/>
      <c r="E10" s="89"/>
      <c r="F10" s="90"/>
    </row>
    <row r="11" spans="1:6" ht="63.75" x14ac:dyDescent="0.2">
      <c r="A11" s="85"/>
      <c r="B11" s="33" t="s">
        <v>130</v>
      </c>
      <c r="C11" s="33" t="s">
        <v>134</v>
      </c>
      <c r="D11" s="33" t="s">
        <v>133</v>
      </c>
      <c r="E11" s="33" t="s">
        <v>135</v>
      </c>
      <c r="F11" s="33" t="s">
        <v>136</v>
      </c>
    </row>
    <row r="12" spans="1:6" ht="15.75" x14ac:dyDescent="0.2">
      <c r="A12" s="86"/>
      <c r="B12" s="57">
        <v>2021</v>
      </c>
      <c r="C12" s="57">
        <v>4011</v>
      </c>
      <c r="D12" s="57">
        <v>424621.12</v>
      </c>
      <c r="E12" s="62">
        <v>0</v>
      </c>
      <c r="F12" s="62">
        <f>C12+D12+E12</f>
        <v>428632.12</v>
      </c>
    </row>
    <row r="13" spans="1:6" ht="15.75" x14ac:dyDescent="0.2">
      <c r="A13" s="86"/>
      <c r="B13" s="57">
        <v>2022</v>
      </c>
      <c r="C13" s="57">
        <v>4011</v>
      </c>
      <c r="D13" s="57">
        <v>398809.88</v>
      </c>
      <c r="E13" s="62">
        <v>0</v>
      </c>
      <c r="F13" s="62">
        <f t="shared" ref="F13:F14" si="0">C13+D13+E13</f>
        <v>402820.88</v>
      </c>
    </row>
    <row r="14" spans="1:6" ht="15.75" x14ac:dyDescent="0.2">
      <c r="A14" s="86"/>
      <c r="B14" s="57">
        <v>2023</v>
      </c>
      <c r="C14" s="57">
        <v>4011</v>
      </c>
      <c r="D14" s="57">
        <v>398809.88</v>
      </c>
      <c r="E14" s="62">
        <v>0</v>
      </c>
      <c r="F14" s="62">
        <f t="shared" si="0"/>
        <v>402820.88</v>
      </c>
    </row>
    <row r="15" spans="1:6" ht="15.75" x14ac:dyDescent="0.2">
      <c r="A15" s="86"/>
      <c r="B15" s="57" t="s">
        <v>131</v>
      </c>
      <c r="C15" s="57">
        <f>SUM(C12:C14)</f>
        <v>12033</v>
      </c>
      <c r="D15" s="57">
        <f t="shared" ref="D15:F15" si="1">SUM(D12:D14)</f>
        <v>1222240.8799999999</v>
      </c>
      <c r="E15" s="62">
        <f t="shared" si="1"/>
        <v>0</v>
      </c>
      <c r="F15" s="62">
        <f t="shared" si="1"/>
        <v>1234273.8799999999</v>
      </c>
    </row>
    <row r="16" spans="1:6" ht="69" customHeight="1" x14ac:dyDescent="0.2">
      <c r="A16" s="87"/>
      <c r="B16" s="91" t="s">
        <v>275</v>
      </c>
      <c r="C16" s="91"/>
      <c r="D16" s="91"/>
      <c r="E16" s="91"/>
      <c r="F16" s="91"/>
    </row>
    <row r="17" spans="1:6" ht="409.5" customHeight="1" x14ac:dyDescent="0.2">
      <c r="A17" s="74" t="s">
        <v>102</v>
      </c>
      <c r="B17" s="75" t="s">
        <v>278</v>
      </c>
      <c r="C17" s="76"/>
      <c r="D17" s="76"/>
      <c r="E17" s="76"/>
      <c r="F17" s="77"/>
    </row>
    <row r="18" spans="1:6" ht="295.5" customHeight="1" x14ac:dyDescent="0.2">
      <c r="A18" s="74"/>
      <c r="B18" s="78"/>
      <c r="C18" s="79"/>
      <c r="D18" s="79"/>
      <c r="E18" s="79"/>
      <c r="F18" s="80"/>
    </row>
    <row r="19" spans="1:6" ht="179.25" customHeight="1" x14ac:dyDescent="0.2">
      <c r="A19" s="74"/>
      <c r="B19" s="81"/>
      <c r="C19" s="82"/>
      <c r="D19" s="82"/>
      <c r="E19" s="82"/>
      <c r="F19" s="83"/>
    </row>
  </sheetData>
  <mergeCells count="12">
    <mergeCell ref="B8:F8"/>
    <mergeCell ref="B9:F9"/>
    <mergeCell ref="B3:F3"/>
    <mergeCell ref="B4:F4"/>
    <mergeCell ref="B5:F5"/>
    <mergeCell ref="B6:F6"/>
    <mergeCell ref="B7:F7"/>
    <mergeCell ref="A17:A19"/>
    <mergeCell ref="B17:F19"/>
    <mergeCell ref="A10:A16"/>
    <mergeCell ref="B10:F10"/>
    <mergeCell ref="B16:F16"/>
  </mergeCells>
  <pageMargins left="1.1811023622047245" right="0.59055118110236227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3" sqref="B3:F3"/>
    </sheetView>
  </sheetViews>
  <sheetFormatPr defaultRowHeight="12.75" x14ac:dyDescent="0.2"/>
  <cols>
    <col min="1" max="1" width="45.85546875" customWidth="1"/>
    <col min="2" max="2" width="9" customWidth="1"/>
    <col min="3" max="3" width="11" customWidth="1"/>
    <col min="4" max="4" width="13.28515625" customWidth="1"/>
    <col min="5" max="5" width="12.140625" customWidth="1"/>
    <col min="6" max="6" width="12.28515625" customWidth="1"/>
  </cols>
  <sheetData>
    <row r="1" spans="1:6" ht="18.75" x14ac:dyDescent="0.2">
      <c r="A1" s="28" t="s">
        <v>111</v>
      </c>
      <c r="B1" s="28"/>
      <c r="C1" s="34"/>
      <c r="D1" s="34"/>
      <c r="E1" s="34"/>
      <c r="F1" s="34"/>
    </row>
    <row r="3" spans="1:6" ht="78.75" customHeight="1" x14ac:dyDescent="0.2">
      <c r="A3" s="24" t="s">
        <v>104</v>
      </c>
      <c r="B3" s="95"/>
      <c r="C3" s="96"/>
      <c r="D3" s="96"/>
      <c r="E3" s="96"/>
      <c r="F3" s="97"/>
    </row>
    <row r="4" spans="1:6" ht="37.5" x14ac:dyDescent="0.2">
      <c r="A4" s="24" t="s">
        <v>105</v>
      </c>
      <c r="B4" s="95"/>
      <c r="C4" s="96"/>
      <c r="D4" s="96"/>
      <c r="E4" s="96"/>
      <c r="F4" s="97"/>
    </row>
    <row r="5" spans="1:6" ht="18.75" x14ac:dyDescent="0.2">
      <c r="A5" s="24" t="s">
        <v>106</v>
      </c>
      <c r="B5" s="95"/>
      <c r="C5" s="96"/>
      <c r="D5" s="96"/>
      <c r="E5" s="96"/>
      <c r="F5" s="97"/>
    </row>
    <row r="6" spans="1:6" ht="18.75" x14ac:dyDescent="0.2">
      <c r="A6" s="24" t="s">
        <v>107</v>
      </c>
      <c r="B6" s="95"/>
      <c r="C6" s="96"/>
      <c r="D6" s="96"/>
      <c r="E6" s="96"/>
      <c r="F6" s="97"/>
    </row>
    <row r="7" spans="1:6" ht="18.75" x14ac:dyDescent="0.2">
      <c r="A7" s="24" t="s">
        <v>108</v>
      </c>
      <c r="B7" s="95"/>
      <c r="C7" s="96"/>
      <c r="D7" s="96"/>
      <c r="E7" s="96"/>
      <c r="F7" s="97"/>
    </row>
    <row r="8" spans="1:6" ht="18.75" x14ac:dyDescent="0.2">
      <c r="A8" s="24" t="s">
        <v>109</v>
      </c>
      <c r="B8" s="95"/>
      <c r="C8" s="96"/>
      <c r="D8" s="96"/>
      <c r="E8" s="96"/>
      <c r="F8" s="97"/>
    </row>
    <row r="9" spans="1:6" ht="59.25" customHeight="1" x14ac:dyDescent="0.2">
      <c r="A9" s="98" t="s">
        <v>101</v>
      </c>
      <c r="B9" s="95" t="s">
        <v>132</v>
      </c>
      <c r="C9" s="96"/>
      <c r="D9" s="96"/>
      <c r="E9" s="96"/>
      <c r="F9" s="97"/>
    </row>
    <row r="10" spans="1:6" ht="63.75" x14ac:dyDescent="0.2">
      <c r="A10" s="99"/>
      <c r="B10" s="33" t="s">
        <v>130</v>
      </c>
      <c r="C10" s="33" t="s">
        <v>134</v>
      </c>
      <c r="D10" s="33" t="s">
        <v>133</v>
      </c>
      <c r="E10" s="33" t="s">
        <v>135</v>
      </c>
      <c r="F10" s="33" t="s">
        <v>136</v>
      </c>
    </row>
    <row r="11" spans="1:6" ht="15.75" x14ac:dyDescent="0.2">
      <c r="A11" s="100"/>
      <c r="B11" s="31">
        <v>2021</v>
      </c>
      <c r="C11" s="32"/>
      <c r="D11" s="32"/>
      <c r="E11" s="32"/>
      <c r="F11" s="32"/>
    </row>
    <row r="12" spans="1:6" ht="15.75" x14ac:dyDescent="0.2">
      <c r="A12" s="100"/>
      <c r="B12" s="29">
        <v>2022</v>
      </c>
      <c r="C12" s="30"/>
      <c r="D12" s="30"/>
      <c r="E12" s="30"/>
      <c r="F12" s="30"/>
    </row>
    <row r="13" spans="1:6" ht="15.75" x14ac:dyDescent="0.2">
      <c r="A13" s="100"/>
      <c r="B13" s="29">
        <v>2023</v>
      </c>
      <c r="C13" s="30"/>
      <c r="D13" s="30"/>
      <c r="E13" s="30"/>
      <c r="F13" s="30"/>
    </row>
    <row r="14" spans="1:6" ht="15.75" x14ac:dyDescent="0.2">
      <c r="A14" s="100"/>
      <c r="B14" s="29" t="s">
        <v>131</v>
      </c>
      <c r="C14" s="30"/>
      <c r="D14" s="30"/>
      <c r="E14" s="30"/>
      <c r="F14" s="30"/>
    </row>
    <row r="15" spans="1:6" ht="81.599999999999994" customHeight="1" x14ac:dyDescent="0.2">
      <c r="A15" s="101"/>
      <c r="B15" s="102" t="s">
        <v>129</v>
      </c>
      <c r="C15" s="102"/>
      <c r="D15" s="102"/>
      <c r="E15" s="102"/>
      <c r="F15" s="102"/>
    </row>
    <row r="16" spans="1:6" ht="56.25" x14ac:dyDescent="0.2">
      <c r="A16" s="24" t="s">
        <v>110</v>
      </c>
      <c r="B16" s="95"/>
      <c r="C16" s="96"/>
      <c r="D16" s="96"/>
      <c r="E16" s="96"/>
      <c r="F16" s="97"/>
    </row>
    <row r="17" ht="18" customHeight="1" x14ac:dyDescent="0.2"/>
  </sheetData>
  <mergeCells count="10">
    <mergeCell ref="B16:F16"/>
    <mergeCell ref="A9:A15"/>
    <mergeCell ref="B9:F9"/>
    <mergeCell ref="B15:F15"/>
    <mergeCell ref="B3:F3"/>
    <mergeCell ref="B4:F4"/>
    <mergeCell ref="B5:F5"/>
    <mergeCell ref="B6:F6"/>
    <mergeCell ref="B7:F7"/>
    <mergeCell ref="B8:F8"/>
  </mergeCells>
  <pageMargins left="1.1811023622047245" right="0.59055118110236227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69"/>
  <sheetViews>
    <sheetView topLeftCell="A4" zoomScale="75" zoomScaleNormal="75" workbookViewId="0">
      <pane ySplit="1650" activePane="bottomLeft"/>
      <selection activeCell="D5" sqref="D5"/>
      <selection pane="bottomLeft" activeCell="E9" sqref="E9"/>
    </sheetView>
  </sheetViews>
  <sheetFormatPr defaultRowHeight="12.75" x14ac:dyDescent="0.2"/>
  <cols>
    <col min="1" max="1" width="8.5703125" bestFit="1" customWidth="1"/>
    <col min="2" max="2" width="27.7109375" customWidth="1"/>
    <col min="3" max="3" width="28" customWidth="1"/>
    <col min="4" max="4" width="13.5703125" customWidth="1"/>
    <col min="5" max="5" width="12.5703125" customWidth="1"/>
    <col min="6" max="6" width="11.140625" customWidth="1"/>
    <col min="7" max="9" width="10" customWidth="1"/>
    <col min="10" max="10" width="11.42578125" customWidth="1"/>
    <col min="11" max="11" width="21.28515625" customWidth="1"/>
  </cols>
  <sheetData>
    <row r="1" spans="1:11" ht="18.75" x14ac:dyDescent="0.2">
      <c r="A1" s="35" t="s">
        <v>139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.75" x14ac:dyDescent="0.2">
      <c r="A2" s="35" t="s">
        <v>140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ht="75" x14ac:dyDescent="0.2">
      <c r="A4" s="26" t="s">
        <v>137</v>
      </c>
      <c r="B4" s="26" t="s">
        <v>112</v>
      </c>
      <c r="C4" s="26" t="s">
        <v>113</v>
      </c>
      <c r="D4" s="26" t="s">
        <v>119</v>
      </c>
      <c r="E4" s="26" t="s">
        <v>114</v>
      </c>
      <c r="F4" s="26">
        <v>2020</v>
      </c>
      <c r="G4" s="26">
        <v>2021</v>
      </c>
      <c r="H4" s="26">
        <v>2022</v>
      </c>
      <c r="I4" s="26">
        <v>2023</v>
      </c>
      <c r="J4" s="26" t="s">
        <v>120</v>
      </c>
      <c r="K4" s="26" t="s">
        <v>138</v>
      </c>
    </row>
    <row r="5" spans="1:11" ht="19.5" thickBot="1" x14ac:dyDescent="0.2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</row>
    <row r="6" spans="1:11" ht="53.25" customHeight="1" thickBot="1" x14ac:dyDescent="0.25">
      <c r="A6" s="115">
        <v>1</v>
      </c>
      <c r="B6" s="116" t="s">
        <v>184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71.25" customHeight="1" x14ac:dyDescent="0.2">
      <c r="A7" s="118" t="s">
        <v>189</v>
      </c>
      <c r="B7" s="119" t="s">
        <v>185</v>
      </c>
      <c r="C7" s="119"/>
      <c r="D7" s="120" t="s">
        <v>202</v>
      </c>
      <c r="E7" s="120">
        <v>41.1</v>
      </c>
      <c r="F7" s="120">
        <v>41.1</v>
      </c>
      <c r="G7" s="120">
        <v>44</v>
      </c>
      <c r="H7" s="120">
        <v>48</v>
      </c>
      <c r="I7" s="120">
        <v>52.1</v>
      </c>
      <c r="J7" s="120">
        <v>55.7</v>
      </c>
      <c r="K7" s="121" t="s">
        <v>116</v>
      </c>
    </row>
    <row r="8" spans="1:11" ht="89.25" customHeight="1" x14ac:dyDescent="0.2">
      <c r="A8" s="122" t="s">
        <v>190</v>
      </c>
      <c r="B8" s="123" t="s">
        <v>277</v>
      </c>
      <c r="C8" s="123"/>
      <c r="D8" s="124" t="s">
        <v>202</v>
      </c>
      <c r="E8" s="124">
        <v>20</v>
      </c>
      <c r="F8" s="124">
        <v>20</v>
      </c>
      <c r="G8" s="124">
        <v>20</v>
      </c>
      <c r="H8" s="124">
        <v>20</v>
      </c>
      <c r="I8" s="124">
        <v>20</v>
      </c>
      <c r="J8" s="124">
        <v>20</v>
      </c>
      <c r="K8" s="125" t="s">
        <v>116</v>
      </c>
    </row>
    <row r="9" spans="1:11" ht="90.75" customHeight="1" x14ac:dyDescent="0.2">
      <c r="A9" s="122" t="s">
        <v>191</v>
      </c>
      <c r="B9" s="126" t="s">
        <v>218</v>
      </c>
      <c r="C9" s="126"/>
      <c r="D9" s="124" t="s">
        <v>202</v>
      </c>
      <c r="E9" s="124">
        <v>80</v>
      </c>
      <c r="F9" s="124">
        <v>80</v>
      </c>
      <c r="G9" s="124">
        <v>82</v>
      </c>
      <c r="H9" s="124">
        <v>83</v>
      </c>
      <c r="I9" s="124">
        <v>85</v>
      </c>
      <c r="J9" s="124">
        <v>86</v>
      </c>
      <c r="K9" s="125" t="s">
        <v>116</v>
      </c>
    </row>
    <row r="10" spans="1:11" ht="90.75" customHeight="1" x14ac:dyDescent="0.2">
      <c r="A10" s="60" t="s">
        <v>192</v>
      </c>
      <c r="B10" s="127" t="s">
        <v>234</v>
      </c>
      <c r="C10" s="128"/>
      <c r="D10" s="124" t="s">
        <v>202</v>
      </c>
      <c r="E10" s="129">
        <v>28.2</v>
      </c>
      <c r="F10" s="129">
        <v>28.2</v>
      </c>
      <c r="G10" s="129">
        <v>31.3</v>
      </c>
      <c r="H10" s="129">
        <v>38.5</v>
      </c>
      <c r="I10" s="129">
        <v>45</v>
      </c>
      <c r="J10" s="129">
        <v>52</v>
      </c>
      <c r="K10" s="125" t="s">
        <v>116</v>
      </c>
    </row>
    <row r="11" spans="1:11" ht="90.75" customHeight="1" x14ac:dyDescent="0.2">
      <c r="A11" s="60" t="s">
        <v>219</v>
      </c>
      <c r="B11" s="127" t="s">
        <v>235</v>
      </c>
      <c r="C11" s="128"/>
      <c r="D11" s="124" t="s">
        <v>202</v>
      </c>
      <c r="E11" s="129">
        <v>12</v>
      </c>
      <c r="F11" s="129">
        <v>12</v>
      </c>
      <c r="G11" s="129">
        <v>17</v>
      </c>
      <c r="H11" s="129">
        <v>20</v>
      </c>
      <c r="I11" s="129">
        <v>23</v>
      </c>
      <c r="J11" s="129">
        <v>25</v>
      </c>
      <c r="K11" s="125" t="s">
        <v>116</v>
      </c>
    </row>
    <row r="12" spans="1:11" ht="90.75" customHeight="1" x14ac:dyDescent="0.2">
      <c r="A12" s="122" t="s">
        <v>221</v>
      </c>
      <c r="B12" s="126" t="s">
        <v>187</v>
      </c>
      <c r="C12" s="126"/>
      <c r="D12" s="124" t="s">
        <v>202</v>
      </c>
      <c r="E12" s="124">
        <v>43.8</v>
      </c>
      <c r="F12" s="124">
        <v>43.8</v>
      </c>
      <c r="G12" s="124">
        <v>44</v>
      </c>
      <c r="H12" s="124">
        <v>44</v>
      </c>
      <c r="I12" s="124">
        <v>44</v>
      </c>
      <c r="J12" s="124">
        <v>44</v>
      </c>
      <c r="K12" s="125" t="s">
        <v>116</v>
      </c>
    </row>
    <row r="13" spans="1:11" ht="111" customHeight="1" x14ac:dyDescent="0.2">
      <c r="A13" s="60" t="s">
        <v>223</v>
      </c>
      <c r="B13" s="123" t="s">
        <v>238</v>
      </c>
      <c r="C13" s="123"/>
      <c r="D13" s="124" t="s">
        <v>202</v>
      </c>
      <c r="E13" s="124">
        <v>63</v>
      </c>
      <c r="F13" s="124">
        <v>63</v>
      </c>
      <c r="G13" s="124">
        <v>47</v>
      </c>
      <c r="H13" s="124">
        <v>15</v>
      </c>
      <c r="I13" s="124">
        <v>11</v>
      </c>
      <c r="J13" s="124">
        <v>11</v>
      </c>
      <c r="K13" s="130" t="s">
        <v>116</v>
      </c>
    </row>
    <row r="14" spans="1:11" ht="118.5" customHeight="1" x14ac:dyDescent="0.2">
      <c r="A14" s="122" t="s">
        <v>224</v>
      </c>
      <c r="B14" s="123" t="s">
        <v>239</v>
      </c>
      <c r="C14" s="123"/>
      <c r="D14" s="124" t="s">
        <v>202</v>
      </c>
      <c r="E14" s="124">
        <v>10</v>
      </c>
      <c r="F14" s="124">
        <v>10</v>
      </c>
      <c r="G14" s="124">
        <v>10</v>
      </c>
      <c r="H14" s="124">
        <v>15</v>
      </c>
      <c r="I14" s="124">
        <v>10</v>
      </c>
      <c r="J14" s="124">
        <v>10</v>
      </c>
      <c r="K14" s="130" t="s">
        <v>116</v>
      </c>
    </row>
    <row r="15" spans="1:11" ht="90.75" customHeight="1" x14ac:dyDescent="0.2">
      <c r="A15" s="60" t="s">
        <v>225</v>
      </c>
      <c r="B15" s="126" t="s">
        <v>236</v>
      </c>
      <c r="C15" s="126"/>
      <c r="D15" s="124" t="s">
        <v>202</v>
      </c>
      <c r="E15" s="124">
        <v>50.9</v>
      </c>
      <c r="F15" s="124">
        <v>50.9</v>
      </c>
      <c r="G15" s="124">
        <v>51.3</v>
      </c>
      <c r="H15" s="124">
        <v>51.6</v>
      </c>
      <c r="I15" s="124">
        <v>51.9</v>
      </c>
      <c r="J15" s="124">
        <v>52.5</v>
      </c>
      <c r="K15" s="130" t="s">
        <v>116</v>
      </c>
    </row>
    <row r="16" spans="1:11" ht="90.75" customHeight="1" x14ac:dyDescent="0.2">
      <c r="A16" s="122" t="s">
        <v>226</v>
      </c>
      <c r="B16" s="127" t="s">
        <v>186</v>
      </c>
      <c r="C16" s="128"/>
      <c r="D16" s="124" t="s">
        <v>202</v>
      </c>
      <c r="E16" s="124">
        <v>70</v>
      </c>
      <c r="F16" s="124">
        <v>70</v>
      </c>
      <c r="G16" s="124">
        <v>72</v>
      </c>
      <c r="H16" s="124">
        <v>72</v>
      </c>
      <c r="I16" s="124">
        <v>72</v>
      </c>
      <c r="J16" s="124">
        <v>72</v>
      </c>
      <c r="K16" s="130" t="s">
        <v>116</v>
      </c>
    </row>
    <row r="17" spans="1:17" ht="90.75" customHeight="1" thickBot="1" x14ac:dyDescent="0.25">
      <c r="A17" s="131" t="s">
        <v>227</v>
      </c>
      <c r="B17" s="132" t="s">
        <v>220</v>
      </c>
      <c r="C17" s="133"/>
      <c r="D17" s="134" t="s">
        <v>202</v>
      </c>
      <c r="E17" s="134">
        <v>58.1</v>
      </c>
      <c r="F17" s="134">
        <v>58.1</v>
      </c>
      <c r="G17" s="134">
        <v>58.8</v>
      </c>
      <c r="H17" s="134">
        <v>59.5</v>
      </c>
      <c r="I17" s="134">
        <v>60.2</v>
      </c>
      <c r="J17" s="134">
        <v>61.4</v>
      </c>
      <c r="K17" s="135" t="s">
        <v>116</v>
      </c>
    </row>
    <row r="18" spans="1:17" ht="63.75" customHeight="1" x14ac:dyDescent="0.2">
      <c r="A18" s="136" t="s">
        <v>63</v>
      </c>
      <c r="B18" s="103" t="s">
        <v>174</v>
      </c>
      <c r="C18" s="137" t="s">
        <v>279</v>
      </c>
      <c r="D18" s="138" t="s">
        <v>217</v>
      </c>
      <c r="E18" s="138">
        <v>19</v>
      </c>
      <c r="F18" s="138">
        <v>19</v>
      </c>
      <c r="G18" s="138">
        <v>191</v>
      </c>
      <c r="H18" s="138">
        <v>196</v>
      </c>
      <c r="I18" s="138">
        <v>201</v>
      </c>
      <c r="J18" s="138">
        <v>202</v>
      </c>
      <c r="K18" s="139" t="s">
        <v>240</v>
      </c>
    </row>
    <row r="19" spans="1:17" ht="56.25" customHeight="1" x14ac:dyDescent="0.2">
      <c r="A19" s="140"/>
      <c r="B19" s="104"/>
      <c r="C19" s="141" t="s">
        <v>280</v>
      </c>
      <c r="D19" s="124" t="s">
        <v>201</v>
      </c>
      <c r="E19" s="120">
        <v>13646</v>
      </c>
      <c r="F19" s="120">
        <v>13646</v>
      </c>
      <c r="G19" s="120">
        <v>91000</v>
      </c>
      <c r="H19" s="120">
        <v>92300</v>
      </c>
      <c r="I19" s="120">
        <v>93400</v>
      </c>
      <c r="J19" s="120">
        <v>93600</v>
      </c>
      <c r="K19" s="142"/>
    </row>
    <row r="20" spans="1:17" ht="59.25" customHeight="1" x14ac:dyDescent="0.2">
      <c r="A20" s="143"/>
      <c r="B20" s="104"/>
      <c r="C20" s="144" t="s">
        <v>194</v>
      </c>
      <c r="D20" s="124" t="s">
        <v>201</v>
      </c>
      <c r="E20" s="124">
        <v>55</v>
      </c>
      <c r="F20" s="124">
        <v>55</v>
      </c>
      <c r="G20" s="124">
        <v>55</v>
      </c>
      <c r="H20" s="124">
        <v>55</v>
      </c>
      <c r="I20" s="124">
        <v>55</v>
      </c>
      <c r="J20" s="124">
        <v>55</v>
      </c>
      <c r="K20" s="142"/>
    </row>
    <row r="21" spans="1:17" ht="73.5" customHeight="1" x14ac:dyDescent="0.2">
      <c r="A21" s="143"/>
      <c r="B21" s="104"/>
      <c r="C21" s="144" t="s">
        <v>281</v>
      </c>
      <c r="D21" s="124" t="s">
        <v>217</v>
      </c>
      <c r="E21" s="124">
        <v>50</v>
      </c>
      <c r="F21" s="124">
        <v>50</v>
      </c>
      <c r="G21" s="124">
        <v>50</v>
      </c>
      <c r="H21" s="124">
        <v>50</v>
      </c>
      <c r="I21" s="124">
        <v>50</v>
      </c>
      <c r="J21" s="124">
        <v>50</v>
      </c>
      <c r="K21" s="142"/>
    </row>
    <row r="22" spans="1:17" ht="120.75" customHeight="1" thickBot="1" x14ac:dyDescent="0.25">
      <c r="A22" s="145"/>
      <c r="B22" s="105"/>
      <c r="C22" s="146" t="s">
        <v>241</v>
      </c>
      <c r="D22" s="134" t="s">
        <v>204</v>
      </c>
      <c r="E22" s="134">
        <v>1</v>
      </c>
      <c r="F22" s="134">
        <v>1</v>
      </c>
      <c r="G22" s="134">
        <v>1</v>
      </c>
      <c r="H22" s="147" t="s">
        <v>211</v>
      </c>
      <c r="I22" s="147" t="s">
        <v>211</v>
      </c>
      <c r="J22" s="147" t="s">
        <v>211</v>
      </c>
      <c r="K22" s="148"/>
    </row>
    <row r="23" spans="1:17" ht="83.25" customHeight="1" x14ac:dyDescent="0.2">
      <c r="A23" s="149" t="s">
        <v>64</v>
      </c>
      <c r="B23" s="103" t="s">
        <v>178</v>
      </c>
      <c r="C23" s="150" t="s">
        <v>243</v>
      </c>
      <c r="D23" s="151" t="s">
        <v>265</v>
      </c>
      <c r="E23" s="138" t="s">
        <v>267</v>
      </c>
      <c r="F23" s="138" t="s">
        <v>267</v>
      </c>
      <c r="G23" s="138" t="s">
        <v>266</v>
      </c>
      <c r="H23" s="138" t="s">
        <v>266</v>
      </c>
      <c r="I23" s="138" t="s">
        <v>266</v>
      </c>
      <c r="J23" s="138" t="s">
        <v>266</v>
      </c>
      <c r="K23" s="139" t="s">
        <v>203</v>
      </c>
    </row>
    <row r="24" spans="1:17" ht="46.5" customHeight="1" x14ac:dyDescent="0.2">
      <c r="A24" s="152"/>
      <c r="B24" s="104"/>
      <c r="C24" s="144" t="s">
        <v>194</v>
      </c>
      <c r="D24" s="144" t="s">
        <v>201</v>
      </c>
      <c r="E24" s="124">
        <v>191</v>
      </c>
      <c r="F24" s="124">
        <v>191</v>
      </c>
      <c r="G24" s="124">
        <v>213</v>
      </c>
      <c r="H24" s="124">
        <v>213</v>
      </c>
      <c r="I24" s="124">
        <v>213</v>
      </c>
      <c r="J24" s="124">
        <v>213</v>
      </c>
      <c r="K24" s="142"/>
    </row>
    <row r="25" spans="1:17" ht="71.25" customHeight="1" x14ac:dyDescent="0.2">
      <c r="A25" s="152"/>
      <c r="B25" s="104"/>
      <c r="C25" s="144" t="s">
        <v>281</v>
      </c>
      <c r="D25" s="144" t="s">
        <v>217</v>
      </c>
      <c r="E25" s="124">
        <v>93</v>
      </c>
      <c r="F25" s="124">
        <v>93</v>
      </c>
      <c r="G25" s="124">
        <v>93</v>
      </c>
      <c r="H25" s="124">
        <v>93</v>
      </c>
      <c r="I25" s="124">
        <v>93</v>
      </c>
      <c r="J25" s="124">
        <v>93</v>
      </c>
      <c r="K25" s="142"/>
    </row>
    <row r="26" spans="1:17" ht="75.75" customHeight="1" x14ac:dyDescent="0.2">
      <c r="A26" s="152"/>
      <c r="B26" s="104"/>
      <c r="C26" s="144" t="s">
        <v>282</v>
      </c>
      <c r="D26" s="124" t="s">
        <v>201</v>
      </c>
      <c r="E26" s="124">
        <v>2720</v>
      </c>
      <c r="F26" s="124">
        <v>2720</v>
      </c>
      <c r="G26" s="124">
        <v>2720</v>
      </c>
      <c r="H26" s="124">
        <v>2720</v>
      </c>
      <c r="I26" s="124">
        <v>2720</v>
      </c>
      <c r="J26" s="124">
        <v>2720</v>
      </c>
      <c r="K26" s="153"/>
    </row>
    <row r="27" spans="1:17" ht="111" customHeight="1" x14ac:dyDescent="0.2">
      <c r="A27" s="152"/>
      <c r="B27" s="104"/>
      <c r="C27" s="144" t="s">
        <v>241</v>
      </c>
      <c r="D27" s="144" t="s">
        <v>204</v>
      </c>
      <c r="E27" s="124">
        <v>6</v>
      </c>
      <c r="F27" s="124">
        <v>6</v>
      </c>
      <c r="G27" s="124">
        <v>3</v>
      </c>
      <c r="H27" s="124">
        <v>2</v>
      </c>
      <c r="I27" s="124">
        <v>1</v>
      </c>
      <c r="J27" s="124">
        <v>2</v>
      </c>
      <c r="K27" s="125" t="s">
        <v>203</v>
      </c>
    </row>
    <row r="28" spans="1:17" ht="128.25" customHeight="1" thickBot="1" x14ac:dyDescent="0.25">
      <c r="A28" s="152"/>
      <c r="B28" s="104"/>
      <c r="C28" s="144" t="s">
        <v>242</v>
      </c>
      <c r="D28" s="144" t="s">
        <v>204</v>
      </c>
      <c r="E28" s="124">
        <v>2</v>
      </c>
      <c r="F28" s="124">
        <v>2</v>
      </c>
      <c r="G28" s="124">
        <v>2</v>
      </c>
      <c r="H28" s="124">
        <v>3</v>
      </c>
      <c r="I28" s="124" t="s">
        <v>211</v>
      </c>
      <c r="J28" s="124">
        <v>1</v>
      </c>
      <c r="K28" s="125" t="s">
        <v>203</v>
      </c>
    </row>
    <row r="29" spans="1:17" ht="46.5" hidden="1" customHeight="1" x14ac:dyDescent="0.2">
      <c r="A29" s="152"/>
      <c r="B29" s="104"/>
      <c r="C29" s="144" t="s">
        <v>200</v>
      </c>
      <c r="D29" s="144" t="s">
        <v>204</v>
      </c>
      <c r="E29" s="154" t="s">
        <v>211</v>
      </c>
      <c r="F29" s="154" t="s">
        <v>211</v>
      </c>
      <c r="G29" s="124">
        <v>1</v>
      </c>
      <c r="H29" s="154" t="s">
        <v>211</v>
      </c>
      <c r="I29" s="154" t="s">
        <v>211</v>
      </c>
      <c r="J29" s="154" t="s">
        <v>211</v>
      </c>
      <c r="K29" s="125" t="s">
        <v>212</v>
      </c>
    </row>
    <row r="30" spans="1:17" ht="46.5" hidden="1" customHeight="1" x14ac:dyDescent="0.2">
      <c r="A30" s="152"/>
      <c r="B30" s="104"/>
      <c r="C30" s="144" t="s">
        <v>200</v>
      </c>
      <c r="D30" s="144" t="s">
        <v>204</v>
      </c>
      <c r="E30" s="154" t="s">
        <v>211</v>
      </c>
      <c r="F30" s="154" t="s">
        <v>211</v>
      </c>
      <c r="G30" s="124">
        <v>1</v>
      </c>
      <c r="H30" s="154" t="s">
        <v>211</v>
      </c>
      <c r="I30" s="154" t="s">
        <v>211</v>
      </c>
      <c r="J30" s="154" t="s">
        <v>211</v>
      </c>
      <c r="K30" s="125" t="s">
        <v>212</v>
      </c>
    </row>
    <row r="31" spans="1:17" ht="46.5" hidden="1" customHeight="1" x14ac:dyDescent="0.2">
      <c r="A31" s="152"/>
      <c r="B31" s="104"/>
      <c r="C31" s="144" t="s">
        <v>200</v>
      </c>
      <c r="D31" s="144" t="s">
        <v>204</v>
      </c>
      <c r="E31" s="154" t="s">
        <v>211</v>
      </c>
      <c r="F31" s="154" t="s">
        <v>211</v>
      </c>
      <c r="G31" s="124">
        <v>1</v>
      </c>
      <c r="H31" s="154" t="s">
        <v>211</v>
      </c>
      <c r="I31" s="154" t="s">
        <v>211</v>
      </c>
      <c r="J31" s="154" t="s">
        <v>211</v>
      </c>
      <c r="K31" s="125" t="s">
        <v>212</v>
      </c>
      <c r="N31">
        <v>2020</v>
      </c>
      <c r="O31">
        <v>2021</v>
      </c>
      <c r="P31">
        <v>2022</v>
      </c>
      <c r="Q31">
        <v>2023</v>
      </c>
    </row>
    <row r="32" spans="1:17" ht="46.5" hidden="1" customHeight="1" x14ac:dyDescent="0.2">
      <c r="A32" s="152"/>
      <c r="B32" s="104"/>
      <c r="C32" s="144" t="s">
        <v>200</v>
      </c>
      <c r="D32" s="144" t="s">
        <v>204</v>
      </c>
      <c r="E32" s="154" t="s">
        <v>211</v>
      </c>
      <c r="F32" s="154" t="s">
        <v>211</v>
      </c>
      <c r="G32" s="154" t="s">
        <v>211</v>
      </c>
      <c r="H32" s="124">
        <v>1</v>
      </c>
      <c r="I32" s="154" t="s">
        <v>211</v>
      </c>
      <c r="J32" s="154" t="s">
        <v>211</v>
      </c>
      <c r="K32" s="125" t="s">
        <v>212</v>
      </c>
    </row>
    <row r="33" spans="1:12" ht="46.5" hidden="1" customHeight="1" x14ac:dyDescent="0.2">
      <c r="A33" s="152"/>
      <c r="B33" s="104"/>
      <c r="C33" s="144" t="s">
        <v>200</v>
      </c>
      <c r="D33" s="144" t="s">
        <v>204</v>
      </c>
      <c r="E33" s="154" t="s">
        <v>211</v>
      </c>
      <c r="F33" s="154" t="s">
        <v>211</v>
      </c>
      <c r="G33" s="154" t="s">
        <v>211</v>
      </c>
      <c r="H33" s="124">
        <v>1</v>
      </c>
      <c r="I33" s="154" t="s">
        <v>211</v>
      </c>
      <c r="J33" s="154" t="s">
        <v>211</v>
      </c>
      <c r="K33" s="125" t="s">
        <v>212</v>
      </c>
    </row>
    <row r="34" spans="1:12" ht="46.5" hidden="1" customHeight="1" x14ac:dyDescent="0.2">
      <c r="A34" s="152"/>
      <c r="B34" s="104"/>
      <c r="C34" s="144" t="s">
        <v>200</v>
      </c>
      <c r="D34" s="144" t="s">
        <v>204</v>
      </c>
      <c r="E34" s="154" t="s">
        <v>211</v>
      </c>
      <c r="F34" s="154" t="s">
        <v>211</v>
      </c>
      <c r="G34" s="154" t="s">
        <v>211</v>
      </c>
      <c r="H34" s="154" t="s">
        <v>211</v>
      </c>
      <c r="I34" s="154">
        <v>1</v>
      </c>
      <c r="J34" s="154" t="s">
        <v>211</v>
      </c>
      <c r="K34" s="125" t="s">
        <v>212</v>
      </c>
      <c r="L34">
        <v>1</v>
      </c>
    </row>
    <row r="35" spans="1:12" ht="46.5" hidden="1" customHeight="1" x14ac:dyDescent="0.2">
      <c r="A35" s="152"/>
      <c r="B35" s="104"/>
      <c r="C35" s="144" t="s">
        <v>200</v>
      </c>
      <c r="D35" s="144" t="s">
        <v>204</v>
      </c>
      <c r="E35" s="154" t="s">
        <v>211</v>
      </c>
      <c r="F35" s="154" t="s">
        <v>211</v>
      </c>
      <c r="G35" s="124">
        <v>1</v>
      </c>
      <c r="H35" s="154" t="s">
        <v>211</v>
      </c>
      <c r="I35" s="154" t="s">
        <v>211</v>
      </c>
      <c r="J35" s="154" t="s">
        <v>211</v>
      </c>
      <c r="K35" s="125" t="s">
        <v>216</v>
      </c>
      <c r="L35">
        <v>2</v>
      </c>
    </row>
    <row r="36" spans="1:12" ht="46.5" hidden="1" customHeight="1" x14ac:dyDescent="0.2">
      <c r="A36" s="152"/>
      <c r="B36" s="104"/>
      <c r="C36" s="144" t="s">
        <v>200</v>
      </c>
      <c r="D36" s="144" t="s">
        <v>204</v>
      </c>
      <c r="E36" s="154" t="s">
        <v>211</v>
      </c>
      <c r="F36" s="154" t="s">
        <v>211</v>
      </c>
      <c r="G36" s="124">
        <v>1</v>
      </c>
      <c r="H36" s="154" t="s">
        <v>211</v>
      </c>
      <c r="I36" s="154" t="s">
        <v>211</v>
      </c>
      <c r="J36" s="154" t="s">
        <v>211</v>
      </c>
      <c r="K36" s="125" t="s">
        <v>216</v>
      </c>
    </row>
    <row r="37" spans="1:12" ht="52.5" hidden="1" customHeight="1" x14ac:dyDescent="0.2">
      <c r="A37" s="152"/>
      <c r="B37" s="104"/>
      <c r="C37" s="144" t="s">
        <v>200</v>
      </c>
      <c r="D37" s="144" t="s">
        <v>204</v>
      </c>
      <c r="E37" s="154" t="s">
        <v>211</v>
      </c>
      <c r="F37" s="154" t="s">
        <v>211</v>
      </c>
      <c r="G37" s="124">
        <v>1</v>
      </c>
      <c r="H37" s="154" t="s">
        <v>211</v>
      </c>
      <c r="I37" s="154" t="s">
        <v>211</v>
      </c>
      <c r="J37" s="154" t="s">
        <v>211</v>
      </c>
      <c r="K37" s="125" t="s">
        <v>213</v>
      </c>
      <c r="L37">
        <v>3</v>
      </c>
    </row>
    <row r="38" spans="1:12" ht="46.5" hidden="1" customHeight="1" x14ac:dyDescent="0.2">
      <c r="A38" s="152"/>
      <c r="B38" s="104"/>
      <c r="C38" s="144" t="s">
        <v>200</v>
      </c>
      <c r="D38" s="144" t="s">
        <v>204</v>
      </c>
      <c r="E38" s="154" t="s">
        <v>211</v>
      </c>
      <c r="F38" s="154" t="s">
        <v>211</v>
      </c>
      <c r="G38" s="154" t="s">
        <v>211</v>
      </c>
      <c r="H38" s="154">
        <v>1</v>
      </c>
      <c r="I38" s="154" t="s">
        <v>211</v>
      </c>
      <c r="J38" s="154" t="s">
        <v>211</v>
      </c>
      <c r="K38" s="125" t="s">
        <v>213</v>
      </c>
    </row>
    <row r="39" spans="1:12" ht="46.5" hidden="1" customHeight="1" x14ac:dyDescent="0.2">
      <c r="A39" s="152"/>
      <c r="B39" s="104"/>
      <c r="C39" s="144" t="s">
        <v>200</v>
      </c>
      <c r="D39" s="144" t="s">
        <v>204</v>
      </c>
      <c r="E39" s="154" t="s">
        <v>211</v>
      </c>
      <c r="F39" s="154" t="s">
        <v>211</v>
      </c>
      <c r="G39" s="124">
        <v>1</v>
      </c>
      <c r="H39" s="154" t="s">
        <v>211</v>
      </c>
      <c r="I39" s="154" t="s">
        <v>211</v>
      </c>
      <c r="J39" s="154" t="s">
        <v>211</v>
      </c>
      <c r="K39" s="125" t="s">
        <v>214</v>
      </c>
      <c r="L39">
        <v>4</v>
      </c>
    </row>
    <row r="40" spans="1:12" ht="66.75" hidden="1" customHeight="1" x14ac:dyDescent="0.2">
      <c r="A40" s="152"/>
      <c r="B40" s="104"/>
      <c r="C40" s="144" t="s">
        <v>200</v>
      </c>
      <c r="D40" s="144" t="s">
        <v>204</v>
      </c>
      <c r="E40" s="154" t="s">
        <v>211</v>
      </c>
      <c r="F40" s="154" t="s">
        <v>211</v>
      </c>
      <c r="G40" s="124">
        <v>1</v>
      </c>
      <c r="H40" s="154" t="s">
        <v>211</v>
      </c>
      <c r="I40" s="154" t="s">
        <v>211</v>
      </c>
      <c r="J40" s="154" t="s">
        <v>211</v>
      </c>
      <c r="K40" s="125" t="s">
        <v>215</v>
      </c>
      <c r="L40">
        <v>5</v>
      </c>
    </row>
    <row r="41" spans="1:12" ht="62.25" hidden="1" customHeight="1" x14ac:dyDescent="0.2">
      <c r="A41" s="152"/>
      <c r="B41" s="104"/>
      <c r="C41" s="144" t="s">
        <v>200</v>
      </c>
      <c r="D41" s="144" t="s">
        <v>204</v>
      </c>
      <c r="E41" s="154" t="s">
        <v>211</v>
      </c>
      <c r="F41" s="154" t="s">
        <v>211</v>
      </c>
      <c r="G41" s="124" t="s">
        <v>211</v>
      </c>
      <c r="H41" s="124">
        <v>1</v>
      </c>
      <c r="I41" s="154" t="s">
        <v>211</v>
      </c>
      <c r="J41" s="154" t="s">
        <v>211</v>
      </c>
      <c r="K41" s="125" t="s">
        <v>216</v>
      </c>
    </row>
    <row r="42" spans="1:12" ht="49.5" hidden="1" customHeight="1" x14ac:dyDescent="0.2">
      <c r="A42" s="152"/>
      <c r="B42" s="104"/>
      <c r="C42" s="144" t="s">
        <v>200</v>
      </c>
      <c r="D42" s="144" t="s">
        <v>204</v>
      </c>
      <c r="E42" s="154" t="s">
        <v>211</v>
      </c>
      <c r="F42" s="154" t="s">
        <v>211</v>
      </c>
      <c r="G42" s="124" t="s">
        <v>211</v>
      </c>
      <c r="H42" s="124">
        <v>1</v>
      </c>
      <c r="I42" s="154" t="s">
        <v>211</v>
      </c>
      <c r="J42" s="154" t="s">
        <v>211</v>
      </c>
      <c r="K42" s="125" t="s">
        <v>213</v>
      </c>
    </row>
    <row r="43" spans="1:12" ht="70.5" hidden="1" customHeight="1" x14ac:dyDescent="0.2">
      <c r="A43" s="152"/>
      <c r="B43" s="104"/>
      <c r="C43" s="144" t="s">
        <v>200</v>
      </c>
      <c r="D43" s="144" t="s">
        <v>204</v>
      </c>
      <c r="E43" s="154" t="s">
        <v>211</v>
      </c>
      <c r="F43" s="154" t="s">
        <v>211</v>
      </c>
      <c r="G43" s="124" t="s">
        <v>211</v>
      </c>
      <c r="H43" s="124">
        <v>1</v>
      </c>
      <c r="I43" s="154" t="s">
        <v>211</v>
      </c>
      <c r="J43" s="154" t="s">
        <v>211</v>
      </c>
      <c r="K43" s="125" t="s">
        <v>215</v>
      </c>
    </row>
    <row r="44" spans="1:12" ht="46.5" hidden="1" customHeight="1" x14ac:dyDescent="0.2">
      <c r="A44" s="152"/>
      <c r="B44" s="104"/>
      <c r="C44" s="144" t="s">
        <v>200</v>
      </c>
      <c r="D44" s="144" t="s">
        <v>204</v>
      </c>
      <c r="E44" s="124" t="s">
        <v>211</v>
      </c>
      <c r="F44" s="124" t="s">
        <v>211</v>
      </c>
      <c r="G44" s="124">
        <v>1</v>
      </c>
      <c r="H44" s="124" t="s">
        <v>211</v>
      </c>
      <c r="I44" s="124" t="s">
        <v>211</v>
      </c>
      <c r="J44" s="124">
        <v>1</v>
      </c>
      <c r="K44" s="125" t="s">
        <v>222</v>
      </c>
      <c r="L44">
        <v>6</v>
      </c>
    </row>
    <row r="45" spans="1:12" ht="46.5" hidden="1" customHeight="1" thickBot="1" x14ac:dyDescent="0.25">
      <c r="A45" s="155"/>
      <c r="B45" s="105"/>
      <c r="C45" s="146" t="s">
        <v>200</v>
      </c>
      <c r="D45" s="146" t="s">
        <v>204</v>
      </c>
      <c r="E45" s="134" t="s">
        <v>211</v>
      </c>
      <c r="F45" s="134" t="s">
        <v>211</v>
      </c>
      <c r="G45" s="134">
        <v>1</v>
      </c>
      <c r="H45" s="134" t="s">
        <v>211</v>
      </c>
      <c r="I45" s="134" t="s">
        <v>211</v>
      </c>
      <c r="J45" s="134">
        <v>1</v>
      </c>
      <c r="K45" s="125" t="s">
        <v>222</v>
      </c>
    </row>
    <row r="46" spans="1:12" ht="79.5" customHeight="1" thickBot="1" x14ac:dyDescent="0.25">
      <c r="A46" s="149" t="s">
        <v>175</v>
      </c>
      <c r="B46" s="156" t="s">
        <v>179</v>
      </c>
      <c r="C46" s="151" t="s">
        <v>244</v>
      </c>
      <c r="D46" s="151" t="s">
        <v>193</v>
      </c>
      <c r="E46" s="157">
        <v>62400</v>
      </c>
      <c r="F46" s="138">
        <v>62400</v>
      </c>
      <c r="G46" s="138">
        <v>62400</v>
      </c>
      <c r="H46" s="138">
        <v>62400</v>
      </c>
      <c r="I46" s="138">
        <v>62400</v>
      </c>
      <c r="J46" s="138">
        <v>62400</v>
      </c>
      <c r="K46" s="139" t="s">
        <v>203</v>
      </c>
    </row>
    <row r="47" spans="1:12" ht="46.5" customHeight="1" x14ac:dyDescent="0.2">
      <c r="A47" s="152"/>
      <c r="B47" s="158"/>
      <c r="C47" s="151" t="s">
        <v>194</v>
      </c>
      <c r="D47" s="151" t="s">
        <v>201</v>
      </c>
      <c r="E47" s="124">
        <v>4184</v>
      </c>
      <c r="F47" s="124">
        <v>4184</v>
      </c>
      <c r="G47" s="124">
        <v>4439</v>
      </c>
      <c r="H47" s="124">
        <v>4439</v>
      </c>
      <c r="I47" s="124">
        <v>4439</v>
      </c>
      <c r="J47" s="124">
        <v>4439</v>
      </c>
      <c r="K47" s="153"/>
    </row>
    <row r="48" spans="1:12" ht="128.25" customHeight="1" x14ac:dyDescent="0.2">
      <c r="A48" s="152"/>
      <c r="B48" s="158"/>
      <c r="C48" s="144" t="s">
        <v>241</v>
      </c>
      <c r="D48" s="144" t="s">
        <v>204</v>
      </c>
      <c r="E48" s="124">
        <v>5</v>
      </c>
      <c r="F48" s="124">
        <v>5</v>
      </c>
      <c r="G48" s="124">
        <v>5</v>
      </c>
      <c r="H48" s="124">
        <v>1</v>
      </c>
      <c r="I48" s="124">
        <v>1</v>
      </c>
      <c r="J48" s="124">
        <v>2</v>
      </c>
      <c r="K48" s="125" t="s">
        <v>203</v>
      </c>
      <c r="L48" s="69"/>
    </row>
    <row r="49" spans="1:11" ht="119.25" customHeight="1" x14ac:dyDescent="0.2">
      <c r="A49" s="152"/>
      <c r="B49" s="158"/>
      <c r="C49" s="159" t="s">
        <v>242</v>
      </c>
      <c r="D49" s="144" t="s">
        <v>204</v>
      </c>
      <c r="E49" s="124">
        <v>1</v>
      </c>
      <c r="F49" s="124">
        <v>1</v>
      </c>
      <c r="G49" s="154" t="s">
        <v>211</v>
      </c>
      <c r="H49" s="154" t="s">
        <v>211</v>
      </c>
      <c r="I49" s="124">
        <v>2</v>
      </c>
      <c r="J49" s="124">
        <v>2</v>
      </c>
      <c r="K49" s="125" t="s">
        <v>203</v>
      </c>
    </row>
    <row r="50" spans="1:11" ht="86.25" customHeight="1" thickBot="1" x14ac:dyDescent="0.25">
      <c r="A50" s="155"/>
      <c r="B50" s="160"/>
      <c r="C50" s="146" t="s">
        <v>254</v>
      </c>
      <c r="D50" s="146" t="s">
        <v>204</v>
      </c>
      <c r="E50" s="134" t="s">
        <v>211</v>
      </c>
      <c r="F50" s="134" t="s">
        <v>211</v>
      </c>
      <c r="G50" s="134">
        <v>2</v>
      </c>
      <c r="H50" s="161" t="s">
        <v>211</v>
      </c>
      <c r="I50" s="161" t="s">
        <v>211</v>
      </c>
      <c r="J50" s="161" t="s">
        <v>211</v>
      </c>
      <c r="K50" s="162" t="s">
        <v>203</v>
      </c>
    </row>
    <row r="51" spans="1:11" ht="24" customHeight="1" thickBot="1" x14ac:dyDescent="0.25">
      <c r="A51" s="163" t="s">
        <v>198</v>
      </c>
      <c r="B51" s="164" t="s">
        <v>199</v>
      </c>
      <c r="C51" s="165"/>
      <c r="D51" s="165"/>
      <c r="E51" s="165"/>
      <c r="F51" s="165"/>
      <c r="G51" s="165"/>
      <c r="H51" s="165"/>
      <c r="I51" s="165"/>
      <c r="J51" s="165"/>
      <c r="K51" s="166"/>
    </row>
    <row r="52" spans="1:11" ht="72.75" customHeight="1" thickBot="1" x14ac:dyDescent="0.25">
      <c r="A52" s="59" t="s">
        <v>206</v>
      </c>
      <c r="B52" s="167" t="s">
        <v>188</v>
      </c>
      <c r="C52" s="167"/>
      <c r="D52" s="138" t="s">
        <v>202</v>
      </c>
      <c r="E52" s="138">
        <v>52.1</v>
      </c>
      <c r="F52" s="138">
        <v>60</v>
      </c>
      <c r="G52" s="138">
        <v>64.7</v>
      </c>
      <c r="H52" s="138">
        <v>64.73</v>
      </c>
      <c r="I52" s="138">
        <v>64.760000000000005</v>
      </c>
      <c r="J52" s="138">
        <v>64.86</v>
      </c>
      <c r="K52" s="168" t="s">
        <v>116</v>
      </c>
    </row>
    <row r="53" spans="1:11" ht="132.75" customHeight="1" x14ac:dyDescent="0.2">
      <c r="A53" s="60" t="s">
        <v>207</v>
      </c>
      <c r="B53" s="126" t="s">
        <v>246</v>
      </c>
      <c r="C53" s="126"/>
      <c r="D53" s="138" t="s">
        <v>202</v>
      </c>
      <c r="E53" s="124">
        <v>100</v>
      </c>
      <c r="F53" s="124">
        <v>100</v>
      </c>
      <c r="G53" s="124">
        <v>100</v>
      </c>
      <c r="H53" s="124">
        <v>100</v>
      </c>
      <c r="I53" s="124">
        <v>100</v>
      </c>
      <c r="J53" s="124">
        <v>100</v>
      </c>
      <c r="K53" s="130" t="s">
        <v>116</v>
      </c>
    </row>
    <row r="54" spans="1:11" ht="72.75" customHeight="1" x14ac:dyDescent="0.2">
      <c r="A54" s="60" t="s">
        <v>208</v>
      </c>
      <c r="B54" s="126" t="s">
        <v>245</v>
      </c>
      <c r="C54" s="126"/>
      <c r="D54" s="124" t="s">
        <v>202</v>
      </c>
      <c r="E54" s="124">
        <v>100</v>
      </c>
      <c r="F54" s="124">
        <v>100</v>
      </c>
      <c r="G54" s="124">
        <v>50</v>
      </c>
      <c r="H54" s="124">
        <v>50</v>
      </c>
      <c r="I54" s="124">
        <v>50</v>
      </c>
      <c r="J54" s="124">
        <v>50</v>
      </c>
      <c r="K54" s="130" t="s">
        <v>116</v>
      </c>
    </row>
    <row r="55" spans="1:11" ht="72.75" customHeight="1" x14ac:dyDescent="0.2">
      <c r="A55" s="60" t="s">
        <v>209</v>
      </c>
      <c r="B55" s="126" t="s">
        <v>274</v>
      </c>
      <c r="C55" s="126"/>
      <c r="D55" s="124" t="s">
        <v>202</v>
      </c>
      <c r="E55" s="124">
        <v>100</v>
      </c>
      <c r="F55" s="124">
        <v>100</v>
      </c>
      <c r="G55" s="124">
        <v>100</v>
      </c>
      <c r="H55" s="124">
        <v>100</v>
      </c>
      <c r="I55" s="124">
        <v>100</v>
      </c>
      <c r="J55" s="124">
        <v>100</v>
      </c>
      <c r="K55" s="130" t="s">
        <v>116</v>
      </c>
    </row>
    <row r="56" spans="1:11" ht="67.5" customHeight="1" x14ac:dyDescent="0.2">
      <c r="A56" s="60" t="s">
        <v>210</v>
      </c>
      <c r="B56" s="169" t="s">
        <v>247</v>
      </c>
      <c r="C56" s="169"/>
      <c r="D56" s="129" t="s">
        <v>202</v>
      </c>
      <c r="E56" s="129">
        <v>100</v>
      </c>
      <c r="F56" s="129">
        <v>100</v>
      </c>
      <c r="G56" s="129">
        <v>100</v>
      </c>
      <c r="H56" s="129">
        <v>100</v>
      </c>
      <c r="I56" s="129">
        <v>100</v>
      </c>
      <c r="J56" s="129">
        <v>100</v>
      </c>
      <c r="K56" s="170" t="s">
        <v>116</v>
      </c>
    </row>
    <row r="57" spans="1:11" ht="78.75" customHeight="1" x14ac:dyDescent="0.2">
      <c r="A57" s="60" t="s">
        <v>261</v>
      </c>
      <c r="B57" s="123" t="s">
        <v>263</v>
      </c>
      <c r="C57" s="123"/>
      <c r="D57" s="129" t="s">
        <v>202</v>
      </c>
      <c r="E57" s="129">
        <v>100</v>
      </c>
      <c r="F57" s="129">
        <v>100</v>
      </c>
      <c r="G57" s="129">
        <v>100</v>
      </c>
      <c r="H57" s="129">
        <v>100</v>
      </c>
      <c r="I57" s="129">
        <v>100</v>
      </c>
      <c r="J57" s="129">
        <v>100</v>
      </c>
      <c r="K57" s="170" t="s">
        <v>116</v>
      </c>
    </row>
    <row r="58" spans="1:11" ht="82.5" customHeight="1" thickBot="1" x14ac:dyDescent="0.25">
      <c r="A58" s="60" t="s">
        <v>262</v>
      </c>
      <c r="B58" s="123" t="s">
        <v>264</v>
      </c>
      <c r="C58" s="123"/>
      <c r="D58" s="129" t="s">
        <v>202</v>
      </c>
      <c r="E58" s="129">
        <v>100</v>
      </c>
      <c r="F58" s="129">
        <v>100</v>
      </c>
      <c r="G58" s="129">
        <v>100</v>
      </c>
      <c r="H58" s="129">
        <v>100</v>
      </c>
      <c r="I58" s="129">
        <v>100</v>
      </c>
      <c r="J58" s="129">
        <v>100</v>
      </c>
      <c r="K58" s="170" t="s">
        <v>116</v>
      </c>
    </row>
    <row r="59" spans="1:11" ht="66" customHeight="1" x14ac:dyDescent="0.2">
      <c r="A59" s="149" t="s">
        <v>176</v>
      </c>
      <c r="B59" s="103" t="s">
        <v>195</v>
      </c>
      <c r="C59" s="171" t="s">
        <v>255</v>
      </c>
      <c r="D59" s="138" t="s">
        <v>201</v>
      </c>
      <c r="E59" s="124" t="s">
        <v>256</v>
      </c>
      <c r="F59" s="124" t="s">
        <v>256</v>
      </c>
      <c r="G59" s="124" t="s">
        <v>257</v>
      </c>
      <c r="H59" s="124" t="s">
        <v>258</v>
      </c>
      <c r="I59" s="124" t="s">
        <v>259</v>
      </c>
      <c r="J59" s="124" t="s">
        <v>260</v>
      </c>
      <c r="K59" s="139" t="s">
        <v>203</v>
      </c>
    </row>
    <row r="60" spans="1:11" ht="82.5" customHeight="1" x14ac:dyDescent="0.2">
      <c r="A60" s="152"/>
      <c r="B60" s="104"/>
      <c r="C60" s="172" t="s">
        <v>283</v>
      </c>
      <c r="D60" s="124" t="s">
        <v>201</v>
      </c>
      <c r="E60" s="124">
        <v>15851</v>
      </c>
      <c r="F60" s="124">
        <v>15851</v>
      </c>
      <c r="G60" s="124">
        <v>15123</v>
      </c>
      <c r="H60" s="124">
        <v>15174</v>
      </c>
      <c r="I60" s="124">
        <v>15224</v>
      </c>
      <c r="J60" s="124">
        <v>15224</v>
      </c>
      <c r="K60" s="142"/>
    </row>
    <row r="61" spans="1:11" ht="80.25" customHeight="1" x14ac:dyDescent="0.2">
      <c r="A61" s="152"/>
      <c r="B61" s="104"/>
      <c r="C61" s="172" t="s">
        <v>284</v>
      </c>
      <c r="D61" s="124" t="s">
        <v>205</v>
      </c>
      <c r="E61" s="124" t="s">
        <v>196</v>
      </c>
      <c r="F61" s="124" t="s">
        <v>196</v>
      </c>
      <c r="G61" s="124" t="s">
        <v>197</v>
      </c>
      <c r="H61" s="124" t="s">
        <v>197</v>
      </c>
      <c r="I61" s="124" t="s">
        <v>197</v>
      </c>
      <c r="J61" s="124" t="s">
        <v>197</v>
      </c>
      <c r="K61" s="153"/>
    </row>
    <row r="62" spans="1:11" ht="120" customHeight="1" x14ac:dyDescent="0.2">
      <c r="A62" s="152"/>
      <c r="B62" s="104"/>
      <c r="C62" s="172" t="s">
        <v>241</v>
      </c>
      <c r="D62" s="124" t="s">
        <v>204</v>
      </c>
      <c r="E62" s="124">
        <v>1</v>
      </c>
      <c r="F62" s="124">
        <v>1</v>
      </c>
      <c r="G62" s="124">
        <v>1</v>
      </c>
      <c r="H62" s="124">
        <v>1</v>
      </c>
      <c r="I62" s="124">
        <v>1</v>
      </c>
      <c r="J62" s="124">
        <v>1</v>
      </c>
      <c r="K62" s="125" t="s">
        <v>203</v>
      </c>
    </row>
    <row r="63" spans="1:11" ht="119.25" customHeight="1" thickBot="1" x14ac:dyDescent="0.25">
      <c r="A63" s="155"/>
      <c r="B63" s="105"/>
      <c r="C63" s="173" t="s">
        <v>242</v>
      </c>
      <c r="D63" s="134" t="s">
        <v>204</v>
      </c>
      <c r="E63" s="134" t="s">
        <v>211</v>
      </c>
      <c r="F63" s="134" t="s">
        <v>211</v>
      </c>
      <c r="G63" s="134">
        <v>1</v>
      </c>
      <c r="H63" s="134" t="s">
        <v>211</v>
      </c>
      <c r="I63" s="134" t="s">
        <v>211</v>
      </c>
      <c r="J63" s="134" t="s">
        <v>211</v>
      </c>
      <c r="K63" s="125" t="s">
        <v>203</v>
      </c>
    </row>
    <row r="64" spans="1:11" ht="255" customHeight="1" x14ac:dyDescent="0.2">
      <c r="A64" s="149" t="s">
        <v>177</v>
      </c>
      <c r="B64" s="103" t="s">
        <v>181</v>
      </c>
      <c r="C64" s="151" t="s">
        <v>252</v>
      </c>
      <c r="D64" s="138" t="s">
        <v>201</v>
      </c>
      <c r="E64" s="138">
        <v>90</v>
      </c>
      <c r="F64" s="138">
        <v>90</v>
      </c>
      <c r="G64" s="138">
        <v>90</v>
      </c>
      <c r="H64" s="138">
        <v>90</v>
      </c>
      <c r="I64" s="138">
        <v>90</v>
      </c>
      <c r="J64" s="138">
        <v>90</v>
      </c>
      <c r="K64" s="125" t="s">
        <v>203</v>
      </c>
    </row>
    <row r="65" spans="1:11" ht="233.25" customHeight="1" x14ac:dyDescent="0.2">
      <c r="A65" s="152"/>
      <c r="B65" s="104"/>
      <c r="C65" s="144" t="s">
        <v>253</v>
      </c>
      <c r="D65" s="124" t="s">
        <v>201</v>
      </c>
      <c r="E65" s="124">
        <v>67</v>
      </c>
      <c r="F65" s="124">
        <v>58</v>
      </c>
      <c r="G65" s="124">
        <v>67</v>
      </c>
      <c r="H65" s="124">
        <v>67</v>
      </c>
      <c r="I65" s="124">
        <v>67</v>
      </c>
      <c r="J65" s="124">
        <v>67</v>
      </c>
      <c r="K65" s="125" t="s">
        <v>203</v>
      </c>
    </row>
    <row r="66" spans="1:11" ht="99" customHeight="1" x14ac:dyDescent="0.2">
      <c r="A66" s="152"/>
      <c r="B66" s="104"/>
      <c r="C66" s="144" t="s">
        <v>251</v>
      </c>
      <c r="D66" s="124" t="s">
        <v>201</v>
      </c>
      <c r="E66" s="124">
        <v>6</v>
      </c>
      <c r="F66" s="124">
        <v>6</v>
      </c>
      <c r="G66" s="124">
        <v>3</v>
      </c>
      <c r="H66" s="124">
        <v>3</v>
      </c>
      <c r="I66" s="124">
        <v>3</v>
      </c>
      <c r="J66" s="124">
        <v>3</v>
      </c>
      <c r="K66" s="125" t="s">
        <v>203</v>
      </c>
    </row>
    <row r="67" spans="1:11" ht="86.25" customHeight="1" x14ac:dyDescent="0.2">
      <c r="A67" s="152"/>
      <c r="B67" s="104"/>
      <c r="C67" s="144" t="s">
        <v>250</v>
      </c>
      <c r="D67" s="124" t="s">
        <v>201</v>
      </c>
      <c r="E67" s="124">
        <v>4</v>
      </c>
      <c r="F67" s="124">
        <v>4</v>
      </c>
      <c r="G67" s="124">
        <v>2</v>
      </c>
      <c r="H67" s="124">
        <v>2</v>
      </c>
      <c r="I67" s="124">
        <v>2</v>
      </c>
      <c r="J67" s="124">
        <v>2</v>
      </c>
      <c r="K67" s="125" t="s">
        <v>203</v>
      </c>
    </row>
    <row r="68" spans="1:11" ht="83.25" customHeight="1" x14ac:dyDescent="0.2">
      <c r="A68" s="152"/>
      <c r="B68" s="104"/>
      <c r="C68" s="144" t="s">
        <v>248</v>
      </c>
      <c r="D68" s="124" t="s">
        <v>204</v>
      </c>
      <c r="E68" s="124">
        <v>8</v>
      </c>
      <c r="F68" s="124">
        <v>6</v>
      </c>
      <c r="G68" s="124">
        <v>6</v>
      </c>
      <c r="H68" s="124">
        <v>6</v>
      </c>
      <c r="I68" s="124">
        <v>6</v>
      </c>
      <c r="J68" s="124">
        <v>6</v>
      </c>
      <c r="K68" s="125" t="s">
        <v>203</v>
      </c>
    </row>
    <row r="69" spans="1:11" ht="60.75" customHeight="1" thickBot="1" x14ac:dyDescent="0.25">
      <c r="A69" s="155"/>
      <c r="B69" s="105"/>
      <c r="C69" s="146" t="s">
        <v>249</v>
      </c>
      <c r="D69" s="134" t="s">
        <v>204</v>
      </c>
      <c r="E69" s="134">
        <v>26</v>
      </c>
      <c r="F69" s="134">
        <v>18</v>
      </c>
      <c r="G69" s="134">
        <v>18</v>
      </c>
      <c r="H69" s="134">
        <v>18</v>
      </c>
      <c r="I69" s="134">
        <v>16</v>
      </c>
      <c r="J69" s="134">
        <v>18</v>
      </c>
      <c r="K69" s="125" t="s">
        <v>203</v>
      </c>
    </row>
  </sheetData>
  <mergeCells count="34">
    <mergeCell ref="B6:K6"/>
    <mergeCell ref="B8:C8"/>
    <mergeCell ref="K59:K61"/>
    <mergeCell ref="B51:K51"/>
    <mergeCell ref="B10:C10"/>
    <mergeCell ref="B11:C11"/>
    <mergeCell ref="B12:C12"/>
    <mergeCell ref="B52:C52"/>
    <mergeCell ref="B7:C7"/>
    <mergeCell ref="B9:C9"/>
    <mergeCell ref="K46:K47"/>
    <mergeCell ref="B13:C13"/>
    <mergeCell ref="B14:C14"/>
    <mergeCell ref="B16:C16"/>
    <mergeCell ref="B17:C17"/>
    <mergeCell ref="B15:C15"/>
    <mergeCell ref="A18:A22"/>
    <mergeCell ref="B18:B22"/>
    <mergeCell ref="K23:K26"/>
    <mergeCell ref="B23:B45"/>
    <mergeCell ref="A23:A45"/>
    <mergeCell ref="K18:K22"/>
    <mergeCell ref="B64:B69"/>
    <mergeCell ref="A64:A69"/>
    <mergeCell ref="B53:C53"/>
    <mergeCell ref="B54:C54"/>
    <mergeCell ref="B56:C56"/>
    <mergeCell ref="B55:C55"/>
    <mergeCell ref="B46:B50"/>
    <mergeCell ref="A46:A50"/>
    <mergeCell ref="B57:C57"/>
    <mergeCell ref="B58:C58"/>
    <mergeCell ref="B59:B63"/>
    <mergeCell ref="A59:A63"/>
  </mergeCells>
  <printOptions horizontalCentered="1"/>
  <pageMargins left="0.78740157480314965" right="0.78740157480314965" top="1.1811023622047245" bottom="0.59055118110236227" header="0.31496062992125984" footer="0.31496062992125984"/>
  <pageSetup paperSize="9" scale="18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"/>
  <sheetViews>
    <sheetView zoomScaleNormal="100" workbookViewId="0">
      <selection activeCell="C11" sqref="C11"/>
    </sheetView>
  </sheetViews>
  <sheetFormatPr defaultRowHeight="12.75" x14ac:dyDescent="0.2"/>
  <cols>
    <col min="1" max="1" width="13.28515625" customWidth="1"/>
    <col min="2" max="2" width="35.7109375" customWidth="1"/>
    <col min="3" max="3" width="19.85546875" customWidth="1"/>
    <col min="4" max="4" width="15.28515625" customWidth="1"/>
    <col min="5" max="7" width="12.42578125" customWidth="1"/>
    <col min="8" max="8" width="10.140625" customWidth="1"/>
  </cols>
  <sheetData>
    <row r="1" spans="1:8" ht="18.75" x14ac:dyDescent="0.2">
      <c r="A1" s="35" t="s">
        <v>146</v>
      </c>
      <c r="B1" s="35"/>
      <c r="C1" s="35"/>
      <c r="D1" s="35"/>
      <c r="E1" s="35"/>
      <c r="F1" s="35"/>
      <c r="G1" s="35"/>
    </row>
    <row r="2" spans="1:8" ht="18.75" x14ac:dyDescent="0.2">
      <c r="A2" s="35" t="s">
        <v>147</v>
      </c>
      <c r="B2" s="35"/>
      <c r="C2" s="35"/>
      <c r="D2" s="35"/>
      <c r="E2" s="35"/>
      <c r="F2" s="35"/>
      <c r="G2" s="35"/>
    </row>
    <row r="4" spans="1:8" ht="15.6" customHeight="1" x14ac:dyDescent="0.2">
      <c r="A4" s="74" t="s">
        <v>141</v>
      </c>
      <c r="B4" s="74" t="s">
        <v>121</v>
      </c>
      <c r="C4" s="74" t="s">
        <v>142</v>
      </c>
      <c r="D4" s="50" t="s">
        <v>143</v>
      </c>
      <c r="E4" s="51"/>
      <c r="F4" s="51"/>
      <c r="G4" s="52"/>
    </row>
    <row r="5" spans="1:8" ht="47.25" x14ac:dyDescent="0.2">
      <c r="A5" s="74"/>
      <c r="B5" s="74"/>
      <c r="C5" s="74"/>
      <c r="D5" s="29" t="s">
        <v>144</v>
      </c>
      <c r="E5" s="29">
        <v>2021</v>
      </c>
      <c r="F5" s="29">
        <v>2022</v>
      </c>
      <c r="G5" s="29">
        <v>2023</v>
      </c>
    </row>
    <row r="6" spans="1:8" ht="15.75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</row>
    <row r="7" spans="1:8" ht="15.75" x14ac:dyDescent="0.25">
      <c r="A7" s="174" t="s">
        <v>145</v>
      </c>
      <c r="B7" s="175"/>
      <c r="C7" s="176" t="s">
        <v>122</v>
      </c>
      <c r="D7" s="58"/>
      <c r="E7" s="61">
        <f>E8+E9</f>
        <v>428632.12400000007</v>
      </c>
      <c r="F7" s="61">
        <f t="shared" ref="F7:G7" si="0">F8+F9</f>
        <v>402820.88400000002</v>
      </c>
      <c r="G7" s="61">
        <f t="shared" si="0"/>
        <v>402820.88400000002</v>
      </c>
      <c r="H7" s="68"/>
    </row>
    <row r="8" spans="1:8" ht="15.75" x14ac:dyDescent="0.25">
      <c r="A8" s="177"/>
      <c r="B8" s="178"/>
      <c r="C8" s="176" t="s">
        <v>123</v>
      </c>
      <c r="D8" s="58"/>
      <c r="E8" s="58">
        <f>E11+E14+E17+E20+E23</f>
        <v>4011</v>
      </c>
      <c r="F8" s="58">
        <f>F11+F14+F17+F20+F23</f>
        <v>4011</v>
      </c>
      <c r="G8" s="58">
        <f t="shared" ref="G8" si="1">G11+G14+G17+G20+G23</f>
        <v>4011</v>
      </c>
      <c r="H8" s="68"/>
    </row>
    <row r="9" spans="1:8" ht="15.75" x14ac:dyDescent="0.25">
      <c r="A9" s="179"/>
      <c r="B9" s="180"/>
      <c r="C9" s="176" t="s">
        <v>124</v>
      </c>
      <c r="D9" s="58"/>
      <c r="E9" s="58">
        <f>E12+E15+E18+E21+E24</f>
        <v>424621.12400000007</v>
      </c>
      <c r="F9" s="58">
        <f t="shared" ref="F9:G9" si="2">F12+F15+F18+F21+F24</f>
        <v>398809.88400000002</v>
      </c>
      <c r="G9" s="58">
        <f t="shared" si="2"/>
        <v>398809.88400000002</v>
      </c>
    </row>
    <row r="10" spans="1:8" ht="21.75" customHeight="1" x14ac:dyDescent="0.25">
      <c r="A10" s="181" t="s">
        <v>63</v>
      </c>
      <c r="B10" s="182" t="s">
        <v>174</v>
      </c>
      <c r="C10" s="176" t="s">
        <v>122</v>
      </c>
      <c r="D10" s="58"/>
      <c r="E10" s="61">
        <f>E11+E12</f>
        <v>16553.921999999999</v>
      </c>
      <c r="F10" s="61">
        <f t="shared" ref="F10:G10" si="3">F11+F12</f>
        <v>15065.404</v>
      </c>
      <c r="G10" s="61">
        <f t="shared" si="3"/>
        <v>15065.404</v>
      </c>
    </row>
    <row r="11" spans="1:8" ht="21.75" customHeight="1" x14ac:dyDescent="0.25">
      <c r="A11" s="181"/>
      <c r="B11" s="182"/>
      <c r="C11" s="176" t="s">
        <v>123</v>
      </c>
      <c r="D11" s="58"/>
      <c r="E11" s="58">
        <v>0</v>
      </c>
      <c r="F11" s="58">
        <v>0</v>
      </c>
      <c r="G11" s="58">
        <v>0</v>
      </c>
    </row>
    <row r="12" spans="1:8" ht="19.5" customHeight="1" x14ac:dyDescent="0.25">
      <c r="A12" s="181"/>
      <c r="B12" s="182"/>
      <c r="C12" s="176" t="s">
        <v>124</v>
      </c>
      <c r="D12" s="58"/>
      <c r="E12" s="58">
        <v>16553.921999999999</v>
      </c>
      <c r="F12" s="58">
        <v>15065.404</v>
      </c>
      <c r="G12" s="58">
        <v>15065.404</v>
      </c>
    </row>
    <row r="13" spans="1:8" ht="30.75" customHeight="1" x14ac:dyDescent="0.25">
      <c r="A13" s="181" t="s">
        <v>64</v>
      </c>
      <c r="B13" s="182" t="s">
        <v>178</v>
      </c>
      <c r="C13" s="176" t="s">
        <v>122</v>
      </c>
      <c r="D13" s="58"/>
      <c r="E13" s="61">
        <f>E14+E15</f>
        <v>149846.60399999999</v>
      </c>
      <c r="F13" s="61">
        <f t="shared" ref="F13:G13" si="4">F14+F15</f>
        <v>159188.26999999999</v>
      </c>
      <c r="G13" s="61">
        <f t="shared" si="4"/>
        <v>153938.26999999999</v>
      </c>
    </row>
    <row r="14" spans="1:8" ht="29.25" customHeight="1" x14ac:dyDescent="0.25">
      <c r="A14" s="181"/>
      <c r="B14" s="182"/>
      <c r="C14" s="176" t="s">
        <v>123</v>
      </c>
      <c r="D14" s="58"/>
      <c r="E14" s="58">
        <v>0</v>
      </c>
      <c r="F14" s="58">
        <v>0</v>
      </c>
      <c r="G14" s="58">
        <v>0</v>
      </c>
    </row>
    <row r="15" spans="1:8" ht="21" customHeight="1" x14ac:dyDescent="0.25">
      <c r="A15" s="181"/>
      <c r="B15" s="182"/>
      <c r="C15" s="176" t="s">
        <v>124</v>
      </c>
      <c r="D15" s="58"/>
      <c r="E15" s="58">
        <f>E33</f>
        <v>149846.60399999999</v>
      </c>
      <c r="F15" s="58">
        <v>159188.26999999999</v>
      </c>
      <c r="G15" s="58">
        <v>153938.26999999999</v>
      </c>
    </row>
    <row r="16" spans="1:8" ht="15.75" x14ac:dyDescent="0.25">
      <c r="A16" s="181" t="s">
        <v>175</v>
      </c>
      <c r="B16" s="182" t="s">
        <v>179</v>
      </c>
      <c r="C16" s="176" t="s">
        <v>122</v>
      </c>
      <c r="D16" s="58"/>
      <c r="E16" s="61">
        <f>E17+E18</f>
        <v>175773.79800000001</v>
      </c>
      <c r="F16" s="61">
        <f>F17+F18</f>
        <v>151896.31</v>
      </c>
      <c r="G16" s="61">
        <f t="shared" ref="G16" si="5">G17+G18</f>
        <v>157146.31</v>
      </c>
    </row>
    <row r="17" spans="1:9" ht="15.75" x14ac:dyDescent="0.25">
      <c r="A17" s="181"/>
      <c r="B17" s="182"/>
      <c r="C17" s="176" t="s">
        <v>123</v>
      </c>
      <c r="D17" s="58"/>
      <c r="E17" s="58">
        <v>4011</v>
      </c>
      <c r="F17" s="58">
        <v>4011</v>
      </c>
      <c r="G17" s="58">
        <v>4011</v>
      </c>
    </row>
    <row r="18" spans="1:9" ht="15.75" x14ac:dyDescent="0.25">
      <c r="A18" s="181"/>
      <c r="B18" s="182"/>
      <c r="C18" s="176" t="s">
        <v>124</v>
      </c>
      <c r="D18" s="58"/>
      <c r="E18" s="58">
        <f>E36+E54</f>
        <v>171762.79800000001</v>
      </c>
      <c r="F18" s="58">
        <f>F36+F54</f>
        <v>147885.31</v>
      </c>
      <c r="G18" s="58">
        <f>G36+G54</f>
        <v>153135.31</v>
      </c>
      <c r="H18" s="68"/>
    </row>
    <row r="19" spans="1:9" ht="68.25" customHeight="1" x14ac:dyDescent="0.25">
      <c r="A19" s="183" t="s">
        <v>176</v>
      </c>
      <c r="B19" s="182" t="s">
        <v>180</v>
      </c>
      <c r="C19" s="176" t="s">
        <v>122</v>
      </c>
      <c r="D19" s="58"/>
      <c r="E19" s="61">
        <f>E20+E21</f>
        <v>78171.399999999994</v>
      </c>
      <c r="F19" s="61">
        <f>F20+F21</f>
        <v>68384.5</v>
      </c>
      <c r="G19" s="61">
        <f>G20+G21</f>
        <v>68384.5</v>
      </c>
    </row>
    <row r="20" spans="1:9" ht="15.75" x14ac:dyDescent="0.25">
      <c r="A20" s="184"/>
      <c r="B20" s="182"/>
      <c r="C20" s="176" t="s">
        <v>123</v>
      </c>
      <c r="D20" s="58"/>
      <c r="E20" s="58">
        <v>0</v>
      </c>
      <c r="F20" s="58">
        <v>0</v>
      </c>
      <c r="G20" s="58">
        <v>0</v>
      </c>
    </row>
    <row r="21" spans="1:9" ht="15.75" x14ac:dyDescent="0.25">
      <c r="A21" s="185"/>
      <c r="B21" s="182"/>
      <c r="C21" s="176" t="s">
        <v>124</v>
      </c>
      <c r="D21" s="58"/>
      <c r="E21" s="58">
        <v>78171.399999999994</v>
      </c>
      <c r="F21" s="58">
        <v>68384.5</v>
      </c>
      <c r="G21" s="58">
        <v>68384.5</v>
      </c>
    </row>
    <row r="22" spans="1:9" ht="81.75" customHeight="1" x14ac:dyDescent="0.25">
      <c r="A22" s="181" t="s">
        <v>177</v>
      </c>
      <c r="B22" s="182" t="s">
        <v>181</v>
      </c>
      <c r="C22" s="176" t="s">
        <v>122</v>
      </c>
      <c r="D22" s="58"/>
      <c r="E22" s="61">
        <f>E23+E24</f>
        <v>8286.4</v>
      </c>
      <c r="F22" s="61">
        <f t="shared" ref="F22:G22" si="6">F23+F24</f>
        <v>8286.4</v>
      </c>
      <c r="G22" s="61">
        <f t="shared" si="6"/>
        <v>8286.4</v>
      </c>
    </row>
    <row r="23" spans="1:9" ht="15.75" x14ac:dyDescent="0.25">
      <c r="A23" s="181"/>
      <c r="B23" s="182"/>
      <c r="C23" s="176" t="s">
        <v>123</v>
      </c>
      <c r="D23" s="58"/>
      <c r="E23" s="58">
        <v>0</v>
      </c>
      <c r="F23" s="58">
        <v>0</v>
      </c>
      <c r="G23" s="58">
        <v>0</v>
      </c>
    </row>
    <row r="24" spans="1:9" ht="15.75" x14ac:dyDescent="0.25">
      <c r="A24" s="181"/>
      <c r="B24" s="182"/>
      <c r="C24" s="176" t="s">
        <v>124</v>
      </c>
      <c r="D24" s="58"/>
      <c r="E24" s="58">
        <f>E42+E48</f>
        <v>8286.4</v>
      </c>
      <c r="F24" s="58">
        <f t="shared" ref="F24:G24" si="7">F42+F48</f>
        <v>8286.4</v>
      </c>
      <c r="G24" s="58">
        <f t="shared" si="7"/>
        <v>8286.4</v>
      </c>
      <c r="H24" s="68"/>
    </row>
    <row r="25" spans="1:9" ht="15" customHeight="1" x14ac:dyDescent="0.25">
      <c r="A25" s="174" t="s">
        <v>182</v>
      </c>
      <c r="B25" s="175"/>
      <c r="C25" s="176" t="s">
        <v>122</v>
      </c>
      <c r="D25" s="58"/>
      <c r="E25" s="61">
        <f>E26+E27</f>
        <v>420955.72400000005</v>
      </c>
      <c r="F25" s="61">
        <f>F26+F27</f>
        <v>402662.484</v>
      </c>
      <c r="G25" s="61">
        <f t="shared" ref="G25" si="8">G26+G27</f>
        <v>402662.484</v>
      </c>
    </row>
    <row r="26" spans="1:9" ht="15.75" x14ac:dyDescent="0.25">
      <c r="A26" s="177"/>
      <c r="B26" s="178"/>
      <c r="C26" s="176" t="s">
        <v>123</v>
      </c>
      <c r="D26" s="58"/>
      <c r="E26" s="58">
        <f>E29+E32+E35+E38+E41</f>
        <v>4011</v>
      </c>
      <c r="F26" s="58">
        <f t="shared" ref="F26:G26" si="9">F29+F32+F35+F38+F41</f>
        <v>4011</v>
      </c>
      <c r="G26" s="58">
        <f t="shared" si="9"/>
        <v>4011</v>
      </c>
    </row>
    <row r="27" spans="1:9" ht="15.75" x14ac:dyDescent="0.25">
      <c r="A27" s="179"/>
      <c r="B27" s="180"/>
      <c r="C27" s="176" t="s">
        <v>124</v>
      </c>
      <c r="D27" s="58"/>
      <c r="E27" s="58">
        <f>E30+E33+E36+E39+E42</f>
        <v>416944.72400000005</v>
      </c>
      <c r="F27" s="58">
        <f>F30+F33+F36+F39+F42</f>
        <v>398651.484</v>
      </c>
      <c r="G27" s="58">
        <f>G30+G33+G36+G39+G42</f>
        <v>398651.484</v>
      </c>
      <c r="I27" s="68"/>
    </row>
    <row r="28" spans="1:9" ht="15.75" x14ac:dyDescent="0.25">
      <c r="A28" s="181" t="s">
        <v>63</v>
      </c>
      <c r="B28" s="182" t="s">
        <v>174</v>
      </c>
      <c r="C28" s="176" t="s">
        <v>122</v>
      </c>
      <c r="D28" s="58"/>
      <c r="E28" s="61">
        <f>E29+E30</f>
        <v>16553.921999999999</v>
      </c>
      <c r="F28" s="61">
        <f t="shared" ref="F28" si="10">F29+F30</f>
        <v>15065.404</v>
      </c>
      <c r="G28" s="61">
        <f t="shared" ref="G28" si="11">G29+G30</f>
        <v>15065.404</v>
      </c>
    </row>
    <row r="29" spans="1:9" ht="15.75" x14ac:dyDescent="0.25">
      <c r="A29" s="181"/>
      <c r="B29" s="182"/>
      <c r="C29" s="176" t="s">
        <v>123</v>
      </c>
      <c r="D29" s="58"/>
      <c r="E29" s="58">
        <v>0</v>
      </c>
      <c r="F29" s="58">
        <v>0</v>
      </c>
      <c r="G29" s="58">
        <v>0</v>
      </c>
    </row>
    <row r="30" spans="1:9" ht="15.75" x14ac:dyDescent="0.25">
      <c r="A30" s="181"/>
      <c r="B30" s="182"/>
      <c r="C30" s="176" t="s">
        <v>124</v>
      </c>
      <c r="D30" s="58"/>
      <c r="E30" s="58">
        <v>16553.921999999999</v>
      </c>
      <c r="F30" s="58">
        <v>15065.404</v>
      </c>
      <c r="G30" s="58">
        <v>15065.404</v>
      </c>
    </row>
    <row r="31" spans="1:9" ht="15.75" x14ac:dyDescent="0.25">
      <c r="A31" s="181" t="s">
        <v>64</v>
      </c>
      <c r="B31" s="182" t="s">
        <v>178</v>
      </c>
      <c r="C31" s="176" t="s">
        <v>122</v>
      </c>
      <c r="D31" s="58"/>
      <c r="E31" s="61">
        <f>E32+E33</f>
        <v>149846.60399999999</v>
      </c>
      <c r="F31" s="61">
        <f t="shared" ref="F31" si="12">F32+F33</f>
        <v>159188.26999999999</v>
      </c>
      <c r="G31" s="61">
        <f t="shared" ref="G31" si="13">G32+G33</f>
        <v>153938.26999999999</v>
      </c>
    </row>
    <row r="32" spans="1:9" ht="15.75" x14ac:dyDescent="0.25">
      <c r="A32" s="181"/>
      <c r="B32" s="182"/>
      <c r="C32" s="176" t="s">
        <v>123</v>
      </c>
      <c r="D32" s="58"/>
      <c r="E32" s="58">
        <v>0</v>
      </c>
      <c r="F32" s="58">
        <v>0</v>
      </c>
      <c r="G32" s="58">
        <v>0</v>
      </c>
    </row>
    <row r="33" spans="1:7" ht="15.75" x14ac:dyDescent="0.25">
      <c r="A33" s="181"/>
      <c r="B33" s="182"/>
      <c r="C33" s="176" t="s">
        <v>124</v>
      </c>
      <c r="D33" s="58"/>
      <c r="E33" s="58">
        <v>149846.60399999999</v>
      </c>
      <c r="F33" s="58">
        <v>159188.26999999999</v>
      </c>
      <c r="G33" s="58">
        <v>153938.26999999999</v>
      </c>
    </row>
    <row r="34" spans="1:7" ht="15.75" x14ac:dyDescent="0.25">
      <c r="A34" s="181" t="s">
        <v>175</v>
      </c>
      <c r="B34" s="182" t="s">
        <v>179</v>
      </c>
      <c r="C34" s="176" t="s">
        <v>122</v>
      </c>
      <c r="D34" s="58"/>
      <c r="E34" s="61">
        <f>E35+E36</f>
        <v>168255.79800000001</v>
      </c>
      <c r="F34" s="61">
        <f t="shared" ref="F34" si="14">F35+F36</f>
        <v>151896.31</v>
      </c>
      <c r="G34" s="61">
        <f t="shared" ref="G34" si="15">G35+G36</f>
        <v>157146.31</v>
      </c>
    </row>
    <row r="35" spans="1:7" ht="15.75" x14ac:dyDescent="0.25">
      <c r="A35" s="181"/>
      <c r="B35" s="182"/>
      <c r="C35" s="176" t="s">
        <v>123</v>
      </c>
      <c r="D35" s="58"/>
      <c r="E35" s="58">
        <v>4011</v>
      </c>
      <c r="F35" s="58">
        <v>4011</v>
      </c>
      <c r="G35" s="58">
        <v>4011</v>
      </c>
    </row>
    <row r="36" spans="1:7" ht="15.75" x14ac:dyDescent="0.25">
      <c r="A36" s="181"/>
      <c r="B36" s="182"/>
      <c r="C36" s="176" t="s">
        <v>124</v>
      </c>
      <c r="D36" s="58"/>
      <c r="E36" s="58">
        <f>(163108.598-4011)+5147.2</f>
        <v>164244.79800000001</v>
      </c>
      <c r="F36" s="58">
        <f>151896.31-F35</f>
        <v>147885.31</v>
      </c>
      <c r="G36" s="58">
        <f>157146.31-G35</f>
        <v>153135.31</v>
      </c>
    </row>
    <row r="37" spans="1:7" ht="15.75" x14ac:dyDescent="0.25">
      <c r="A37" s="183" t="s">
        <v>176</v>
      </c>
      <c r="B37" s="182" t="s">
        <v>180</v>
      </c>
      <c r="C37" s="176" t="s">
        <v>122</v>
      </c>
      <c r="D37" s="58"/>
      <c r="E37" s="61">
        <f>E38+E39</f>
        <v>78171.399999999994</v>
      </c>
      <c r="F37" s="61">
        <f t="shared" ref="F37" si="16">F38+F39</f>
        <v>68384.5</v>
      </c>
      <c r="G37" s="61">
        <f t="shared" ref="G37" si="17">G38+G39</f>
        <v>68384.5</v>
      </c>
    </row>
    <row r="38" spans="1:7" ht="15.75" x14ac:dyDescent="0.25">
      <c r="A38" s="184"/>
      <c r="B38" s="182"/>
      <c r="C38" s="176" t="s">
        <v>123</v>
      </c>
      <c r="D38" s="58"/>
      <c r="E38" s="58">
        <v>0</v>
      </c>
      <c r="F38" s="58">
        <v>0</v>
      </c>
      <c r="G38" s="58">
        <v>0</v>
      </c>
    </row>
    <row r="39" spans="1:7" ht="15.75" x14ac:dyDescent="0.25">
      <c r="A39" s="185"/>
      <c r="B39" s="182"/>
      <c r="C39" s="176" t="s">
        <v>124</v>
      </c>
      <c r="D39" s="58"/>
      <c r="E39" s="58">
        <v>78171.399999999994</v>
      </c>
      <c r="F39" s="58">
        <v>68384.5</v>
      </c>
      <c r="G39" s="58">
        <v>68384.5</v>
      </c>
    </row>
    <row r="40" spans="1:7" ht="15.75" x14ac:dyDescent="0.25">
      <c r="A40" s="181" t="s">
        <v>177</v>
      </c>
      <c r="B40" s="182" t="s">
        <v>181</v>
      </c>
      <c r="C40" s="176" t="s">
        <v>122</v>
      </c>
      <c r="D40" s="58"/>
      <c r="E40" s="61">
        <f>E41+E42</f>
        <v>8128</v>
      </c>
      <c r="F40" s="61">
        <f t="shared" ref="F40" si="18">F41+F42</f>
        <v>8128</v>
      </c>
      <c r="G40" s="61">
        <f t="shared" ref="G40" si="19">G41+G42</f>
        <v>8128</v>
      </c>
    </row>
    <row r="41" spans="1:7" ht="15.75" x14ac:dyDescent="0.25">
      <c r="A41" s="181"/>
      <c r="B41" s="182"/>
      <c r="C41" s="176" t="s">
        <v>123</v>
      </c>
      <c r="D41" s="58"/>
      <c r="E41" s="58">
        <v>0</v>
      </c>
      <c r="F41" s="58">
        <v>0</v>
      </c>
      <c r="G41" s="58">
        <v>0</v>
      </c>
    </row>
    <row r="42" spans="1:7" ht="15.75" x14ac:dyDescent="0.25">
      <c r="A42" s="181"/>
      <c r="B42" s="182"/>
      <c r="C42" s="176" t="s">
        <v>124</v>
      </c>
      <c r="D42" s="58"/>
      <c r="E42" s="58">
        <f>8286.4-158.4</f>
        <v>8128</v>
      </c>
      <c r="F42" s="58">
        <f>8286.4-158.4</f>
        <v>8128</v>
      </c>
      <c r="G42" s="58">
        <f>8286.4-158.4</f>
        <v>8128</v>
      </c>
    </row>
    <row r="43" spans="1:7" ht="15.6" customHeight="1" x14ac:dyDescent="0.25">
      <c r="A43" s="174" t="s">
        <v>183</v>
      </c>
      <c r="B43" s="175"/>
      <c r="C43" s="176" t="s">
        <v>122</v>
      </c>
      <c r="D43" s="58"/>
      <c r="E43" s="61">
        <f>E44+E45</f>
        <v>158.4</v>
      </c>
      <c r="F43" s="61">
        <f t="shared" ref="F43:G43" si="20">F44+F45</f>
        <v>158.4</v>
      </c>
      <c r="G43" s="61">
        <f t="shared" si="20"/>
        <v>158.4</v>
      </c>
    </row>
    <row r="44" spans="1:7" ht="15.75" x14ac:dyDescent="0.25">
      <c r="A44" s="177"/>
      <c r="B44" s="178"/>
      <c r="C44" s="176" t="s">
        <v>123</v>
      </c>
      <c r="D44" s="58"/>
      <c r="E44" s="58">
        <f>E47</f>
        <v>0</v>
      </c>
      <c r="F44" s="58">
        <f t="shared" ref="F44:G44" si="21">F47</f>
        <v>0</v>
      </c>
      <c r="G44" s="58">
        <f t="shared" si="21"/>
        <v>0</v>
      </c>
    </row>
    <row r="45" spans="1:7" ht="15.75" x14ac:dyDescent="0.25">
      <c r="A45" s="179"/>
      <c r="B45" s="180"/>
      <c r="C45" s="176" t="s">
        <v>124</v>
      </c>
      <c r="D45" s="58"/>
      <c r="E45" s="58">
        <f>E48</f>
        <v>158.4</v>
      </c>
      <c r="F45" s="58">
        <f t="shared" ref="F45:G45" si="22">F48</f>
        <v>158.4</v>
      </c>
      <c r="G45" s="58">
        <f t="shared" si="22"/>
        <v>158.4</v>
      </c>
    </row>
    <row r="46" spans="1:7" ht="15.75" x14ac:dyDescent="0.25">
      <c r="A46" s="183" t="s">
        <v>177</v>
      </c>
      <c r="B46" s="182" t="s">
        <v>181</v>
      </c>
      <c r="C46" s="176" t="s">
        <v>122</v>
      </c>
      <c r="D46" s="58"/>
      <c r="E46" s="61">
        <f>E47+E48</f>
        <v>158.4</v>
      </c>
      <c r="F46" s="61">
        <f t="shared" ref="F46:G46" si="23">F47+F48</f>
        <v>158.4</v>
      </c>
      <c r="G46" s="61">
        <f t="shared" si="23"/>
        <v>158.4</v>
      </c>
    </row>
    <row r="47" spans="1:7" ht="15.75" x14ac:dyDescent="0.25">
      <c r="A47" s="184"/>
      <c r="B47" s="182"/>
      <c r="C47" s="176" t="s">
        <v>123</v>
      </c>
      <c r="D47" s="58"/>
      <c r="E47" s="58">
        <v>0</v>
      </c>
      <c r="F47" s="58">
        <v>0</v>
      </c>
      <c r="G47" s="58">
        <v>0</v>
      </c>
    </row>
    <row r="48" spans="1:7" ht="15.75" x14ac:dyDescent="0.25">
      <c r="A48" s="185"/>
      <c r="B48" s="182"/>
      <c r="C48" s="176" t="s">
        <v>124</v>
      </c>
      <c r="D48" s="58"/>
      <c r="E48" s="58">
        <v>158.4</v>
      </c>
      <c r="F48" s="58">
        <v>158.4</v>
      </c>
      <c r="G48" s="58">
        <v>158.4</v>
      </c>
    </row>
    <row r="49" spans="1:7" ht="15.75" x14ac:dyDescent="0.25">
      <c r="A49" s="174" t="s">
        <v>237</v>
      </c>
      <c r="B49" s="175"/>
      <c r="C49" s="176" t="s">
        <v>122</v>
      </c>
      <c r="D49" s="58"/>
      <c r="E49" s="61">
        <f>E50+E51</f>
        <v>7518</v>
      </c>
      <c r="F49" s="61">
        <f t="shared" ref="F49:G49" si="24">F50+F51</f>
        <v>0</v>
      </c>
      <c r="G49" s="61">
        <f t="shared" si="24"/>
        <v>0</v>
      </c>
    </row>
    <row r="50" spans="1:7" ht="15.75" x14ac:dyDescent="0.25">
      <c r="A50" s="177"/>
      <c r="B50" s="178"/>
      <c r="C50" s="176" t="s">
        <v>123</v>
      </c>
      <c r="D50" s="58"/>
      <c r="E50" s="58">
        <f>E53</f>
        <v>0</v>
      </c>
      <c r="F50" s="58">
        <f t="shared" ref="F50:G50" si="25">F53</f>
        <v>0</v>
      </c>
      <c r="G50" s="58">
        <f t="shared" si="25"/>
        <v>0</v>
      </c>
    </row>
    <row r="51" spans="1:7" ht="15.75" x14ac:dyDescent="0.25">
      <c r="A51" s="179"/>
      <c r="B51" s="180"/>
      <c r="C51" s="176" t="s">
        <v>124</v>
      </c>
      <c r="D51" s="58"/>
      <c r="E51" s="58">
        <f>E54</f>
        <v>7518</v>
      </c>
      <c r="F51" s="58">
        <f t="shared" ref="F51:G51" si="26">F54</f>
        <v>0</v>
      </c>
      <c r="G51" s="58">
        <f t="shared" si="26"/>
        <v>0</v>
      </c>
    </row>
    <row r="52" spans="1:7" ht="18.75" customHeight="1" x14ac:dyDescent="0.25">
      <c r="A52" s="181" t="s">
        <v>175</v>
      </c>
      <c r="B52" s="182" t="s">
        <v>179</v>
      </c>
      <c r="C52" s="176" t="s">
        <v>122</v>
      </c>
      <c r="D52" s="58"/>
      <c r="E52" s="61">
        <f>E53+E54</f>
        <v>7518</v>
      </c>
      <c r="F52" s="61">
        <f t="shared" ref="F52:G52" si="27">F53+F54</f>
        <v>0</v>
      </c>
      <c r="G52" s="61">
        <f t="shared" si="27"/>
        <v>0</v>
      </c>
    </row>
    <row r="53" spans="1:7" ht="15.75" customHeight="1" x14ac:dyDescent="0.25">
      <c r="A53" s="181"/>
      <c r="B53" s="182"/>
      <c r="C53" s="176" t="s">
        <v>123</v>
      </c>
      <c r="D53" s="58"/>
      <c r="E53" s="58">
        <v>0</v>
      </c>
      <c r="F53" s="58">
        <v>0</v>
      </c>
      <c r="G53" s="58">
        <v>0</v>
      </c>
    </row>
    <row r="54" spans="1:7" ht="15.75" x14ac:dyDescent="0.25">
      <c r="A54" s="181"/>
      <c r="B54" s="182"/>
      <c r="C54" s="176" t="s">
        <v>124</v>
      </c>
      <c r="D54" s="58"/>
      <c r="E54" s="58">
        <v>7518</v>
      </c>
      <c r="F54" s="58">
        <v>0</v>
      </c>
      <c r="G54" s="58">
        <v>0</v>
      </c>
    </row>
    <row r="55" spans="1:7" x14ac:dyDescent="0.2">
      <c r="A55" s="186"/>
      <c r="B55" s="186"/>
      <c r="C55" s="186"/>
      <c r="D55" s="186"/>
      <c r="E55" s="186"/>
      <c r="F55" s="186"/>
      <c r="G55" s="186"/>
    </row>
    <row r="56" spans="1:7" x14ac:dyDescent="0.2">
      <c r="A56" s="186"/>
      <c r="B56" s="186"/>
      <c r="C56" s="186"/>
      <c r="D56" s="186"/>
      <c r="E56" s="186"/>
      <c r="F56" s="186"/>
      <c r="G56" s="186"/>
    </row>
  </sheetData>
  <mergeCells count="31">
    <mergeCell ref="A4:A5"/>
    <mergeCell ref="B4:B5"/>
    <mergeCell ref="C4:C5"/>
    <mergeCell ref="A13:A15"/>
    <mergeCell ref="B13:B15"/>
    <mergeCell ref="A7:B9"/>
    <mergeCell ref="A10:A12"/>
    <mergeCell ref="B10:B12"/>
    <mergeCell ref="A28:A30"/>
    <mergeCell ref="B28:B30"/>
    <mergeCell ref="A34:A36"/>
    <mergeCell ref="B34:B36"/>
    <mergeCell ref="A31:A33"/>
    <mergeCell ref="B31:B33"/>
    <mergeCell ref="A16:A18"/>
    <mergeCell ref="B16:B18"/>
    <mergeCell ref="A25:B27"/>
    <mergeCell ref="B19:B21"/>
    <mergeCell ref="A19:A21"/>
    <mergeCell ref="A22:A24"/>
    <mergeCell ref="B22:B24"/>
    <mergeCell ref="A49:B51"/>
    <mergeCell ref="A52:A54"/>
    <mergeCell ref="B52:B54"/>
    <mergeCell ref="A37:A39"/>
    <mergeCell ref="B37:B39"/>
    <mergeCell ref="A40:A42"/>
    <mergeCell ref="B40:B42"/>
    <mergeCell ref="A43:B45"/>
    <mergeCell ref="A46:A48"/>
    <mergeCell ref="B46:B48"/>
  </mergeCells>
  <printOptions horizontalCentered="1"/>
  <pageMargins left="0.78740157480314965" right="0.78740157480314965" top="0.59055118110236227" bottom="0.39370078740157483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106" t="s">
        <v>48</v>
      </c>
      <c r="B1" s="106" t="s">
        <v>4</v>
      </c>
      <c r="C1" s="106" t="s">
        <v>49</v>
      </c>
      <c r="D1" s="106" t="s">
        <v>50</v>
      </c>
      <c r="E1" s="106"/>
      <c r="F1" s="106" t="s">
        <v>53</v>
      </c>
      <c r="G1" s="106" t="s">
        <v>17</v>
      </c>
      <c r="H1" s="106"/>
      <c r="I1" s="106"/>
      <c r="J1" s="106"/>
      <c r="K1" s="106" t="s">
        <v>12</v>
      </c>
      <c r="L1" s="106"/>
      <c r="M1" s="106"/>
      <c r="N1" s="106"/>
      <c r="O1" s="106"/>
    </row>
    <row r="2" spans="1:15" ht="51" x14ac:dyDescent="0.2">
      <c r="A2" s="106"/>
      <c r="B2" s="106"/>
      <c r="C2" s="106"/>
      <c r="D2" s="10" t="s">
        <v>51</v>
      </c>
      <c r="E2" s="10" t="s">
        <v>52</v>
      </c>
      <c r="F2" s="106"/>
      <c r="G2" s="10" t="s">
        <v>18</v>
      </c>
      <c r="H2" s="10" t="s">
        <v>19</v>
      </c>
      <c r="I2" s="10" t="s">
        <v>20</v>
      </c>
      <c r="J2" s="10" t="s">
        <v>58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63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61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63</v>
      </c>
      <c r="B5" s="17" t="s">
        <v>65</v>
      </c>
      <c r="C5" s="17" t="s">
        <v>13</v>
      </c>
      <c r="D5" s="21" t="s">
        <v>13</v>
      </c>
      <c r="E5" s="21" t="s">
        <v>13</v>
      </c>
      <c r="F5" s="13" t="s">
        <v>62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63</v>
      </c>
      <c r="B6" s="14" t="s">
        <v>65</v>
      </c>
      <c r="C6" s="14" t="s">
        <v>68</v>
      </c>
      <c r="D6" s="14" t="s">
        <v>69</v>
      </c>
      <c r="E6" s="14" t="s">
        <v>70</v>
      </c>
      <c r="F6" s="6" t="s">
        <v>72</v>
      </c>
      <c r="G6" s="5" t="s">
        <v>73</v>
      </c>
      <c r="H6" s="5" t="s">
        <v>74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63</v>
      </c>
      <c r="B7" s="14" t="s">
        <v>65</v>
      </c>
      <c r="C7" s="14" t="s">
        <v>68</v>
      </c>
      <c r="D7" s="14" t="s">
        <v>75</v>
      </c>
      <c r="E7" s="14" t="s">
        <v>76</v>
      </c>
      <c r="F7" s="6" t="s">
        <v>72</v>
      </c>
      <c r="G7" s="5" t="s">
        <v>73</v>
      </c>
      <c r="H7" s="5" t="s">
        <v>74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63</v>
      </c>
      <c r="B8" s="14" t="s">
        <v>65</v>
      </c>
      <c r="C8" s="14" t="s">
        <v>68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63</v>
      </c>
      <c r="B9" s="14" t="s">
        <v>65</v>
      </c>
      <c r="C9" s="14" t="s">
        <v>68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63</v>
      </c>
      <c r="B10" s="17" t="s">
        <v>66</v>
      </c>
      <c r="C10" s="17" t="s">
        <v>68</v>
      </c>
      <c r="D10" s="17" t="s">
        <v>13</v>
      </c>
      <c r="E10" s="17" t="s">
        <v>13</v>
      </c>
      <c r="F10" s="13" t="s">
        <v>77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63</v>
      </c>
      <c r="B11" s="14" t="s">
        <v>66</v>
      </c>
      <c r="C11" s="14" t="s">
        <v>68</v>
      </c>
      <c r="D11" s="14" t="s">
        <v>75</v>
      </c>
      <c r="E11" s="14" t="s">
        <v>76</v>
      </c>
      <c r="F11" s="6" t="s">
        <v>71</v>
      </c>
      <c r="G11" s="5"/>
      <c r="H11" s="5" t="s">
        <v>79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63</v>
      </c>
      <c r="B12" s="14" t="s">
        <v>66</v>
      </c>
      <c r="C12" s="14" t="s">
        <v>68</v>
      </c>
      <c r="D12" s="14" t="s">
        <v>75</v>
      </c>
      <c r="E12" s="14" t="s">
        <v>76</v>
      </c>
      <c r="F12" s="6" t="s">
        <v>78</v>
      </c>
      <c r="G12" s="5"/>
      <c r="H12" s="5" t="s">
        <v>79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63</v>
      </c>
      <c r="B13" s="14" t="s">
        <v>66</v>
      </c>
      <c r="C13" s="14" t="s">
        <v>68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63</v>
      </c>
      <c r="B14" s="14" t="s">
        <v>66</v>
      </c>
      <c r="C14" s="14" t="s">
        <v>68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64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80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64</v>
      </c>
      <c r="B16" s="14" t="s">
        <v>67</v>
      </c>
      <c r="C16" s="14" t="s">
        <v>13</v>
      </c>
      <c r="D16" s="14" t="s">
        <v>13</v>
      </c>
      <c r="E16" s="14" t="s">
        <v>13</v>
      </c>
      <c r="F16" s="23" t="s">
        <v>81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64</v>
      </c>
      <c r="B17" s="14" t="s">
        <v>67</v>
      </c>
      <c r="C17" s="14">
        <v>804</v>
      </c>
      <c r="D17" s="14">
        <v>11115</v>
      </c>
      <c r="E17" s="14" t="s">
        <v>83</v>
      </c>
      <c r="F17" s="23" t="s">
        <v>82</v>
      </c>
      <c r="G17" s="5" t="s">
        <v>84</v>
      </c>
      <c r="H17" s="5" t="s">
        <v>85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64</v>
      </c>
      <c r="B18" s="14" t="s">
        <v>67</v>
      </c>
      <c r="C18" s="14" t="s">
        <v>86</v>
      </c>
      <c r="D18" s="14" t="s">
        <v>87</v>
      </c>
      <c r="E18" s="14" t="s">
        <v>88</v>
      </c>
      <c r="F18" s="23" t="s">
        <v>89</v>
      </c>
      <c r="G18" s="5" t="s">
        <v>84</v>
      </c>
      <c r="H18" s="5" t="s">
        <v>85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107" t="s">
        <v>60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125</v>
      </c>
    </row>
    <row r="2" spans="1:17" x14ac:dyDescent="0.2">
      <c r="A2" t="s">
        <v>126</v>
      </c>
    </row>
    <row r="5" spans="1:17" ht="64.5" customHeight="1" x14ac:dyDescent="0.2">
      <c r="A5" s="106" t="s">
        <v>3</v>
      </c>
      <c r="B5" s="106" t="s">
        <v>4</v>
      </c>
      <c r="C5" s="106" t="s">
        <v>10</v>
      </c>
      <c r="D5" s="106" t="s">
        <v>6</v>
      </c>
      <c r="E5" s="106" t="s">
        <v>17</v>
      </c>
      <c r="F5" s="106"/>
      <c r="G5" s="106"/>
      <c r="H5" s="106"/>
      <c r="I5" s="106"/>
      <c r="J5" s="106"/>
      <c r="K5" s="106" t="s">
        <v>37</v>
      </c>
      <c r="L5" s="106"/>
      <c r="M5" s="106"/>
      <c r="N5" s="106"/>
      <c r="O5" s="106"/>
      <c r="P5" s="108" t="s">
        <v>45</v>
      </c>
    </row>
    <row r="6" spans="1:17" ht="76.5" x14ac:dyDescent="0.2">
      <c r="A6" s="106"/>
      <c r="B6" s="106"/>
      <c r="C6" s="106"/>
      <c r="D6" s="106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109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28"/>
  <sheetViews>
    <sheetView workbookViewId="0">
      <selection activeCell="G11" sqref="G11"/>
    </sheetView>
  </sheetViews>
  <sheetFormatPr defaultColWidth="8.85546875" defaultRowHeight="15.75" x14ac:dyDescent="0.25"/>
  <cols>
    <col min="1" max="1" width="15.140625" style="43" customWidth="1"/>
    <col min="2" max="2" width="14.140625" style="43" customWidth="1"/>
    <col min="3" max="3" width="6.5703125" style="43" bestFit="1" customWidth="1"/>
    <col min="4" max="4" width="8.85546875" style="43"/>
    <col min="5" max="5" width="16.42578125" style="43" customWidth="1"/>
    <col min="6" max="6" width="46.7109375" style="43" customWidth="1"/>
    <col min="7" max="7" width="16.42578125" style="43" customWidth="1"/>
    <col min="8" max="8" width="9.5703125" style="43" customWidth="1"/>
    <col min="9" max="9" width="11.42578125" style="43" customWidth="1"/>
    <col min="10" max="10" width="14.85546875" style="43" customWidth="1"/>
    <col min="11" max="11" width="13.28515625" style="43" customWidth="1"/>
    <col min="12" max="12" width="12" style="43" customWidth="1"/>
    <col min="13" max="13" width="10.5703125" style="43" customWidth="1"/>
    <col min="14" max="14" width="11.28515625" style="43" customWidth="1"/>
    <col min="15" max="15" width="12.5703125" style="43" customWidth="1"/>
    <col min="16" max="16384" width="8.85546875" style="43"/>
  </cols>
  <sheetData>
    <row r="1" spans="1:15" ht="18.75" x14ac:dyDescent="0.25">
      <c r="A1" s="46" t="s">
        <v>154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7.5" x14ac:dyDescent="0.25">
      <c r="A2" s="46" t="s">
        <v>271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5" ht="30" customHeight="1" x14ac:dyDescent="0.25">
      <c r="A4" s="74" t="s">
        <v>152</v>
      </c>
      <c r="B4" s="74" t="s">
        <v>4</v>
      </c>
      <c r="C4" s="74" t="s">
        <v>148</v>
      </c>
      <c r="D4" s="49" t="s">
        <v>50</v>
      </c>
      <c r="E4" s="49"/>
      <c r="F4" s="74" t="s">
        <v>150</v>
      </c>
      <c r="G4" s="49" t="s">
        <v>17</v>
      </c>
      <c r="H4" s="49"/>
      <c r="I4" s="49"/>
      <c r="J4" s="49"/>
      <c r="K4" s="49" t="s">
        <v>153</v>
      </c>
      <c r="L4" s="49"/>
      <c r="M4" s="49"/>
      <c r="N4" s="49"/>
      <c r="O4" s="49"/>
    </row>
    <row r="5" spans="1:15" ht="47.25" x14ac:dyDescent="0.25">
      <c r="A5" s="74"/>
      <c r="B5" s="74"/>
      <c r="C5" s="74"/>
      <c r="D5" s="41" t="s">
        <v>51</v>
      </c>
      <c r="E5" s="41" t="s">
        <v>52</v>
      </c>
      <c r="F5" s="74"/>
      <c r="G5" s="41" t="s">
        <v>18</v>
      </c>
      <c r="H5" s="41" t="s">
        <v>149</v>
      </c>
      <c r="I5" s="41" t="s">
        <v>151</v>
      </c>
      <c r="J5" s="41" t="s">
        <v>58</v>
      </c>
      <c r="K5" s="41">
        <v>2020</v>
      </c>
      <c r="L5" s="41" t="s">
        <v>46</v>
      </c>
      <c r="M5" s="41">
        <v>2021</v>
      </c>
      <c r="N5" s="41">
        <v>2022</v>
      </c>
      <c r="O5" s="41">
        <v>2023</v>
      </c>
    </row>
    <row r="6" spans="1:15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</row>
    <row r="7" spans="1:15" ht="47.25" x14ac:dyDescent="0.25">
      <c r="A7" s="41" t="s">
        <v>21</v>
      </c>
      <c r="B7" s="41" t="s">
        <v>116</v>
      </c>
      <c r="C7" s="41" t="s">
        <v>116</v>
      </c>
      <c r="D7" s="41" t="s">
        <v>116</v>
      </c>
      <c r="E7" s="41" t="s">
        <v>116</v>
      </c>
      <c r="F7" s="40" t="s">
        <v>174</v>
      </c>
      <c r="G7" s="40"/>
      <c r="H7" s="41"/>
      <c r="I7" s="41"/>
      <c r="J7" s="55"/>
      <c r="K7" s="45"/>
      <c r="L7" s="45"/>
      <c r="M7" s="45"/>
      <c r="N7" s="45"/>
      <c r="O7" s="45"/>
    </row>
    <row r="8" spans="1:15" ht="63" x14ac:dyDescent="0.25">
      <c r="A8" s="73" t="s">
        <v>63</v>
      </c>
      <c r="B8" s="41">
        <v>40404</v>
      </c>
      <c r="C8" s="41"/>
      <c r="D8" s="41"/>
      <c r="E8" s="41"/>
      <c r="F8" s="40" t="s">
        <v>268</v>
      </c>
      <c r="G8" s="40"/>
      <c r="H8" s="41"/>
      <c r="I8" s="41"/>
      <c r="J8" s="55"/>
      <c r="K8" s="45">
        <v>2183.94</v>
      </c>
      <c r="L8" s="45">
        <f>M8+N8+O8</f>
        <v>17594.22</v>
      </c>
      <c r="M8" s="45">
        <v>5864.74</v>
      </c>
      <c r="N8" s="45">
        <v>5864.74</v>
      </c>
      <c r="O8" s="45">
        <v>5864.74</v>
      </c>
    </row>
    <row r="9" spans="1:15" ht="31.5" x14ac:dyDescent="0.25">
      <c r="A9" s="70"/>
      <c r="B9" s="70"/>
      <c r="C9" s="70"/>
      <c r="D9" s="70"/>
      <c r="E9" s="70"/>
      <c r="F9" s="40" t="s">
        <v>269</v>
      </c>
      <c r="G9" s="40" t="s">
        <v>270</v>
      </c>
      <c r="H9" s="70"/>
      <c r="I9" s="70"/>
      <c r="J9" s="71"/>
      <c r="K9" s="45"/>
      <c r="L9" s="45"/>
      <c r="M9" s="45"/>
      <c r="N9" s="45"/>
      <c r="O9" s="45"/>
    </row>
    <row r="10" spans="1:15" x14ac:dyDescent="0.25">
      <c r="A10" s="70"/>
      <c r="B10" s="70"/>
      <c r="C10" s="70"/>
      <c r="D10" s="70"/>
      <c r="E10" s="70"/>
      <c r="F10" s="40"/>
      <c r="G10" s="40"/>
      <c r="H10" s="70"/>
      <c r="I10" s="70"/>
      <c r="J10" s="71"/>
      <c r="K10" s="45"/>
      <c r="L10" s="45"/>
      <c r="M10" s="45"/>
      <c r="N10" s="45"/>
      <c r="O10" s="45"/>
    </row>
    <row r="11" spans="1:15" x14ac:dyDescent="0.25">
      <c r="A11" s="70"/>
      <c r="B11" s="70"/>
      <c r="C11" s="70"/>
      <c r="D11" s="70"/>
      <c r="E11" s="70"/>
      <c r="F11" s="40"/>
      <c r="G11" s="40"/>
      <c r="H11" s="70"/>
      <c r="I11" s="70"/>
      <c r="J11" s="71"/>
      <c r="K11" s="45"/>
      <c r="L11" s="45"/>
      <c r="M11" s="45"/>
      <c r="N11" s="45"/>
      <c r="O11" s="45"/>
    </row>
    <row r="12" spans="1:15" x14ac:dyDescent="0.25">
      <c r="A12" s="70"/>
      <c r="B12" s="70"/>
      <c r="C12" s="70"/>
      <c r="D12" s="70"/>
      <c r="E12" s="70"/>
      <c r="F12" s="40"/>
      <c r="G12" s="40"/>
      <c r="H12" s="70"/>
      <c r="I12" s="70"/>
      <c r="J12" s="71"/>
      <c r="K12" s="45"/>
      <c r="L12" s="45"/>
      <c r="M12" s="45"/>
      <c r="N12" s="45"/>
      <c r="O12" s="45"/>
    </row>
    <row r="13" spans="1:15" x14ac:dyDescent="0.25">
      <c r="A13" s="70"/>
      <c r="B13" s="70"/>
      <c r="C13" s="70"/>
      <c r="D13" s="70"/>
      <c r="E13" s="70"/>
      <c r="F13" s="40"/>
      <c r="G13" s="40"/>
      <c r="H13" s="70"/>
      <c r="I13" s="70"/>
      <c r="J13" s="71"/>
      <c r="K13" s="45"/>
      <c r="L13" s="45"/>
      <c r="M13" s="45"/>
      <c r="N13" s="45"/>
      <c r="O13" s="45"/>
    </row>
    <row r="14" spans="1:15" ht="63" customHeight="1" x14ac:dyDescent="0.25">
      <c r="A14" s="73" t="s">
        <v>176</v>
      </c>
      <c r="B14" s="72">
        <v>40404</v>
      </c>
      <c r="C14" s="70"/>
      <c r="D14" s="70"/>
      <c r="E14" s="70"/>
      <c r="F14" s="40" t="s">
        <v>268</v>
      </c>
      <c r="G14" s="40" t="s">
        <v>255</v>
      </c>
      <c r="H14" s="70"/>
      <c r="I14" s="70"/>
      <c r="J14" s="71"/>
      <c r="K14" s="45">
        <v>350</v>
      </c>
      <c r="L14" s="45">
        <f>M14+N14+O14</f>
        <v>6000</v>
      </c>
      <c r="M14" s="45">
        <v>2000</v>
      </c>
      <c r="N14" s="45">
        <v>2000</v>
      </c>
      <c r="O14" s="45">
        <v>2000</v>
      </c>
    </row>
    <row r="15" spans="1:15" x14ac:dyDescent="0.25">
      <c r="A15" s="70"/>
      <c r="B15" s="70"/>
      <c r="C15" s="70"/>
      <c r="D15" s="70"/>
      <c r="E15" s="70"/>
      <c r="F15" s="40" t="s">
        <v>272</v>
      </c>
      <c r="G15" s="40"/>
      <c r="H15" s="70"/>
      <c r="I15" s="70"/>
      <c r="J15" s="71"/>
      <c r="K15" s="45"/>
      <c r="L15" s="45"/>
      <c r="M15" s="45"/>
      <c r="N15" s="45"/>
      <c r="O15" s="45"/>
    </row>
    <row r="16" spans="1:15" x14ac:dyDescent="0.25">
      <c r="A16" s="70"/>
      <c r="B16" s="70"/>
      <c r="C16" s="70"/>
      <c r="D16" s="70"/>
      <c r="E16" s="70"/>
      <c r="F16" s="40"/>
      <c r="G16" s="40"/>
      <c r="H16" s="70"/>
      <c r="I16" s="70"/>
      <c r="J16" s="71"/>
      <c r="K16" s="45"/>
      <c r="L16" s="45"/>
      <c r="M16" s="45"/>
      <c r="N16" s="45"/>
      <c r="O16" s="45"/>
    </row>
    <row r="17" spans="1:15" x14ac:dyDescent="0.25">
      <c r="A17" s="70"/>
      <c r="B17" s="70"/>
      <c r="C17" s="70"/>
      <c r="D17" s="70"/>
      <c r="E17" s="70"/>
      <c r="F17" s="40"/>
      <c r="G17" s="40"/>
      <c r="H17" s="70"/>
      <c r="I17" s="70"/>
      <c r="J17" s="71"/>
      <c r="K17" s="45"/>
      <c r="L17" s="45"/>
      <c r="M17" s="45"/>
      <c r="N17" s="45"/>
      <c r="O17" s="45"/>
    </row>
    <row r="18" spans="1:15" x14ac:dyDescent="0.25">
      <c r="A18" s="41"/>
      <c r="B18" s="41"/>
      <c r="C18" s="41"/>
      <c r="D18" s="41"/>
      <c r="E18" s="41"/>
      <c r="F18" s="44"/>
      <c r="G18" s="40"/>
      <c r="H18" s="41"/>
      <c r="I18" s="41"/>
      <c r="J18" s="55"/>
      <c r="K18" s="45"/>
      <c r="L18" s="45"/>
      <c r="M18" s="45"/>
      <c r="N18" s="45"/>
      <c r="O18" s="45"/>
    </row>
    <row r="19" spans="1:15" x14ac:dyDescent="0.25">
      <c r="A19" s="41"/>
      <c r="B19" s="41"/>
      <c r="C19" s="41"/>
      <c r="D19" s="41"/>
      <c r="E19" s="41"/>
      <c r="F19" s="44"/>
      <c r="G19" s="40"/>
      <c r="H19" s="41"/>
      <c r="I19" s="41"/>
      <c r="J19" s="55"/>
      <c r="K19" s="45"/>
      <c r="L19" s="45"/>
      <c r="M19" s="45"/>
      <c r="N19" s="45"/>
      <c r="O19" s="45"/>
    </row>
    <row r="20" spans="1:15" x14ac:dyDescent="0.25">
      <c r="A20" s="41"/>
      <c r="B20" s="41"/>
      <c r="C20" s="41"/>
      <c r="D20" s="41"/>
      <c r="E20" s="41"/>
      <c r="F20" s="44"/>
      <c r="G20" s="40"/>
      <c r="H20" s="41"/>
      <c r="I20" s="41"/>
      <c r="J20" s="55"/>
      <c r="K20" s="45"/>
      <c r="L20" s="45"/>
      <c r="M20" s="45"/>
      <c r="N20" s="45"/>
      <c r="O20" s="45"/>
    </row>
    <row r="21" spans="1:15" x14ac:dyDescent="0.25">
      <c r="A21" s="41"/>
      <c r="B21" s="41"/>
      <c r="C21" s="41"/>
      <c r="D21" s="41"/>
      <c r="E21" s="41"/>
      <c r="F21" s="44"/>
      <c r="G21" s="40"/>
      <c r="H21" s="41"/>
      <c r="I21" s="41"/>
      <c r="J21" s="55"/>
      <c r="K21" s="45"/>
      <c r="L21" s="45"/>
      <c r="M21" s="45"/>
      <c r="N21" s="45"/>
      <c r="O21" s="45"/>
    </row>
    <row r="22" spans="1:15" x14ac:dyDescent="0.25">
      <c r="A22" s="41"/>
      <c r="B22" s="41"/>
      <c r="C22" s="41"/>
      <c r="D22" s="41"/>
      <c r="E22" s="41"/>
      <c r="F22" s="44"/>
      <c r="G22" s="40"/>
      <c r="H22" s="41"/>
      <c r="I22" s="41"/>
      <c r="J22" s="55"/>
      <c r="K22" s="45"/>
      <c r="L22" s="45"/>
      <c r="M22" s="45"/>
      <c r="N22" s="45"/>
      <c r="O22" s="45"/>
    </row>
    <row r="23" spans="1:15" x14ac:dyDescent="0.25">
      <c r="A23" s="41"/>
      <c r="B23" s="41"/>
      <c r="C23" s="41"/>
      <c r="D23" s="41"/>
      <c r="E23" s="41"/>
      <c r="F23" s="44"/>
      <c r="G23" s="40"/>
      <c r="H23" s="41"/>
      <c r="I23" s="41"/>
      <c r="J23" s="55"/>
      <c r="K23" s="45"/>
      <c r="L23" s="45"/>
      <c r="M23" s="45"/>
      <c r="N23" s="45"/>
      <c r="O23" s="45"/>
    </row>
    <row r="24" spans="1:15" x14ac:dyDescent="0.25">
      <c r="A24" s="41"/>
      <c r="B24" s="41"/>
      <c r="C24" s="41"/>
      <c r="D24" s="41"/>
      <c r="E24" s="41"/>
      <c r="F24" s="44"/>
      <c r="G24" s="40"/>
      <c r="H24" s="41"/>
      <c r="I24" s="41"/>
      <c r="J24" s="55"/>
      <c r="K24" s="45"/>
      <c r="L24" s="45"/>
      <c r="M24" s="45"/>
      <c r="N24" s="45"/>
      <c r="O24" s="45"/>
    </row>
    <row r="25" spans="1:15" x14ac:dyDescent="0.25">
      <c r="A25" s="41"/>
      <c r="B25" s="41"/>
      <c r="C25" s="41"/>
      <c r="D25" s="41"/>
      <c r="E25" s="41"/>
      <c r="F25" s="44"/>
      <c r="G25" s="40"/>
      <c r="H25" s="41"/>
      <c r="I25" s="41"/>
      <c r="J25" s="55"/>
      <c r="K25" s="45"/>
      <c r="L25" s="45"/>
      <c r="M25" s="45"/>
      <c r="N25" s="45"/>
      <c r="O25" s="45"/>
    </row>
    <row r="26" spans="1:15" x14ac:dyDescent="0.25">
      <c r="A26" s="41"/>
      <c r="B26" s="41"/>
      <c r="C26" s="41"/>
      <c r="D26" s="41"/>
      <c r="E26" s="41"/>
      <c r="F26" s="44"/>
      <c r="G26" s="40"/>
      <c r="H26" s="41"/>
      <c r="I26" s="41"/>
      <c r="J26" s="55"/>
      <c r="K26" s="45"/>
      <c r="L26" s="45"/>
      <c r="M26" s="45"/>
      <c r="N26" s="45"/>
      <c r="O26" s="45"/>
    </row>
    <row r="27" spans="1:15" x14ac:dyDescent="0.25">
      <c r="A27" s="41"/>
      <c r="B27" s="41"/>
      <c r="C27" s="41"/>
      <c r="D27" s="41"/>
      <c r="E27" s="41"/>
      <c r="F27" s="40"/>
      <c r="G27" s="40"/>
      <c r="H27" s="41"/>
      <c r="I27" s="41"/>
      <c r="J27" s="55"/>
      <c r="K27" s="45"/>
      <c r="L27" s="45"/>
      <c r="M27" s="45"/>
      <c r="N27" s="45"/>
      <c r="O27" s="45"/>
    </row>
    <row r="28" spans="1:15" x14ac:dyDescent="0.25">
      <c r="A28" s="41" t="s">
        <v>35</v>
      </c>
      <c r="B28" s="41" t="s">
        <v>36</v>
      </c>
      <c r="C28" s="41"/>
      <c r="D28" s="41"/>
      <c r="E28" s="41"/>
      <c r="F28" s="40"/>
      <c r="G28" s="40"/>
      <c r="H28" s="41"/>
      <c r="I28" s="41"/>
      <c r="J28" s="55"/>
      <c r="K28" s="45"/>
      <c r="L28" s="45"/>
      <c r="M28" s="45"/>
      <c r="N28" s="45"/>
      <c r="O28" s="45"/>
    </row>
  </sheetData>
  <mergeCells count="4">
    <mergeCell ref="A4:A5"/>
    <mergeCell ref="B4:B5"/>
    <mergeCell ref="C4:C5"/>
    <mergeCell ref="F4:F5"/>
  </mergeCells>
  <printOptions horizontalCentered="1"/>
  <pageMargins left="0.78740157480314965" right="0.78740157480314965" top="1.1811023622047245" bottom="0.59055118110236227" header="0.31496062992125984" footer="0.31496062992125984"/>
  <pageSetup paperSize="9" scale="56" fitToHeight="0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H7" sqref="H7:H8"/>
    </sheetView>
  </sheetViews>
  <sheetFormatPr defaultColWidth="8.85546875" defaultRowHeight="15.75" x14ac:dyDescent="0.25"/>
  <cols>
    <col min="1" max="1" width="15.140625" style="42" customWidth="1"/>
    <col min="2" max="2" width="14" style="42" customWidth="1"/>
    <col min="3" max="3" width="8.85546875" style="42"/>
    <col min="4" max="4" width="9.7109375" style="42" customWidth="1"/>
    <col min="5" max="5" width="15.28515625" style="42" customWidth="1"/>
    <col min="6" max="6" width="46" style="42" customWidth="1"/>
    <col min="7" max="7" width="20.42578125" style="42" customWidth="1"/>
    <col min="8" max="8" width="8.85546875" style="42"/>
    <col min="9" max="9" width="11.7109375" style="42" customWidth="1"/>
    <col min="10" max="10" width="12.85546875" style="42" customWidth="1"/>
    <col min="11" max="11" width="10.5703125" style="42" bestFit="1" customWidth="1"/>
    <col min="12" max="12" width="18.7109375" style="42" customWidth="1"/>
    <col min="13" max="13" width="15.42578125" style="42" customWidth="1"/>
    <col min="14" max="14" width="18.28515625" style="42" customWidth="1"/>
    <col min="15" max="15" width="11.7109375" style="42" customWidth="1"/>
    <col min="16" max="17" width="13.85546875" style="42" customWidth="1"/>
    <col min="18" max="18" width="13.28515625" style="42" bestFit="1" customWidth="1"/>
    <col min="19" max="19" width="13.7109375" style="42" bestFit="1" customWidth="1"/>
    <col min="20" max="16384" width="8.85546875" style="42"/>
  </cols>
  <sheetData>
    <row r="1" spans="1:19" ht="18.75" x14ac:dyDescent="0.25">
      <c r="A1" s="3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8.75" x14ac:dyDescent="0.25">
      <c r="A2" s="35" t="s">
        <v>126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25">
      <c r="A3" s="35" t="s">
        <v>163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x14ac:dyDescent="0.25">
      <c r="A4" s="25" t="s">
        <v>164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31.5" x14ac:dyDescent="0.25">
      <c r="A6" s="110" t="s">
        <v>152</v>
      </c>
      <c r="B6" s="110" t="s">
        <v>4</v>
      </c>
      <c r="C6" s="110" t="s">
        <v>148</v>
      </c>
      <c r="D6" s="49" t="s">
        <v>50</v>
      </c>
      <c r="E6" s="49"/>
      <c r="F6" s="110" t="s">
        <v>150</v>
      </c>
      <c r="G6" s="49" t="s">
        <v>17</v>
      </c>
      <c r="H6" s="49"/>
      <c r="I6" s="49"/>
      <c r="J6" s="49"/>
      <c r="K6" s="49"/>
      <c r="L6" s="49" t="s">
        <v>90</v>
      </c>
      <c r="M6" s="49"/>
      <c r="N6" s="49" t="s">
        <v>155</v>
      </c>
      <c r="O6" s="49"/>
      <c r="P6" s="49"/>
      <c r="Q6" s="49"/>
      <c r="R6" s="49"/>
      <c r="S6" s="49"/>
    </row>
    <row r="7" spans="1:19" ht="31.5" x14ac:dyDescent="0.25">
      <c r="A7" s="112"/>
      <c r="B7" s="112"/>
      <c r="C7" s="112"/>
      <c r="D7" s="110" t="s">
        <v>51</v>
      </c>
      <c r="E7" s="110" t="s">
        <v>52</v>
      </c>
      <c r="F7" s="112"/>
      <c r="G7" s="110" t="s">
        <v>18</v>
      </c>
      <c r="H7" s="110" t="s">
        <v>149</v>
      </c>
      <c r="I7" s="49" t="s">
        <v>151</v>
      </c>
      <c r="J7" s="49"/>
      <c r="K7" s="49"/>
      <c r="L7" s="110" t="s">
        <v>158</v>
      </c>
      <c r="M7" s="110" t="s">
        <v>159</v>
      </c>
      <c r="N7" s="49" t="s">
        <v>92</v>
      </c>
      <c r="O7" s="49"/>
      <c r="P7" s="49"/>
      <c r="Q7" s="49"/>
      <c r="R7" s="49" t="s">
        <v>93</v>
      </c>
      <c r="S7" s="49"/>
    </row>
    <row r="8" spans="1:19" ht="63" x14ac:dyDescent="0.25">
      <c r="A8" s="111"/>
      <c r="B8" s="111"/>
      <c r="C8" s="111"/>
      <c r="D8" s="111"/>
      <c r="E8" s="111"/>
      <c r="F8" s="111"/>
      <c r="G8" s="111"/>
      <c r="H8" s="111"/>
      <c r="I8" s="41" t="s">
        <v>156</v>
      </c>
      <c r="J8" s="41" t="s">
        <v>127</v>
      </c>
      <c r="K8" s="41" t="s">
        <v>157</v>
      </c>
      <c r="L8" s="111"/>
      <c r="M8" s="111"/>
      <c r="N8" s="41" t="s">
        <v>160</v>
      </c>
      <c r="O8" s="41" t="s">
        <v>156</v>
      </c>
      <c r="P8" s="41" t="s">
        <v>127</v>
      </c>
      <c r="Q8" s="41" t="s">
        <v>91</v>
      </c>
      <c r="R8" s="41" t="s">
        <v>161</v>
      </c>
      <c r="S8" s="41" t="s">
        <v>162</v>
      </c>
    </row>
    <row r="9" spans="1:19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</row>
    <row r="10" spans="1:19" x14ac:dyDescent="0.25">
      <c r="A10" s="41" t="s">
        <v>21</v>
      </c>
      <c r="B10" s="41" t="s">
        <v>116</v>
      </c>
      <c r="C10" s="41" t="s">
        <v>116</v>
      </c>
      <c r="D10" s="41" t="s">
        <v>116</v>
      </c>
      <c r="E10" s="41" t="s">
        <v>116</v>
      </c>
      <c r="F10" s="37" t="s">
        <v>56</v>
      </c>
      <c r="G10" s="38"/>
      <c r="H10" s="48"/>
      <c r="I10" s="48"/>
      <c r="J10" s="48"/>
      <c r="K10" s="48"/>
      <c r="L10" s="54"/>
      <c r="M10" s="54"/>
      <c r="N10" s="53"/>
      <c r="O10" s="53"/>
      <c r="P10" s="53"/>
      <c r="Q10" s="53"/>
      <c r="R10" s="53"/>
      <c r="S10" s="53"/>
    </row>
    <row r="11" spans="1:19" x14ac:dyDescent="0.25">
      <c r="A11" s="41" t="s">
        <v>54</v>
      </c>
      <c r="B11" s="41" t="s">
        <v>55</v>
      </c>
      <c r="C11" s="41"/>
      <c r="D11" s="41"/>
      <c r="E11" s="41"/>
      <c r="F11" s="37" t="s">
        <v>24</v>
      </c>
      <c r="G11" s="38"/>
      <c r="H11" s="48"/>
      <c r="I11" s="48"/>
      <c r="J11" s="48"/>
      <c r="K11" s="48"/>
      <c r="L11" s="54"/>
      <c r="M11" s="54"/>
      <c r="N11" s="53"/>
      <c r="O11" s="53"/>
      <c r="P11" s="53"/>
      <c r="Q11" s="53"/>
      <c r="R11" s="53"/>
      <c r="S11" s="53"/>
    </row>
    <row r="12" spans="1:19" x14ac:dyDescent="0.25">
      <c r="A12" s="41" t="s">
        <v>54</v>
      </c>
      <c r="B12" s="41" t="s">
        <v>55</v>
      </c>
      <c r="C12" s="41"/>
      <c r="D12" s="41"/>
      <c r="E12" s="41"/>
      <c r="F12" s="37" t="s">
        <v>7</v>
      </c>
      <c r="G12" s="38"/>
      <c r="H12" s="48"/>
      <c r="I12" s="48"/>
      <c r="J12" s="48"/>
      <c r="K12" s="48"/>
      <c r="L12" s="54"/>
      <c r="M12" s="54"/>
      <c r="N12" s="53"/>
      <c r="O12" s="53"/>
      <c r="P12" s="53"/>
      <c r="Q12" s="53"/>
      <c r="R12" s="53"/>
      <c r="S12" s="53"/>
    </row>
    <row r="13" spans="1:19" x14ac:dyDescent="0.25">
      <c r="A13" s="41" t="s">
        <v>54</v>
      </c>
      <c r="B13" s="41" t="s">
        <v>55</v>
      </c>
      <c r="C13" s="41"/>
      <c r="D13" s="41"/>
      <c r="E13" s="41"/>
      <c r="F13" s="37" t="s">
        <v>8</v>
      </c>
      <c r="G13" s="38"/>
      <c r="H13" s="48"/>
      <c r="I13" s="48"/>
      <c r="J13" s="48"/>
      <c r="K13" s="48"/>
      <c r="L13" s="54"/>
      <c r="M13" s="54"/>
      <c r="N13" s="53"/>
      <c r="O13" s="53"/>
      <c r="P13" s="53"/>
      <c r="Q13" s="53"/>
      <c r="R13" s="53"/>
      <c r="S13" s="53"/>
    </row>
    <row r="14" spans="1:19" x14ac:dyDescent="0.25">
      <c r="A14" s="41" t="s">
        <v>54</v>
      </c>
      <c r="B14" s="41" t="s">
        <v>55</v>
      </c>
      <c r="C14" s="41"/>
      <c r="D14" s="41"/>
      <c r="E14" s="41"/>
      <c r="F14" s="37" t="s">
        <v>1</v>
      </c>
      <c r="G14" s="38"/>
      <c r="H14" s="48"/>
      <c r="I14" s="48"/>
      <c r="J14" s="48"/>
      <c r="K14" s="48"/>
      <c r="L14" s="54"/>
      <c r="M14" s="54"/>
      <c r="N14" s="53"/>
      <c r="O14" s="53"/>
      <c r="P14" s="53"/>
      <c r="Q14" s="53"/>
      <c r="R14" s="53"/>
      <c r="S14" s="53"/>
    </row>
    <row r="15" spans="1:19" x14ac:dyDescent="0.25">
      <c r="A15" s="41" t="s">
        <v>54</v>
      </c>
      <c r="B15" s="41" t="s">
        <v>55</v>
      </c>
      <c r="C15" s="41"/>
      <c r="D15" s="41"/>
      <c r="E15" s="41"/>
      <c r="F15" s="37" t="s">
        <v>9</v>
      </c>
      <c r="G15" s="38"/>
      <c r="H15" s="48"/>
      <c r="I15" s="48"/>
      <c r="J15" s="48"/>
      <c r="K15" s="48"/>
      <c r="L15" s="54"/>
      <c r="M15" s="54"/>
      <c r="N15" s="53"/>
      <c r="O15" s="53"/>
      <c r="P15" s="53"/>
      <c r="Q15" s="53"/>
      <c r="R15" s="53"/>
      <c r="S15" s="53"/>
    </row>
    <row r="16" spans="1:19" x14ac:dyDescent="0.25">
      <c r="A16" s="41" t="s">
        <v>54</v>
      </c>
      <c r="B16" s="41" t="s">
        <v>59</v>
      </c>
      <c r="C16" s="41"/>
      <c r="D16" s="41"/>
      <c r="E16" s="41"/>
      <c r="F16" s="37" t="s">
        <v>29</v>
      </c>
      <c r="G16" s="38"/>
      <c r="H16" s="48"/>
      <c r="I16" s="48"/>
      <c r="J16" s="48"/>
      <c r="K16" s="48"/>
      <c r="L16" s="54"/>
      <c r="M16" s="54"/>
      <c r="N16" s="53"/>
      <c r="O16" s="53"/>
      <c r="P16" s="53"/>
      <c r="Q16" s="53"/>
      <c r="R16" s="53"/>
      <c r="S16" s="53"/>
    </row>
    <row r="17" spans="1:19" x14ac:dyDescent="0.25">
      <c r="A17" s="41" t="s">
        <v>54</v>
      </c>
      <c r="B17" s="41" t="s">
        <v>59</v>
      </c>
      <c r="C17" s="41"/>
      <c r="D17" s="41"/>
      <c r="E17" s="41"/>
      <c r="F17" s="37" t="s">
        <v>7</v>
      </c>
      <c r="G17" s="38"/>
      <c r="H17" s="48"/>
      <c r="I17" s="48"/>
      <c r="J17" s="48"/>
      <c r="K17" s="48"/>
      <c r="L17" s="54"/>
      <c r="M17" s="54"/>
      <c r="N17" s="53"/>
      <c r="O17" s="53"/>
      <c r="P17" s="53"/>
      <c r="Q17" s="53"/>
      <c r="R17" s="53"/>
      <c r="S17" s="53"/>
    </row>
    <row r="18" spans="1:19" x14ac:dyDescent="0.25">
      <c r="A18" s="41" t="s">
        <v>54</v>
      </c>
      <c r="B18" s="41" t="s">
        <v>59</v>
      </c>
      <c r="C18" s="41"/>
      <c r="D18" s="41"/>
      <c r="E18" s="41"/>
      <c r="F18" s="37" t="s">
        <v>8</v>
      </c>
      <c r="G18" s="38"/>
      <c r="H18" s="48"/>
      <c r="I18" s="48"/>
      <c r="J18" s="48"/>
      <c r="K18" s="48"/>
      <c r="L18" s="54"/>
      <c r="M18" s="54"/>
      <c r="N18" s="53"/>
      <c r="O18" s="53"/>
      <c r="P18" s="53"/>
      <c r="Q18" s="53"/>
      <c r="R18" s="53"/>
      <c r="S18" s="53"/>
    </row>
    <row r="19" spans="1:19" x14ac:dyDescent="0.25">
      <c r="A19" s="41" t="s">
        <v>54</v>
      </c>
      <c r="B19" s="41" t="s">
        <v>59</v>
      </c>
      <c r="C19" s="41"/>
      <c r="D19" s="41"/>
      <c r="E19" s="41"/>
      <c r="F19" s="37" t="s">
        <v>1</v>
      </c>
      <c r="G19" s="38"/>
      <c r="H19" s="48"/>
      <c r="I19" s="48"/>
      <c r="J19" s="48"/>
      <c r="K19" s="48"/>
      <c r="L19" s="54"/>
      <c r="M19" s="54"/>
      <c r="N19" s="53"/>
      <c r="O19" s="53"/>
      <c r="P19" s="53"/>
      <c r="Q19" s="53"/>
      <c r="R19" s="53"/>
      <c r="S19" s="53"/>
    </row>
    <row r="20" spans="1:19" x14ac:dyDescent="0.25">
      <c r="A20" s="41" t="s">
        <v>54</v>
      </c>
      <c r="B20" s="41" t="s">
        <v>59</v>
      </c>
      <c r="C20" s="41"/>
      <c r="D20" s="41"/>
      <c r="E20" s="41"/>
      <c r="F20" s="37" t="s">
        <v>9</v>
      </c>
      <c r="G20" s="38"/>
      <c r="H20" s="48"/>
      <c r="I20" s="48"/>
      <c r="J20" s="48"/>
      <c r="K20" s="48"/>
      <c r="L20" s="54"/>
      <c r="M20" s="54"/>
      <c r="N20" s="53"/>
      <c r="O20" s="53"/>
      <c r="P20" s="53"/>
      <c r="Q20" s="53"/>
      <c r="R20" s="53"/>
      <c r="S20" s="53"/>
    </row>
    <row r="21" spans="1:19" ht="31.5" x14ac:dyDescent="0.25">
      <c r="A21" s="41" t="s">
        <v>54</v>
      </c>
      <c r="B21" s="41" t="s">
        <v>116</v>
      </c>
      <c r="C21" s="41" t="s">
        <v>116</v>
      </c>
      <c r="D21" s="41" t="s">
        <v>116</v>
      </c>
      <c r="E21" s="41" t="s">
        <v>116</v>
      </c>
      <c r="F21" s="37" t="s">
        <v>57</v>
      </c>
      <c r="G21" s="38"/>
      <c r="H21" s="48"/>
      <c r="I21" s="48"/>
      <c r="J21" s="48"/>
      <c r="K21" s="48"/>
      <c r="L21" s="54"/>
      <c r="M21" s="54"/>
      <c r="N21" s="53"/>
      <c r="O21" s="53"/>
      <c r="P21" s="53"/>
      <c r="Q21" s="53"/>
      <c r="R21" s="53"/>
      <c r="S21" s="53"/>
    </row>
    <row r="22" spans="1:19" x14ac:dyDescent="0.25">
      <c r="A22" s="41" t="s">
        <v>35</v>
      </c>
      <c r="B22" s="41" t="s">
        <v>36</v>
      </c>
      <c r="C22" s="41"/>
      <c r="D22" s="41"/>
      <c r="E22" s="41"/>
      <c r="F22" s="37" t="s">
        <v>35</v>
      </c>
      <c r="G22" s="38"/>
      <c r="H22" s="48"/>
      <c r="I22" s="48"/>
      <c r="J22" s="48"/>
      <c r="K22" s="48"/>
      <c r="L22" s="54"/>
      <c r="M22" s="54"/>
      <c r="N22" s="53"/>
      <c r="O22" s="53"/>
      <c r="P22" s="53"/>
      <c r="Q22" s="53"/>
      <c r="R22" s="53"/>
      <c r="S22" s="53"/>
    </row>
  </sheetData>
  <mergeCells count="10">
    <mergeCell ref="M7:M8"/>
    <mergeCell ref="A6:A8"/>
    <mergeCell ref="B6:B8"/>
    <mergeCell ref="C6:C8"/>
    <mergeCell ref="F6:F8"/>
    <mergeCell ref="D7:D8"/>
    <mergeCell ref="E7:E8"/>
    <mergeCell ref="G7:G8"/>
    <mergeCell ref="H7:H8"/>
    <mergeCell ref="L7:L8"/>
  </mergeCells>
  <printOptions horizontalCentered="1"/>
  <pageMargins left="0.78740157480314965" right="0.78740157480314965" top="1.1811023622047245" bottom="0.59055118110236227" header="0.31496062992125984" footer="0.31496062992125984"/>
  <pageSetup paperSize="9" scale="45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/>
  </sheetViews>
  <sheetFormatPr defaultColWidth="8.85546875" defaultRowHeight="15.75" x14ac:dyDescent="0.25"/>
  <cols>
    <col min="1" max="1" width="21" style="42" customWidth="1"/>
    <col min="2" max="2" width="30.5703125" style="42" customWidth="1"/>
    <col min="3" max="3" width="26" style="42" customWidth="1"/>
    <col min="4" max="4" width="16.85546875" style="42" customWidth="1"/>
    <col min="5" max="5" width="9.7109375" style="42" bestFit="1" customWidth="1"/>
    <col min="6" max="6" width="12.5703125" style="42" customWidth="1"/>
    <col min="7" max="7" width="11.7109375" style="42" customWidth="1"/>
    <col min="8" max="8" width="11.140625" style="42" customWidth="1"/>
    <col min="9" max="16384" width="8.85546875" style="42"/>
  </cols>
  <sheetData>
    <row r="1" spans="1:8" ht="18.75" x14ac:dyDescent="0.25">
      <c r="A1" s="46" t="s">
        <v>172</v>
      </c>
      <c r="B1" s="47"/>
      <c r="C1" s="47"/>
      <c r="D1" s="47"/>
      <c r="E1" s="47"/>
      <c r="F1" s="47"/>
      <c r="G1" s="47"/>
      <c r="H1" s="47"/>
    </row>
    <row r="2" spans="1:8" ht="18.75" x14ac:dyDescent="0.25">
      <c r="A2" s="46" t="s">
        <v>173</v>
      </c>
      <c r="B2" s="47"/>
      <c r="C2" s="47"/>
      <c r="D2" s="47"/>
      <c r="E2" s="47"/>
      <c r="F2" s="47"/>
      <c r="G2" s="47"/>
      <c r="H2" s="47"/>
    </row>
    <row r="4" spans="1:8" ht="26.45" customHeight="1" x14ac:dyDescent="0.25">
      <c r="A4" s="110" t="s">
        <v>171</v>
      </c>
      <c r="B4" s="110" t="s">
        <v>112</v>
      </c>
      <c r="C4" s="110" t="s">
        <v>113</v>
      </c>
      <c r="D4" s="110" t="s">
        <v>149</v>
      </c>
      <c r="E4" s="110" t="s">
        <v>114</v>
      </c>
      <c r="F4" s="49" t="s">
        <v>115</v>
      </c>
      <c r="G4" s="49"/>
      <c r="H4" s="110" t="s">
        <v>120</v>
      </c>
    </row>
    <row r="5" spans="1:8" ht="26.45" customHeight="1" x14ac:dyDescent="0.25">
      <c r="A5" s="111"/>
      <c r="B5" s="111"/>
      <c r="C5" s="111"/>
      <c r="D5" s="111"/>
      <c r="E5" s="111"/>
      <c r="F5" s="41" t="s">
        <v>165</v>
      </c>
      <c r="G5" s="41" t="s">
        <v>166</v>
      </c>
      <c r="H5" s="111"/>
    </row>
    <row r="6" spans="1:8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</row>
    <row r="7" spans="1:8" x14ac:dyDescent="0.25">
      <c r="A7" s="36" t="s">
        <v>167</v>
      </c>
      <c r="B7" s="113" t="s">
        <v>168</v>
      </c>
      <c r="C7" s="113"/>
      <c r="D7" s="113"/>
      <c r="E7" s="113"/>
      <c r="F7" s="113"/>
      <c r="G7" s="113"/>
      <c r="H7" s="113"/>
    </row>
    <row r="8" spans="1:8" x14ac:dyDescent="0.25">
      <c r="A8" s="36" t="s">
        <v>167</v>
      </c>
      <c r="B8" s="113" t="s">
        <v>169</v>
      </c>
      <c r="C8" s="113"/>
      <c r="D8" s="36"/>
      <c r="E8" s="36"/>
      <c r="F8" s="36"/>
      <c r="G8" s="36"/>
      <c r="H8" s="36"/>
    </row>
    <row r="9" spans="1:8" x14ac:dyDescent="0.25">
      <c r="A9" s="36" t="s">
        <v>167</v>
      </c>
      <c r="B9" s="113" t="s">
        <v>170</v>
      </c>
      <c r="C9" s="113"/>
      <c r="D9" s="36"/>
      <c r="E9" s="36"/>
      <c r="F9" s="36"/>
      <c r="G9" s="36"/>
      <c r="H9" s="36"/>
    </row>
    <row r="10" spans="1:8" x14ac:dyDescent="0.25">
      <c r="A10" s="36" t="s">
        <v>1</v>
      </c>
      <c r="B10" s="114" t="s">
        <v>1</v>
      </c>
      <c r="C10" s="114"/>
      <c r="D10" s="36"/>
      <c r="E10" s="36"/>
      <c r="F10" s="36"/>
      <c r="G10" s="36"/>
      <c r="H10" s="36"/>
    </row>
    <row r="11" spans="1:8" x14ac:dyDescent="0.25">
      <c r="A11" s="36" t="s">
        <v>167</v>
      </c>
      <c r="B11" s="113" t="s">
        <v>117</v>
      </c>
      <c r="C11" s="113"/>
      <c r="D11" s="36"/>
      <c r="E11" s="36"/>
      <c r="F11" s="36"/>
      <c r="G11" s="36"/>
      <c r="H11" s="36"/>
    </row>
    <row r="12" spans="1:8" x14ac:dyDescent="0.25">
      <c r="A12" s="36" t="s">
        <v>21</v>
      </c>
      <c r="B12" s="37" t="s">
        <v>118</v>
      </c>
      <c r="C12" s="36"/>
      <c r="D12" s="36"/>
      <c r="E12" s="36"/>
      <c r="F12" s="36"/>
      <c r="G12" s="36"/>
      <c r="H12" s="36"/>
    </row>
    <row r="13" spans="1:8" x14ac:dyDescent="0.25">
      <c r="A13" s="36" t="s">
        <v>21</v>
      </c>
      <c r="B13" s="37" t="s">
        <v>118</v>
      </c>
      <c r="C13" s="36"/>
      <c r="D13" s="36"/>
      <c r="E13" s="36"/>
      <c r="F13" s="36"/>
      <c r="G13" s="36"/>
      <c r="H13" s="36"/>
    </row>
    <row r="14" spans="1:8" x14ac:dyDescent="0.25">
      <c r="A14" s="36" t="s">
        <v>167</v>
      </c>
      <c r="B14" s="113" t="s">
        <v>168</v>
      </c>
      <c r="C14" s="113"/>
      <c r="D14" s="113"/>
      <c r="E14" s="113"/>
      <c r="F14" s="113"/>
      <c r="G14" s="113"/>
      <c r="H14" s="113"/>
    </row>
    <row r="15" spans="1:8" x14ac:dyDescent="0.25">
      <c r="A15" s="36" t="s">
        <v>167</v>
      </c>
      <c r="B15" s="113" t="s">
        <v>169</v>
      </c>
      <c r="C15" s="113"/>
      <c r="D15" s="36"/>
      <c r="E15" s="36"/>
      <c r="F15" s="36"/>
      <c r="G15" s="36"/>
      <c r="H15" s="36"/>
    </row>
    <row r="16" spans="1:8" x14ac:dyDescent="0.25">
      <c r="A16" s="36" t="s">
        <v>167</v>
      </c>
      <c r="B16" s="113" t="s">
        <v>170</v>
      </c>
      <c r="C16" s="113"/>
      <c r="D16" s="36"/>
      <c r="E16" s="36"/>
      <c r="F16" s="36"/>
      <c r="G16" s="36"/>
      <c r="H16" s="36"/>
    </row>
    <row r="17" spans="1:8" x14ac:dyDescent="0.25">
      <c r="A17" s="36" t="s">
        <v>21</v>
      </c>
      <c r="B17" s="37" t="s">
        <v>118</v>
      </c>
      <c r="C17" s="36"/>
      <c r="D17" s="36"/>
      <c r="E17" s="36"/>
      <c r="F17" s="36"/>
      <c r="G17" s="36"/>
      <c r="H17" s="36"/>
    </row>
    <row r="18" spans="1:8" x14ac:dyDescent="0.25">
      <c r="A18" s="36" t="s">
        <v>21</v>
      </c>
      <c r="B18" s="37" t="s">
        <v>118</v>
      </c>
      <c r="C18" s="36"/>
      <c r="D18" s="36"/>
      <c r="E18" s="36"/>
      <c r="F18" s="36"/>
      <c r="G18" s="36"/>
      <c r="H18" s="36"/>
    </row>
  </sheetData>
  <mergeCells count="14">
    <mergeCell ref="A4:A5"/>
    <mergeCell ref="B4:B5"/>
    <mergeCell ref="C4:C5"/>
    <mergeCell ref="D4:D5"/>
    <mergeCell ref="E4:E5"/>
    <mergeCell ref="B14:H14"/>
    <mergeCell ref="B15:C15"/>
    <mergeCell ref="B16:C16"/>
    <mergeCell ref="H4:H5"/>
    <mergeCell ref="B7:H7"/>
    <mergeCell ref="B8:C8"/>
    <mergeCell ref="B9:C9"/>
    <mergeCell ref="B10:C10"/>
    <mergeCell ref="B11:C11"/>
  </mergeCells>
  <printOptions horizontalCentered="1"/>
  <pageMargins left="0.78740157480314965" right="0.78740157480314965" top="1.1811023622047245" bottom="0.59055118110236227" header="0.31496062992125984" footer="0.31496062992125984"/>
  <pageSetup paperSize="9" scale="9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1</vt:lpstr>
      <vt:lpstr>Приложение 2</vt:lpstr>
      <vt:lpstr>Приложение 3 Система</vt:lpstr>
      <vt:lpstr>Приложение 4 Деньги</vt:lpstr>
      <vt:lpstr>пример</vt:lpstr>
      <vt:lpstr>квартальный отчет Вариант 1</vt:lpstr>
      <vt:lpstr>Приложение 5 План</vt:lpstr>
      <vt:lpstr>Приложение 6</vt:lpstr>
      <vt:lpstr>Приложение 7</vt:lpstr>
      <vt:lpstr>'Приложение 3 Система'!Заголовки_для_печати</vt:lpstr>
      <vt:lpstr>'Приложение 4 Деньги'!Заголовки_для_печати</vt:lpstr>
      <vt:lpstr>'Приложение 5 План'!Заголовки_для_печати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Тализина Надежда Сергеевна</cp:lastModifiedBy>
  <cp:lastPrinted>2020-12-10T10:42:34Z</cp:lastPrinted>
  <dcterms:created xsi:type="dcterms:W3CDTF">2020-09-17T13:48:54Z</dcterms:created>
  <dcterms:modified xsi:type="dcterms:W3CDTF">2020-12-15T08:40:41Z</dcterms:modified>
</cp:coreProperties>
</file>