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598" activeTab="0"/>
  </bookViews>
  <sheets>
    <sheet name="Прил.11" sheetId="1" r:id="rId1"/>
  </sheets>
  <definedNames>
    <definedName name="_xlnm.Print_Titles" localSheetId="0">'Прил.11'!$13:$16</definedName>
    <definedName name="_xlnm.Print_Area" localSheetId="0">'Прил.11'!$A$1:$M$101</definedName>
  </definedNames>
  <calcPr fullCalcOnLoad="1"/>
</workbook>
</file>

<file path=xl/sharedStrings.xml><?xml version="1.0" encoding="utf-8"?>
<sst xmlns="http://schemas.openxmlformats.org/spreadsheetml/2006/main" count="141" uniqueCount="49">
  <si>
    <t>Образование</t>
  </si>
  <si>
    <t>ВСЕГО</t>
  </si>
  <si>
    <t xml:space="preserve">              образование</t>
  </si>
  <si>
    <t>Управление образования</t>
  </si>
  <si>
    <t>Отдел культуры и искусства</t>
  </si>
  <si>
    <t>Отдел физкультуры и спорта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</si>
  <si>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</si>
  <si>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</si>
  <si>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</si>
  <si>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</si>
  <si>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</si>
  <si>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 xml:space="preserve">Наименование главных </t>
  </si>
  <si>
    <t>получателей бюджетных средств</t>
  </si>
  <si>
    <t>распорядителей, распорядителей,</t>
  </si>
  <si>
    <t>Детские дошкольные учреждения</t>
  </si>
  <si>
    <t>Школы начальные и средние</t>
  </si>
  <si>
    <t>Вечерние школы</t>
  </si>
  <si>
    <t>Школы-интернаты</t>
  </si>
  <si>
    <t>Внешкольные учреждения</t>
  </si>
  <si>
    <t>Музыкальные школы</t>
  </si>
  <si>
    <t>Детские дома</t>
  </si>
  <si>
    <t>СПТУ</t>
  </si>
  <si>
    <t>Пед.училище</t>
  </si>
  <si>
    <t>Повышение квалификации</t>
  </si>
  <si>
    <t>Прочие учреждения и мероприятия</t>
  </si>
  <si>
    <t>Мероприятия по летнему отдыху</t>
  </si>
  <si>
    <t>разд.</t>
  </si>
  <si>
    <t>вид</t>
  </si>
  <si>
    <t>подразд</t>
  </si>
  <si>
    <t>статья</t>
  </si>
  <si>
    <t>расхода</t>
  </si>
  <si>
    <t>Ведомств.ДДУ</t>
  </si>
  <si>
    <t>целев.</t>
  </si>
  <si>
    <t>Надбавки к окладам отдельных категорий педагогических работников</t>
  </si>
  <si>
    <t>Утверждено на 2004 г.</t>
  </si>
  <si>
    <t>Распределение  средств на дополнительное финансирование учреждений образования, а также на выплату денежных компенсаций на книгоиздательскую продукцию педагогическим работникам в бюджете города Калининграда на 2004 год</t>
  </si>
  <si>
    <t>Изменения (+;-)</t>
  </si>
  <si>
    <t>музыкальные школы</t>
  </si>
  <si>
    <t>Книгоизд. продукция</t>
  </si>
  <si>
    <t>к решению городского Совета</t>
  </si>
  <si>
    <t>№ ____  от ___________ 2004 г.</t>
  </si>
  <si>
    <t>№ 47  от 11 февраля 2004 г.</t>
  </si>
  <si>
    <t>Приложение  № 17</t>
  </si>
  <si>
    <t>Приложение  № 10</t>
  </si>
  <si>
    <t>Утвержденный  план</t>
  </si>
  <si>
    <t>Изменения</t>
  </si>
  <si>
    <t>депутатов  Калининграда</t>
  </si>
  <si>
    <t xml:space="preserve">депутатов Калининграда </t>
  </si>
  <si>
    <t>№  370  от 22 декабря 2004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</si>
</sst>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9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showZeros="0" tabSelected="1" view="pageBreakPreview" zoomScale="75" zoomScaleNormal="75" zoomScaleSheetLayoutView="75" workbookViewId="0" topLeftCell="A1">
      <selection activeCell="L4" sqref="L4"/>
    </sheetView>
  </sheetViews>
  <sheetFormatPr defaultColWidth="9.00390625" defaultRowHeight="12.75"/>
  <cols>
    <col min="1" max="1" width="7.375" style="0" customWidth="1"/>
    <col min="2" max="2" width="7.625" style="0" customWidth="1"/>
    <col min="3" max="3" width="8.875" style="0" customWidth="1"/>
    <col min="4" max="4" width="34.875" style="0" customWidth="1"/>
    <col min="5" max="5" width="18.25390625" style="0" hidden="1" customWidth="1"/>
    <col min="6" max="6" width="10.875" style="0" hidden="1" customWidth="1"/>
    <col min="7" max="7" width="12.875" style="0" hidden="1" customWidth="1"/>
    <col min="8" max="8" width="18.25390625" style="0" hidden="1" customWidth="1"/>
    <col min="9" max="9" width="15.375" style="0" hidden="1" customWidth="1"/>
    <col min="10" max="10" width="18.25390625" style="0" hidden="1" customWidth="1"/>
    <col min="11" max="11" width="15.375" style="0" hidden="1" customWidth="1"/>
    <col min="12" max="12" width="18.25390625" style="0" customWidth="1"/>
    <col min="13" max="13" width="15.375" style="0" customWidth="1"/>
  </cols>
  <sheetData>
    <row r="1" spans="8:13" ht="21" customHeight="1">
      <c r="H1" s="66" t="s">
        <v>43</v>
      </c>
      <c r="I1" s="66"/>
      <c r="J1" s="66" t="s">
        <v>43</v>
      </c>
      <c r="K1" s="66"/>
      <c r="L1" s="66" t="s">
        <v>43</v>
      </c>
      <c r="M1" s="66"/>
    </row>
    <row r="2" spans="8:13" ht="18" customHeight="1">
      <c r="H2" s="29" t="s">
        <v>39</v>
      </c>
      <c r="I2" s="29"/>
      <c r="J2" s="29" t="s">
        <v>39</v>
      </c>
      <c r="K2" s="29"/>
      <c r="L2" s="29" t="s">
        <v>39</v>
      </c>
      <c r="M2" s="29"/>
    </row>
    <row r="3" spans="8:13" ht="18" customHeight="1">
      <c r="H3" s="29"/>
      <c r="I3" s="29"/>
      <c r="J3" s="29"/>
      <c r="K3" s="29"/>
      <c r="L3" s="66" t="s">
        <v>46</v>
      </c>
      <c r="M3" s="66"/>
    </row>
    <row r="4" spans="8:13" ht="16.5" customHeight="1">
      <c r="H4" s="29" t="s">
        <v>40</v>
      </c>
      <c r="I4" s="29"/>
      <c r="J4" s="29" t="s">
        <v>40</v>
      </c>
      <c r="K4" s="29"/>
      <c r="L4" s="29" t="s">
        <v>48</v>
      </c>
      <c r="M4" s="29"/>
    </row>
    <row r="5" spans="1:13" ht="18" customHeight="1">
      <c r="A5" s="1"/>
      <c r="B5" s="1"/>
      <c r="C5" s="1"/>
      <c r="D5" s="18"/>
      <c r="E5" s="19"/>
      <c r="F5" s="2"/>
      <c r="H5" s="28"/>
      <c r="I5" s="22"/>
      <c r="J5" s="28"/>
      <c r="K5" s="22"/>
      <c r="L5" s="28"/>
      <c r="M5" s="22"/>
    </row>
    <row r="6" spans="1:13" ht="18" customHeight="1">
      <c r="A6" s="1"/>
      <c r="B6" s="1"/>
      <c r="C6" s="1"/>
      <c r="D6" s="18"/>
      <c r="E6" s="20"/>
      <c r="F6" s="2"/>
      <c r="H6" s="66" t="s">
        <v>42</v>
      </c>
      <c r="I6" s="66"/>
      <c r="J6" s="66" t="s">
        <v>42</v>
      </c>
      <c r="K6" s="66"/>
      <c r="L6" s="66" t="s">
        <v>42</v>
      </c>
      <c r="M6" s="66"/>
    </row>
    <row r="7" spans="1:13" ht="18" customHeight="1">
      <c r="A7" s="1"/>
      <c r="B7" s="1"/>
      <c r="C7" s="1"/>
      <c r="D7" s="18"/>
      <c r="E7" s="20"/>
      <c r="F7" s="2"/>
      <c r="H7" s="29" t="s">
        <v>39</v>
      </c>
      <c r="I7" s="29"/>
      <c r="J7" s="29" t="s">
        <v>39</v>
      </c>
      <c r="K7" s="29"/>
      <c r="L7" s="29" t="s">
        <v>39</v>
      </c>
      <c r="M7" s="29"/>
    </row>
    <row r="8" spans="1:13" ht="18" customHeight="1">
      <c r="A8" s="1"/>
      <c r="B8" s="1"/>
      <c r="C8" s="1"/>
      <c r="D8" s="18"/>
      <c r="E8" s="20"/>
      <c r="F8" s="2"/>
      <c r="H8" s="29"/>
      <c r="I8" s="29"/>
      <c r="J8" s="29"/>
      <c r="K8" s="29"/>
      <c r="L8" s="66" t="s">
        <v>47</v>
      </c>
      <c r="M8" s="66"/>
    </row>
    <row r="9" spans="1:13" ht="18" customHeight="1">
      <c r="A9" s="1"/>
      <c r="B9" s="1"/>
      <c r="C9" s="1"/>
      <c r="D9" s="18"/>
      <c r="E9" s="20"/>
      <c r="F9" s="2"/>
      <c r="H9" s="29" t="s">
        <v>41</v>
      </c>
      <c r="I9" s="29"/>
      <c r="J9" s="29" t="s">
        <v>41</v>
      </c>
      <c r="K9" s="29"/>
      <c r="L9" s="29" t="s">
        <v>41</v>
      </c>
      <c r="M9" s="29"/>
    </row>
    <row r="10" spans="1:13" ht="18" customHeight="1">
      <c r="A10" s="1"/>
      <c r="B10" s="1"/>
      <c r="C10" s="1"/>
      <c r="D10" s="18"/>
      <c r="E10" s="20"/>
      <c r="F10" s="2"/>
      <c r="H10" s="29"/>
      <c r="I10" s="29"/>
      <c r="J10" s="29"/>
      <c r="K10" s="29"/>
      <c r="L10" s="29"/>
      <c r="M10" s="29"/>
    </row>
    <row r="11" spans="1:13" ht="74.2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6" ht="20.25" customHeight="1" thickBot="1">
      <c r="A12" s="21"/>
      <c r="B12" s="21"/>
      <c r="C12" s="21"/>
      <c r="D12" s="21"/>
      <c r="E12" s="21"/>
      <c r="F12" s="2"/>
    </row>
    <row r="13" spans="1:13" ht="18.75" customHeight="1">
      <c r="A13" s="30" t="s">
        <v>26</v>
      </c>
      <c r="B13" s="31" t="s">
        <v>32</v>
      </c>
      <c r="C13" s="53" t="s">
        <v>27</v>
      </c>
      <c r="D13" s="50" t="s">
        <v>11</v>
      </c>
      <c r="E13" s="74" t="s">
        <v>34</v>
      </c>
      <c r="F13" s="74"/>
      <c r="G13" s="32" t="s">
        <v>36</v>
      </c>
      <c r="H13" s="74" t="s">
        <v>44</v>
      </c>
      <c r="I13" s="74"/>
      <c r="J13" s="74" t="s">
        <v>45</v>
      </c>
      <c r="K13" s="75"/>
      <c r="L13" s="67" t="s">
        <v>44</v>
      </c>
      <c r="M13" s="68"/>
    </row>
    <row r="14" spans="1:13" ht="13.5" customHeight="1">
      <c r="A14" s="81" t="s">
        <v>28</v>
      </c>
      <c r="B14" s="83" t="s">
        <v>29</v>
      </c>
      <c r="C14" s="85" t="s">
        <v>30</v>
      </c>
      <c r="D14" s="51" t="s">
        <v>13</v>
      </c>
      <c r="E14" s="76" t="s">
        <v>33</v>
      </c>
      <c r="F14" s="79" t="s">
        <v>38</v>
      </c>
      <c r="G14" s="79" t="s">
        <v>38</v>
      </c>
      <c r="H14" s="76" t="s">
        <v>33</v>
      </c>
      <c r="I14" s="79" t="s">
        <v>38</v>
      </c>
      <c r="J14" s="76" t="s">
        <v>33</v>
      </c>
      <c r="K14" s="87" t="s">
        <v>38</v>
      </c>
      <c r="L14" s="69" t="s">
        <v>33</v>
      </c>
      <c r="M14" s="71" t="s">
        <v>38</v>
      </c>
    </row>
    <row r="15" spans="1:13" ht="36.75" customHeight="1" thickBot="1">
      <c r="A15" s="82"/>
      <c r="B15" s="84"/>
      <c r="C15" s="86"/>
      <c r="D15" s="52" t="s">
        <v>12</v>
      </c>
      <c r="E15" s="77"/>
      <c r="F15" s="80"/>
      <c r="G15" s="80"/>
      <c r="H15" s="77"/>
      <c r="I15" s="80"/>
      <c r="J15" s="77"/>
      <c r="K15" s="88"/>
      <c r="L15" s="70"/>
      <c r="M15" s="72"/>
    </row>
    <row r="16" spans="1:13" ht="13.5" thickBot="1">
      <c r="A16" s="45">
        <v>1</v>
      </c>
      <c r="B16" s="46">
        <v>2</v>
      </c>
      <c r="C16" s="46">
        <v>3</v>
      </c>
      <c r="D16" s="46">
        <v>4</v>
      </c>
      <c r="E16" s="47">
        <v>5</v>
      </c>
      <c r="F16" s="47">
        <v>6</v>
      </c>
      <c r="G16" s="48">
        <v>7</v>
      </c>
      <c r="H16" s="48">
        <v>8</v>
      </c>
      <c r="I16" s="48">
        <v>9</v>
      </c>
      <c r="J16" s="48">
        <v>8</v>
      </c>
      <c r="K16" s="48">
        <v>9</v>
      </c>
      <c r="L16" s="48">
        <v>8</v>
      </c>
      <c r="M16" s="49">
        <v>9</v>
      </c>
    </row>
    <row r="17" spans="1:13" ht="31.5" customHeight="1">
      <c r="A17" s="42"/>
      <c r="B17" s="43"/>
      <c r="C17" s="43"/>
      <c r="D17" s="44" t="s">
        <v>3</v>
      </c>
      <c r="E17" s="24">
        <f aca="true" t="shared" si="0" ref="E17:M17">SUM(E18)</f>
        <v>4739</v>
      </c>
      <c r="F17" s="24">
        <f t="shared" si="0"/>
        <v>2015</v>
      </c>
      <c r="G17" s="24">
        <f t="shared" si="0"/>
        <v>0</v>
      </c>
      <c r="H17" s="24">
        <f t="shared" si="0"/>
        <v>4739</v>
      </c>
      <c r="I17" s="24">
        <f t="shared" si="0"/>
        <v>2015</v>
      </c>
      <c r="J17" s="24">
        <f t="shared" si="0"/>
        <v>-180</v>
      </c>
      <c r="K17" s="24">
        <f t="shared" si="0"/>
        <v>-240</v>
      </c>
      <c r="L17" s="24">
        <f t="shared" si="0"/>
        <v>4559</v>
      </c>
      <c r="M17" s="34">
        <f t="shared" si="0"/>
        <v>1775</v>
      </c>
    </row>
    <row r="18" spans="1:13" s="4" customFormat="1" ht="18" customHeight="1">
      <c r="A18" s="35">
        <v>1400</v>
      </c>
      <c r="B18" s="7"/>
      <c r="C18" s="7"/>
      <c r="D18" s="5" t="s">
        <v>2</v>
      </c>
      <c r="E18" s="10">
        <f aca="true" t="shared" si="1" ref="E18:M18">SUM(E19:E30)</f>
        <v>4739</v>
      </c>
      <c r="F18" s="10">
        <f t="shared" si="1"/>
        <v>2015</v>
      </c>
      <c r="G18" s="10">
        <f t="shared" si="1"/>
        <v>0</v>
      </c>
      <c r="H18" s="10">
        <f t="shared" si="1"/>
        <v>4739</v>
      </c>
      <c r="I18" s="10">
        <f t="shared" si="1"/>
        <v>2015</v>
      </c>
      <c r="J18" s="10">
        <f t="shared" si="1"/>
        <v>-180</v>
      </c>
      <c r="K18" s="10">
        <f t="shared" si="1"/>
        <v>-240</v>
      </c>
      <c r="L18" s="10">
        <f t="shared" si="1"/>
        <v>4559</v>
      </c>
      <c r="M18" s="36">
        <f t="shared" si="1"/>
        <v>1775</v>
      </c>
    </row>
    <row r="19" spans="1:13" s="4" customFormat="1" ht="18" customHeight="1">
      <c r="A19" s="35">
        <v>1401</v>
      </c>
      <c r="B19" s="7">
        <v>400</v>
      </c>
      <c r="C19" s="7">
        <v>259</v>
      </c>
      <c r="D19" s="11" t="s">
        <v>14</v>
      </c>
      <c r="E19" s="10">
        <v>1120</v>
      </c>
      <c r="F19" s="10"/>
      <c r="G19" s="25">
        <v>540</v>
      </c>
      <c r="H19" s="10">
        <v>1120</v>
      </c>
      <c r="I19" s="10">
        <f>SUM(F19+G19)</f>
        <v>540</v>
      </c>
      <c r="J19" s="10">
        <v>-65</v>
      </c>
      <c r="K19" s="10">
        <v>-51</v>
      </c>
      <c r="L19" s="10">
        <f>SUM(H19+J19)</f>
        <v>1055</v>
      </c>
      <c r="M19" s="36">
        <f>SUM(I19+K19)</f>
        <v>489</v>
      </c>
    </row>
    <row r="20" spans="1:13" s="4" customFormat="1" ht="18" customHeight="1">
      <c r="A20" s="35">
        <v>1402</v>
      </c>
      <c r="B20" s="7">
        <v>400</v>
      </c>
      <c r="C20" s="7">
        <v>260</v>
      </c>
      <c r="D20" s="11" t="s">
        <v>15</v>
      </c>
      <c r="E20" s="10">
        <v>2661</v>
      </c>
      <c r="F20" s="10"/>
      <c r="G20" s="25">
        <v>991</v>
      </c>
      <c r="H20" s="10">
        <v>2661</v>
      </c>
      <c r="I20" s="10">
        <f aca="true" t="shared" si="2" ref="I20:I36">SUM(F20+G20)</f>
        <v>991</v>
      </c>
      <c r="J20" s="10">
        <v>-53</v>
      </c>
      <c r="K20" s="10">
        <v>-116</v>
      </c>
      <c r="L20" s="10">
        <f aca="true" t="shared" si="3" ref="L20:L30">SUM(H20+J20)</f>
        <v>2608</v>
      </c>
      <c r="M20" s="36">
        <f aca="true" t="shared" si="4" ref="M20:M30">SUM(I20+K20)</f>
        <v>875</v>
      </c>
    </row>
    <row r="21" spans="1:13" s="4" customFormat="1" ht="18" customHeight="1" hidden="1">
      <c r="A21" s="35">
        <v>1402</v>
      </c>
      <c r="B21" s="7">
        <v>400</v>
      </c>
      <c r="C21" s="7">
        <v>262</v>
      </c>
      <c r="D21" s="11" t="s">
        <v>16</v>
      </c>
      <c r="E21" s="10"/>
      <c r="F21" s="10"/>
      <c r="G21" s="25"/>
      <c r="H21" s="10"/>
      <c r="I21" s="10">
        <f t="shared" si="2"/>
        <v>0</v>
      </c>
      <c r="J21" s="10"/>
      <c r="K21" s="10"/>
      <c r="L21" s="10">
        <f t="shared" si="3"/>
        <v>0</v>
      </c>
      <c r="M21" s="36">
        <f t="shared" si="4"/>
        <v>0</v>
      </c>
    </row>
    <row r="22" spans="1:13" s="4" customFormat="1" ht="18" customHeight="1">
      <c r="A22" s="35">
        <v>1402</v>
      </c>
      <c r="B22" s="7">
        <v>400</v>
      </c>
      <c r="C22" s="7">
        <v>263</v>
      </c>
      <c r="D22" s="11" t="s">
        <v>17</v>
      </c>
      <c r="E22" s="10">
        <v>51</v>
      </c>
      <c r="F22" s="10"/>
      <c r="G22" s="25">
        <v>29</v>
      </c>
      <c r="H22" s="10">
        <v>51</v>
      </c>
      <c r="I22" s="10">
        <f t="shared" si="2"/>
        <v>29</v>
      </c>
      <c r="J22" s="10">
        <v>-20</v>
      </c>
      <c r="K22" s="10">
        <v>-11</v>
      </c>
      <c r="L22" s="10">
        <f t="shared" si="3"/>
        <v>31</v>
      </c>
      <c r="M22" s="36">
        <f t="shared" si="4"/>
        <v>18</v>
      </c>
    </row>
    <row r="23" spans="1:13" s="4" customFormat="1" ht="18" customHeight="1">
      <c r="A23" s="35">
        <v>1402</v>
      </c>
      <c r="B23" s="7">
        <v>400</v>
      </c>
      <c r="C23" s="7">
        <v>264</v>
      </c>
      <c r="D23" s="11" t="s">
        <v>18</v>
      </c>
      <c r="E23" s="10">
        <v>861</v>
      </c>
      <c r="F23" s="10"/>
      <c r="G23" s="25">
        <v>396</v>
      </c>
      <c r="H23" s="10">
        <v>861</v>
      </c>
      <c r="I23" s="10">
        <f t="shared" si="2"/>
        <v>396</v>
      </c>
      <c r="J23" s="10">
        <v>-42</v>
      </c>
      <c r="K23" s="10">
        <v>-54</v>
      </c>
      <c r="L23" s="10">
        <f t="shared" si="3"/>
        <v>819</v>
      </c>
      <c r="M23" s="36">
        <f t="shared" si="4"/>
        <v>342</v>
      </c>
    </row>
    <row r="24" spans="1:13" s="4" customFormat="1" ht="18" customHeight="1" hidden="1">
      <c r="A24" s="35">
        <v>1402</v>
      </c>
      <c r="B24" s="7">
        <v>400</v>
      </c>
      <c r="C24" s="7">
        <v>264</v>
      </c>
      <c r="D24" s="11" t="s">
        <v>19</v>
      </c>
      <c r="E24" s="10"/>
      <c r="F24" s="10"/>
      <c r="G24" s="25"/>
      <c r="H24" s="10"/>
      <c r="I24" s="10">
        <f t="shared" si="2"/>
        <v>0</v>
      </c>
      <c r="J24" s="10"/>
      <c r="K24" s="10"/>
      <c r="L24" s="10">
        <f t="shared" si="3"/>
        <v>0</v>
      </c>
      <c r="M24" s="36">
        <f t="shared" si="4"/>
        <v>0</v>
      </c>
    </row>
    <row r="25" spans="1:13" s="4" customFormat="1" ht="18" customHeight="1">
      <c r="A25" s="35">
        <v>1402</v>
      </c>
      <c r="B25" s="7">
        <v>400</v>
      </c>
      <c r="C25" s="7">
        <v>265</v>
      </c>
      <c r="D25" s="11" t="s">
        <v>20</v>
      </c>
      <c r="E25" s="10">
        <v>18</v>
      </c>
      <c r="F25" s="10"/>
      <c r="G25" s="25">
        <v>18</v>
      </c>
      <c r="H25" s="10">
        <v>18</v>
      </c>
      <c r="I25" s="10">
        <f t="shared" si="2"/>
        <v>18</v>
      </c>
      <c r="J25" s="10"/>
      <c r="K25" s="10"/>
      <c r="L25" s="10">
        <f t="shared" si="3"/>
        <v>18</v>
      </c>
      <c r="M25" s="36">
        <f t="shared" si="4"/>
        <v>18</v>
      </c>
    </row>
    <row r="26" spans="1:13" s="4" customFormat="1" ht="18" customHeight="1" hidden="1">
      <c r="A26" s="35">
        <v>1403</v>
      </c>
      <c r="B26" s="7">
        <v>400</v>
      </c>
      <c r="C26" s="7">
        <v>267</v>
      </c>
      <c r="D26" s="11" t="s">
        <v>21</v>
      </c>
      <c r="E26" s="10"/>
      <c r="F26" s="10"/>
      <c r="G26" s="25"/>
      <c r="H26" s="10"/>
      <c r="I26" s="10">
        <f t="shared" si="2"/>
        <v>0</v>
      </c>
      <c r="J26" s="10"/>
      <c r="K26" s="10"/>
      <c r="L26" s="10">
        <f t="shared" si="3"/>
        <v>0</v>
      </c>
      <c r="M26" s="36">
        <f t="shared" si="4"/>
        <v>0</v>
      </c>
    </row>
    <row r="27" spans="1:13" s="4" customFormat="1" ht="18" customHeight="1" hidden="1">
      <c r="A27" s="35">
        <v>1404</v>
      </c>
      <c r="B27" s="7">
        <v>400</v>
      </c>
      <c r="C27" s="7">
        <v>268</v>
      </c>
      <c r="D27" s="11" t="s">
        <v>22</v>
      </c>
      <c r="E27" s="10"/>
      <c r="F27" s="10"/>
      <c r="G27" s="25"/>
      <c r="H27" s="10"/>
      <c r="I27" s="10">
        <f t="shared" si="2"/>
        <v>0</v>
      </c>
      <c r="J27" s="10"/>
      <c r="K27" s="10"/>
      <c r="L27" s="10">
        <f t="shared" si="3"/>
        <v>0</v>
      </c>
      <c r="M27" s="36">
        <f t="shared" si="4"/>
        <v>0</v>
      </c>
    </row>
    <row r="28" spans="1:13" s="4" customFormat="1" ht="18" customHeight="1" hidden="1">
      <c r="A28" s="35">
        <v>1405</v>
      </c>
      <c r="B28" s="7">
        <v>400</v>
      </c>
      <c r="C28" s="7">
        <v>270</v>
      </c>
      <c r="D28" s="11" t="s">
        <v>23</v>
      </c>
      <c r="E28" s="10"/>
      <c r="F28" s="10"/>
      <c r="G28" s="25"/>
      <c r="H28" s="10"/>
      <c r="I28" s="10">
        <f t="shared" si="2"/>
        <v>0</v>
      </c>
      <c r="J28" s="10"/>
      <c r="K28" s="10"/>
      <c r="L28" s="10">
        <f t="shared" si="3"/>
        <v>0</v>
      </c>
      <c r="M28" s="36">
        <f t="shared" si="4"/>
        <v>0</v>
      </c>
    </row>
    <row r="29" spans="1:13" s="4" customFormat="1" ht="18" customHeight="1">
      <c r="A29" s="35">
        <v>1407</v>
      </c>
      <c r="B29" s="7">
        <v>400</v>
      </c>
      <c r="C29" s="7">
        <v>272</v>
      </c>
      <c r="D29" s="11" t="s">
        <v>24</v>
      </c>
      <c r="E29" s="10">
        <v>11</v>
      </c>
      <c r="F29" s="10">
        <v>2015</v>
      </c>
      <c r="G29" s="25">
        <v>-1978</v>
      </c>
      <c r="H29" s="10">
        <v>11</v>
      </c>
      <c r="I29" s="10">
        <f t="shared" si="2"/>
        <v>37</v>
      </c>
      <c r="J29" s="10"/>
      <c r="K29" s="10">
        <v>-8</v>
      </c>
      <c r="L29" s="10">
        <f t="shared" si="3"/>
        <v>11</v>
      </c>
      <c r="M29" s="36">
        <f t="shared" si="4"/>
        <v>29</v>
      </c>
    </row>
    <row r="30" spans="1:13" s="4" customFormat="1" ht="18" customHeight="1">
      <c r="A30" s="35">
        <v>1407</v>
      </c>
      <c r="B30" s="7">
        <v>400</v>
      </c>
      <c r="C30" s="7">
        <v>319</v>
      </c>
      <c r="D30" s="11" t="s">
        <v>25</v>
      </c>
      <c r="E30" s="10">
        <v>17</v>
      </c>
      <c r="F30" s="10"/>
      <c r="G30" s="25">
        <v>4</v>
      </c>
      <c r="H30" s="10">
        <v>17</v>
      </c>
      <c r="I30" s="10">
        <f t="shared" si="2"/>
        <v>4</v>
      </c>
      <c r="J30" s="10"/>
      <c r="K30" s="10"/>
      <c r="L30" s="10">
        <f t="shared" si="3"/>
        <v>17</v>
      </c>
      <c r="M30" s="36">
        <f t="shared" si="4"/>
        <v>4</v>
      </c>
    </row>
    <row r="31" spans="1:13" ht="33" customHeight="1">
      <c r="A31" s="33"/>
      <c r="B31" s="8"/>
      <c r="C31" s="8"/>
      <c r="D31" s="6" t="s">
        <v>4</v>
      </c>
      <c r="E31" s="9">
        <f aca="true" t="shared" si="5" ref="E31:M31">SUM(E32:E33)</f>
        <v>222</v>
      </c>
      <c r="F31" s="9">
        <f t="shared" si="5"/>
        <v>140</v>
      </c>
      <c r="G31" s="9">
        <f t="shared" si="5"/>
        <v>0</v>
      </c>
      <c r="H31" s="9">
        <f t="shared" si="5"/>
        <v>222</v>
      </c>
      <c r="I31" s="9">
        <f t="shared" si="5"/>
        <v>140</v>
      </c>
      <c r="J31" s="9">
        <f t="shared" si="5"/>
        <v>0</v>
      </c>
      <c r="K31" s="9">
        <f t="shared" si="5"/>
        <v>0</v>
      </c>
      <c r="L31" s="9">
        <f t="shared" si="5"/>
        <v>222</v>
      </c>
      <c r="M31" s="37">
        <f t="shared" si="5"/>
        <v>140</v>
      </c>
    </row>
    <row r="32" spans="1:13" s="4" customFormat="1" ht="18" customHeight="1">
      <c r="A32" s="35">
        <v>1402</v>
      </c>
      <c r="B32" s="7">
        <v>400</v>
      </c>
      <c r="C32" s="7">
        <v>264</v>
      </c>
      <c r="D32" s="26" t="s">
        <v>37</v>
      </c>
      <c r="E32" s="10">
        <v>222</v>
      </c>
      <c r="F32" s="10"/>
      <c r="G32" s="25">
        <v>140</v>
      </c>
      <c r="H32" s="10">
        <v>222</v>
      </c>
      <c r="I32" s="10">
        <f t="shared" si="2"/>
        <v>140</v>
      </c>
      <c r="J32" s="10"/>
      <c r="K32" s="10"/>
      <c r="L32" s="10">
        <f>SUM(H32+J32)</f>
        <v>222</v>
      </c>
      <c r="M32" s="36">
        <f>SUM(I32+K32)</f>
        <v>140</v>
      </c>
    </row>
    <row r="33" spans="1:13" s="4" customFormat="1" ht="18" customHeight="1" hidden="1">
      <c r="A33" s="35">
        <v>1407</v>
      </c>
      <c r="B33" s="7">
        <v>400</v>
      </c>
      <c r="C33" s="7">
        <v>272</v>
      </c>
      <c r="D33" s="11" t="s">
        <v>24</v>
      </c>
      <c r="E33" s="10"/>
      <c r="F33" s="10">
        <v>140</v>
      </c>
      <c r="G33" s="25">
        <v>-140</v>
      </c>
      <c r="H33" s="10"/>
      <c r="I33" s="10">
        <f t="shared" si="2"/>
        <v>0</v>
      </c>
      <c r="J33" s="10"/>
      <c r="K33" s="10"/>
      <c r="L33" s="10">
        <f>SUM(H33+J33)</f>
        <v>0</v>
      </c>
      <c r="M33" s="36">
        <f>SUM(I33+K33)</f>
        <v>0</v>
      </c>
    </row>
    <row r="34" spans="1:13" ht="30" customHeight="1">
      <c r="A34" s="33"/>
      <c r="B34" s="8"/>
      <c r="C34" s="8"/>
      <c r="D34" s="6" t="s">
        <v>5</v>
      </c>
      <c r="E34" s="9">
        <f aca="true" t="shared" si="6" ref="E34:M34">SUM(E35:E36)</f>
        <v>37</v>
      </c>
      <c r="F34" s="9">
        <f t="shared" si="6"/>
        <v>21</v>
      </c>
      <c r="G34" s="9">
        <f t="shared" si="6"/>
        <v>0</v>
      </c>
      <c r="H34" s="9">
        <f t="shared" si="6"/>
        <v>37</v>
      </c>
      <c r="I34" s="9">
        <f t="shared" si="6"/>
        <v>21</v>
      </c>
      <c r="J34" s="9">
        <f t="shared" si="6"/>
        <v>0</v>
      </c>
      <c r="K34" s="9">
        <f t="shared" si="6"/>
        <v>0</v>
      </c>
      <c r="L34" s="9">
        <f t="shared" si="6"/>
        <v>37</v>
      </c>
      <c r="M34" s="37">
        <f t="shared" si="6"/>
        <v>21</v>
      </c>
    </row>
    <row r="35" spans="1:13" s="4" customFormat="1" ht="18" customHeight="1">
      <c r="A35" s="35">
        <v>1402</v>
      </c>
      <c r="B35" s="7">
        <v>400</v>
      </c>
      <c r="C35" s="7">
        <v>264</v>
      </c>
      <c r="D35" s="11" t="s">
        <v>18</v>
      </c>
      <c r="E35" s="10">
        <v>37</v>
      </c>
      <c r="F35" s="10"/>
      <c r="G35" s="25">
        <v>21</v>
      </c>
      <c r="H35" s="10">
        <v>37</v>
      </c>
      <c r="I35" s="10">
        <f t="shared" si="2"/>
        <v>21</v>
      </c>
      <c r="J35" s="10"/>
      <c r="K35" s="10"/>
      <c r="L35" s="10">
        <f>SUM(H35+J35)</f>
        <v>37</v>
      </c>
      <c r="M35" s="36">
        <f>SUM(I35+K35)</f>
        <v>21</v>
      </c>
    </row>
    <row r="36" spans="1:13" s="4" customFormat="1" ht="18" customHeight="1" hidden="1">
      <c r="A36" s="35">
        <v>1407</v>
      </c>
      <c r="B36" s="7">
        <v>400</v>
      </c>
      <c r="C36" s="7">
        <v>272</v>
      </c>
      <c r="D36" s="11" t="s">
        <v>24</v>
      </c>
      <c r="E36" s="10"/>
      <c r="F36" s="10">
        <v>21</v>
      </c>
      <c r="G36" s="25">
        <v>-21</v>
      </c>
      <c r="H36" s="10"/>
      <c r="I36" s="10">
        <f t="shared" si="2"/>
        <v>0</v>
      </c>
      <c r="J36" s="10"/>
      <c r="K36" s="10"/>
      <c r="L36" s="10">
        <f>SUM(H36+J36)</f>
        <v>0</v>
      </c>
      <c r="M36" s="36">
        <f>SUM(I36+K36)</f>
        <v>0</v>
      </c>
    </row>
    <row r="37" spans="1:13" ht="30.75" customHeight="1">
      <c r="A37" s="35"/>
      <c r="B37" s="7"/>
      <c r="C37" s="7"/>
      <c r="D37" s="6" t="s">
        <v>6</v>
      </c>
      <c r="E37" s="9">
        <f aca="true" t="shared" si="7" ref="E37:M37">SUM(E38)</f>
        <v>2504</v>
      </c>
      <c r="F37" s="9">
        <f t="shared" si="7"/>
        <v>1613</v>
      </c>
      <c r="G37" s="9">
        <f t="shared" si="7"/>
        <v>0</v>
      </c>
      <c r="H37" s="9">
        <f t="shared" si="7"/>
        <v>2504</v>
      </c>
      <c r="I37" s="9">
        <f t="shared" si="7"/>
        <v>1613</v>
      </c>
      <c r="J37" s="9">
        <f t="shared" si="7"/>
        <v>0</v>
      </c>
      <c r="K37" s="9">
        <f t="shared" si="7"/>
        <v>-360</v>
      </c>
      <c r="L37" s="9">
        <f t="shared" si="7"/>
        <v>2504</v>
      </c>
      <c r="M37" s="37">
        <f t="shared" si="7"/>
        <v>1253</v>
      </c>
    </row>
    <row r="38" spans="1:13" s="4" customFormat="1" ht="15" customHeight="1">
      <c r="A38" s="35">
        <v>1400</v>
      </c>
      <c r="B38" s="7"/>
      <c r="C38" s="7"/>
      <c r="D38" s="12" t="s">
        <v>0</v>
      </c>
      <c r="E38" s="10">
        <f aca="true" t="shared" si="8" ref="E38:M38">SUM(E39:E50)</f>
        <v>2504</v>
      </c>
      <c r="F38" s="10">
        <f t="shared" si="8"/>
        <v>1613</v>
      </c>
      <c r="G38" s="10">
        <f t="shared" si="8"/>
        <v>0</v>
      </c>
      <c r="H38" s="10">
        <f t="shared" si="8"/>
        <v>2504</v>
      </c>
      <c r="I38" s="10">
        <f t="shared" si="8"/>
        <v>1613</v>
      </c>
      <c r="J38" s="10">
        <f t="shared" si="8"/>
        <v>0</v>
      </c>
      <c r="K38" s="10">
        <f t="shared" si="8"/>
        <v>-360</v>
      </c>
      <c r="L38" s="10">
        <f t="shared" si="8"/>
        <v>2504</v>
      </c>
      <c r="M38" s="36">
        <f t="shared" si="8"/>
        <v>1253</v>
      </c>
    </row>
    <row r="39" spans="1:13" s="4" customFormat="1" ht="15" customHeight="1">
      <c r="A39" s="35">
        <v>1401</v>
      </c>
      <c r="B39" s="7">
        <v>400</v>
      </c>
      <c r="C39" s="7">
        <v>259</v>
      </c>
      <c r="D39" s="11" t="s">
        <v>14</v>
      </c>
      <c r="E39" s="10">
        <v>551</v>
      </c>
      <c r="F39" s="10"/>
      <c r="G39" s="25">
        <v>365</v>
      </c>
      <c r="H39" s="10">
        <v>551</v>
      </c>
      <c r="I39" s="10">
        <f aca="true" t="shared" si="9" ref="I39:I49">SUM(F39+G39)</f>
        <v>365</v>
      </c>
      <c r="J39" s="10"/>
      <c r="K39" s="10">
        <v>-86</v>
      </c>
      <c r="L39" s="10">
        <f aca="true" t="shared" si="10" ref="L39:L49">SUM(H39+J39)</f>
        <v>551</v>
      </c>
      <c r="M39" s="36">
        <f aca="true" t="shared" si="11" ref="M39:M49">SUM(I39+K39)</f>
        <v>279</v>
      </c>
    </row>
    <row r="40" spans="1:13" s="4" customFormat="1" ht="15" customHeight="1" hidden="1">
      <c r="A40" s="35">
        <v>1401</v>
      </c>
      <c r="B40" s="7">
        <v>400</v>
      </c>
      <c r="C40" s="7">
        <v>259</v>
      </c>
      <c r="D40" s="11" t="s">
        <v>31</v>
      </c>
      <c r="E40" s="10"/>
      <c r="F40" s="10"/>
      <c r="G40" s="25"/>
      <c r="H40" s="10"/>
      <c r="I40" s="10">
        <f t="shared" si="9"/>
        <v>0</v>
      </c>
      <c r="J40" s="10"/>
      <c r="K40" s="10"/>
      <c r="L40" s="10">
        <f t="shared" si="10"/>
        <v>0</v>
      </c>
      <c r="M40" s="36">
        <f t="shared" si="11"/>
        <v>0</v>
      </c>
    </row>
    <row r="41" spans="1:13" s="4" customFormat="1" ht="15" customHeight="1">
      <c r="A41" s="35">
        <v>1402</v>
      </c>
      <c r="B41" s="7">
        <v>400</v>
      </c>
      <c r="C41" s="7">
        <v>260</v>
      </c>
      <c r="D41" s="11" t="s">
        <v>15</v>
      </c>
      <c r="E41" s="10">
        <v>1662</v>
      </c>
      <c r="F41" s="10"/>
      <c r="G41" s="25">
        <v>1068</v>
      </c>
      <c r="H41" s="10">
        <v>1662</v>
      </c>
      <c r="I41" s="10">
        <f t="shared" si="9"/>
        <v>1068</v>
      </c>
      <c r="J41" s="10"/>
      <c r="K41" s="10">
        <v>-254</v>
      </c>
      <c r="L41" s="10">
        <f t="shared" si="10"/>
        <v>1662</v>
      </c>
      <c r="M41" s="36">
        <f t="shared" si="11"/>
        <v>814</v>
      </c>
    </row>
    <row r="42" spans="1:13" s="4" customFormat="1" ht="15" customHeight="1">
      <c r="A42" s="35">
        <v>1402</v>
      </c>
      <c r="B42" s="7">
        <v>400</v>
      </c>
      <c r="C42" s="7">
        <v>262</v>
      </c>
      <c r="D42" s="11" t="s">
        <v>16</v>
      </c>
      <c r="E42" s="10">
        <v>86</v>
      </c>
      <c r="F42" s="10"/>
      <c r="G42" s="25">
        <v>42</v>
      </c>
      <c r="H42" s="10">
        <v>86</v>
      </c>
      <c r="I42" s="10">
        <f t="shared" si="9"/>
        <v>42</v>
      </c>
      <c r="J42" s="10"/>
      <c r="K42" s="10">
        <v>-8</v>
      </c>
      <c r="L42" s="10">
        <f t="shared" si="10"/>
        <v>86</v>
      </c>
      <c r="M42" s="36">
        <f t="shared" si="11"/>
        <v>34</v>
      </c>
    </row>
    <row r="43" spans="1:13" s="4" customFormat="1" ht="15" customHeight="1" hidden="1">
      <c r="A43" s="35">
        <v>1402</v>
      </c>
      <c r="B43" s="7">
        <v>400</v>
      </c>
      <c r="C43" s="7">
        <v>263</v>
      </c>
      <c r="D43" s="11" t="s">
        <v>17</v>
      </c>
      <c r="E43" s="10"/>
      <c r="F43" s="10"/>
      <c r="G43" s="25"/>
      <c r="H43" s="10"/>
      <c r="I43" s="10">
        <f t="shared" si="9"/>
        <v>0</v>
      </c>
      <c r="J43" s="10"/>
      <c r="K43" s="10"/>
      <c r="L43" s="10">
        <f t="shared" si="10"/>
        <v>0</v>
      </c>
      <c r="M43" s="36">
        <f t="shared" si="11"/>
        <v>0</v>
      </c>
    </row>
    <row r="44" spans="1:13" s="4" customFormat="1" ht="15" customHeight="1">
      <c r="A44" s="35">
        <v>1402</v>
      </c>
      <c r="B44" s="7">
        <v>400</v>
      </c>
      <c r="C44" s="7">
        <v>264</v>
      </c>
      <c r="D44" s="11" t="s">
        <v>18</v>
      </c>
      <c r="E44" s="10">
        <v>64</v>
      </c>
      <c r="F44" s="10"/>
      <c r="G44" s="25">
        <v>43</v>
      </c>
      <c r="H44" s="10">
        <v>64</v>
      </c>
      <c r="I44" s="10">
        <f t="shared" si="9"/>
        <v>43</v>
      </c>
      <c r="J44" s="10"/>
      <c r="K44" s="10">
        <v>-3</v>
      </c>
      <c r="L44" s="10">
        <f t="shared" si="10"/>
        <v>64</v>
      </c>
      <c r="M44" s="36">
        <f t="shared" si="11"/>
        <v>40</v>
      </c>
    </row>
    <row r="45" spans="1:13" s="4" customFormat="1" ht="15" customHeight="1">
      <c r="A45" s="35">
        <v>1402</v>
      </c>
      <c r="B45" s="7">
        <v>400</v>
      </c>
      <c r="C45" s="7">
        <v>264</v>
      </c>
      <c r="D45" s="11" t="s">
        <v>19</v>
      </c>
      <c r="E45" s="10">
        <v>114</v>
      </c>
      <c r="F45" s="10"/>
      <c r="G45" s="25">
        <v>76</v>
      </c>
      <c r="H45" s="10">
        <v>114</v>
      </c>
      <c r="I45" s="10">
        <f t="shared" si="9"/>
        <v>76</v>
      </c>
      <c r="J45" s="10"/>
      <c r="K45" s="10">
        <v>-3</v>
      </c>
      <c r="L45" s="10">
        <f t="shared" si="10"/>
        <v>114</v>
      </c>
      <c r="M45" s="36">
        <f t="shared" si="11"/>
        <v>73</v>
      </c>
    </row>
    <row r="46" spans="1:13" s="4" customFormat="1" ht="15" customHeight="1" thickBot="1">
      <c r="A46" s="60">
        <v>1402</v>
      </c>
      <c r="B46" s="61">
        <v>400</v>
      </c>
      <c r="C46" s="61">
        <v>265</v>
      </c>
      <c r="D46" s="62" t="s">
        <v>20</v>
      </c>
      <c r="E46" s="63">
        <v>27</v>
      </c>
      <c r="F46" s="63"/>
      <c r="G46" s="64">
        <v>19</v>
      </c>
      <c r="H46" s="63">
        <v>27</v>
      </c>
      <c r="I46" s="63">
        <f t="shared" si="9"/>
        <v>19</v>
      </c>
      <c r="J46" s="63"/>
      <c r="K46" s="63">
        <v>-6</v>
      </c>
      <c r="L46" s="63">
        <f t="shared" si="10"/>
        <v>27</v>
      </c>
      <c r="M46" s="65">
        <f t="shared" si="11"/>
        <v>13</v>
      </c>
    </row>
    <row r="47" spans="1:13" s="4" customFormat="1" ht="15" customHeight="1" hidden="1">
      <c r="A47" s="54">
        <v>1403</v>
      </c>
      <c r="B47" s="55">
        <v>400</v>
      </c>
      <c r="C47" s="55">
        <v>267</v>
      </c>
      <c r="D47" s="56" t="s">
        <v>21</v>
      </c>
      <c r="E47" s="57"/>
      <c r="F47" s="57"/>
      <c r="G47" s="58"/>
      <c r="H47" s="57"/>
      <c r="I47" s="57">
        <f t="shared" si="9"/>
        <v>0</v>
      </c>
      <c r="J47" s="57"/>
      <c r="K47" s="57"/>
      <c r="L47" s="57">
        <f t="shared" si="10"/>
        <v>0</v>
      </c>
      <c r="M47" s="59">
        <f t="shared" si="11"/>
        <v>0</v>
      </c>
    </row>
    <row r="48" spans="1:13" s="4" customFormat="1" ht="15" customHeight="1" hidden="1">
      <c r="A48" s="35">
        <v>1404</v>
      </c>
      <c r="B48" s="7">
        <v>400</v>
      </c>
      <c r="C48" s="7">
        <v>268</v>
      </c>
      <c r="D48" s="11" t="s">
        <v>22</v>
      </c>
      <c r="E48" s="10"/>
      <c r="F48" s="10"/>
      <c r="G48" s="25"/>
      <c r="H48" s="10"/>
      <c r="I48" s="10">
        <f t="shared" si="9"/>
        <v>0</v>
      </c>
      <c r="J48" s="10"/>
      <c r="K48" s="10"/>
      <c r="L48" s="10">
        <f t="shared" si="10"/>
        <v>0</v>
      </c>
      <c r="M48" s="36">
        <f t="shared" si="11"/>
        <v>0</v>
      </c>
    </row>
    <row r="49" spans="1:13" s="4" customFormat="1" ht="15" customHeight="1" hidden="1">
      <c r="A49" s="35">
        <v>1407</v>
      </c>
      <c r="B49" s="7">
        <v>400</v>
      </c>
      <c r="C49" s="7">
        <v>272</v>
      </c>
      <c r="D49" s="11" t="s">
        <v>24</v>
      </c>
      <c r="E49" s="10"/>
      <c r="F49" s="10">
        <v>1613</v>
      </c>
      <c r="G49" s="25">
        <v>-1613</v>
      </c>
      <c r="H49" s="10"/>
      <c r="I49" s="10">
        <f t="shared" si="9"/>
        <v>0</v>
      </c>
      <c r="J49" s="10"/>
      <c r="K49" s="10"/>
      <c r="L49" s="10">
        <f t="shared" si="10"/>
        <v>0</v>
      </c>
      <c r="M49" s="36">
        <f t="shared" si="11"/>
        <v>0</v>
      </c>
    </row>
    <row r="50" spans="1:13" s="4" customFormat="1" ht="15" customHeight="1" hidden="1">
      <c r="A50" s="35">
        <v>1407</v>
      </c>
      <c r="B50" s="7">
        <v>407</v>
      </c>
      <c r="C50" s="7">
        <v>319</v>
      </c>
      <c r="D50" s="11" t="s">
        <v>25</v>
      </c>
      <c r="E50" s="10"/>
      <c r="F50" s="10"/>
      <c r="G50" s="25"/>
      <c r="H50" s="10"/>
      <c r="I50" s="10"/>
      <c r="J50" s="10"/>
      <c r="K50" s="10"/>
      <c r="L50" s="10"/>
      <c r="M50" s="36"/>
    </row>
    <row r="51" spans="1:13" ht="30.75" customHeight="1">
      <c r="A51" s="35"/>
      <c r="B51" s="7"/>
      <c r="C51" s="7"/>
      <c r="D51" s="6" t="s">
        <v>7</v>
      </c>
      <c r="E51" s="9">
        <f aca="true" t="shared" si="12" ref="E51:M51">SUM(E52)</f>
        <v>4711</v>
      </c>
      <c r="F51" s="9">
        <f t="shared" si="12"/>
        <v>1995</v>
      </c>
      <c r="G51" s="9">
        <f t="shared" si="12"/>
        <v>0</v>
      </c>
      <c r="H51" s="9">
        <f t="shared" si="12"/>
        <v>4711</v>
      </c>
      <c r="I51" s="9">
        <f t="shared" si="12"/>
        <v>1995</v>
      </c>
      <c r="J51" s="9">
        <f t="shared" si="12"/>
        <v>-226</v>
      </c>
      <c r="K51" s="9">
        <f t="shared" si="12"/>
        <v>-250</v>
      </c>
      <c r="L51" s="9">
        <f t="shared" si="12"/>
        <v>4485</v>
      </c>
      <c r="M51" s="37">
        <f t="shared" si="12"/>
        <v>1745</v>
      </c>
    </row>
    <row r="52" spans="1:13" s="4" customFormat="1" ht="15" customHeight="1">
      <c r="A52" s="35">
        <v>1400</v>
      </c>
      <c r="B52" s="7"/>
      <c r="C52" s="7"/>
      <c r="D52" s="12" t="s">
        <v>0</v>
      </c>
      <c r="E52" s="10">
        <f aca="true" t="shared" si="13" ref="E52:M52">SUM(E53:E62)</f>
        <v>4711</v>
      </c>
      <c r="F52" s="10">
        <f t="shared" si="13"/>
        <v>1995</v>
      </c>
      <c r="G52" s="10">
        <f t="shared" si="13"/>
        <v>0</v>
      </c>
      <c r="H52" s="13">
        <f t="shared" si="13"/>
        <v>4711</v>
      </c>
      <c r="I52" s="10">
        <f t="shared" si="13"/>
        <v>1995</v>
      </c>
      <c r="J52" s="13">
        <f t="shared" si="13"/>
        <v>-226</v>
      </c>
      <c r="K52" s="10">
        <f t="shared" si="13"/>
        <v>-250</v>
      </c>
      <c r="L52" s="13">
        <f t="shared" si="13"/>
        <v>4485</v>
      </c>
      <c r="M52" s="36">
        <f t="shared" si="13"/>
        <v>1745</v>
      </c>
    </row>
    <row r="53" spans="1:13" s="4" customFormat="1" ht="15" customHeight="1">
      <c r="A53" s="35">
        <v>1401</v>
      </c>
      <c r="B53" s="7">
        <v>400</v>
      </c>
      <c r="C53" s="7">
        <v>259</v>
      </c>
      <c r="D53" s="11" t="s">
        <v>14</v>
      </c>
      <c r="E53" s="10">
        <v>1006</v>
      </c>
      <c r="F53" s="10"/>
      <c r="G53" s="25">
        <v>525</v>
      </c>
      <c r="H53" s="10">
        <v>1006</v>
      </c>
      <c r="I53" s="10">
        <f aca="true" t="shared" si="14" ref="I53:I62">SUM(F53+G53)</f>
        <v>525</v>
      </c>
      <c r="J53" s="10"/>
      <c r="K53" s="10">
        <v>-76</v>
      </c>
      <c r="L53" s="10">
        <f aca="true" t="shared" si="15" ref="L53:L62">SUM(H53+J53)</f>
        <v>1006</v>
      </c>
      <c r="M53" s="36">
        <f aca="true" t="shared" si="16" ref="M53:M62">SUM(I53+K53)</f>
        <v>449</v>
      </c>
    </row>
    <row r="54" spans="1:13" s="4" customFormat="1" ht="15" customHeight="1">
      <c r="A54" s="35">
        <v>1402</v>
      </c>
      <c r="B54" s="7">
        <v>400</v>
      </c>
      <c r="C54" s="7">
        <v>260</v>
      </c>
      <c r="D54" s="11" t="s">
        <v>15</v>
      </c>
      <c r="E54" s="10">
        <v>2882</v>
      </c>
      <c r="F54" s="10"/>
      <c r="G54" s="25">
        <v>1096</v>
      </c>
      <c r="H54" s="10">
        <v>2882</v>
      </c>
      <c r="I54" s="10">
        <f t="shared" si="14"/>
        <v>1096</v>
      </c>
      <c r="J54" s="10">
        <v>-226</v>
      </c>
      <c r="K54" s="10">
        <v>-118</v>
      </c>
      <c r="L54" s="10">
        <f t="shared" si="15"/>
        <v>2656</v>
      </c>
      <c r="M54" s="36">
        <f t="shared" si="16"/>
        <v>978</v>
      </c>
    </row>
    <row r="55" spans="1:13" s="4" customFormat="1" ht="15" customHeight="1">
      <c r="A55" s="35">
        <v>1402</v>
      </c>
      <c r="B55" s="7">
        <v>400</v>
      </c>
      <c r="C55" s="7">
        <v>262</v>
      </c>
      <c r="D55" s="11" t="s">
        <v>16</v>
      </c>
      <c r="E55" s="10">
        <v>120</v>
      </c>
      <c r="F55" s="10"/>
      <c r="G55" s="25">
        <v>43</v>
      </c>
      <c r="H55" s="10">
        <v>120</v>
      </c>
      <c r="I55" s="10">
        <f t="shared" si="14"/>
        <v>43</v>
      </c>
      <c r="J55" s="10"/>
      <c r="K55" s="10">
        <v>-11</v>
      </c>
      <c r="L55" s="10">
        <f t="shared" si="15"/>
        <v>120</v>
      </c>
      <c r="M55" s="36">
        <f t="shared" si="16"/>
        <v>32</v>
      </c>
    </row>
    <row r="56" spans="1:13" s="4" customFormat="1" ht="15" customHeight="1">
      <c r="A56" s="35">
        <v>1402</v>
      </c>
      <c r="B56" s="7">
        <v>400</v>
      </c>
      <c r="C56" s="7">
        <v>263</v>
      </c>
      <c r="D56" s="11" t="s">
        <v>17</v>
      </c>
      <c r="E56" s="10">
        <v>136</v>
      </c>
      <c r="F56" s="10"/>
      <c r="G56" s="25">
        <v>66</v>
      </c>
      <c r="H56" s="10">
        <v>136</v>
      </c>
      <c r="I56" s="10">
        <f t="shared" si="14"/>
        <v>66</v>
      </c>
      <c r="J56" s="10"/>
      <c r="K56" s="10">
        <v>-3</v>
      </c>
      <c r="L56" s="10">
        <f t="shared" si="15"/>
        <v>136</v>
      </c>
      <c r="M56" s="36">
        <f t="shared" si="16"/>
        <v>63</v>
      </c>
    </row>
    <row r="57" spans="1:13" s="4" customFormat="1" ht="15" customHeight="1">
      <c r="A57" s="35">
        <v>1402</v>
      </c>
      <c r="B57" s="7">
        <v>400</v>
      </c>
      <c r="C57" s="7">
        <v>264</v>
      </c>
      <c r="D57" s="11" t="s">
        <v>18</v>
      </c>
      <c r="E57" s="10">
        <v>144</v>
      </c>
      <c r="F57" s="10"/>
      <c r="G57" s="25">
        <v>64</v>
      </c>
      <c r="H57" s="10">
        <v>144</v>
      </c>
      <c r="I57" s="10">
        <f t="shared" si="14"/>
        <v>64</v>
      </c>
      <c r="J57" s="10"/>
      <c r="K57" s="10">
        <v>-3</v>
      </c>
      <c r="L57" s="10">
        <f t="shared" si="15"/>
        <v>144</v>
      </c>
      <c r="M57" s="36">
        <f t="shared" si="16"/>
        <v>61</v>
      </c>
    </row>
    <row r="58" spans="1:13" s="4" customFormat="1" ht="15" customHeight="1">
      <c r="A58" s="35">
        <v>1402</v>
      </c>
      <c r="B58" s="7">
        <v>400</v>
      </c>
      <c r="C58" s="7">
        <v>264</v>
      </c>
      <c r="D58" s="11" t="s">
        <v>19</v>
      </c>
      <c r="E58" s="10">
        <v>281</v>
      </c>
      <c r="F58" s="10"/>
      <c r="G58" s="25">
        <v>127</v>
      </c>
      <c r="H58" s="10">
        <v>281</v>
      </c>
      <c r="I58" s="10">
        <f t="shared" si="14"/>
        <v>127</v>
      </c>
      <c r="J58" s="10"/>
      <c r="K58" s="10">
        <v>-20</v>
      </c>
      <c r="L58" s="10">
        <f t="shared" si="15"/>
        <v>281</v>
      </c>
      <c r="M58" s="36">
        <f t="shared" si="16"/>
        <v>107</v>
      </c>
    </row>
    <row r="59" spans="1:13" s="4" customFormat="1" ht="15" customHeight="1">
      <c r="A59" s="35">
        <v>1402</v>
      </c>
      <c r="B59" s="7">
        <v>400</v>
      </c>
      <c r="C59" s="7">
        <v>265</v>
      </c>
      <c r="D59" s="11" t="s">
        <v>20</v>
      </c>
      <c r="E59" s="10">
        <v>39</v>
      </c>
      <c r="F59" s="10"/>
      <c r="G59" s="25">
        <v>34</v>
      </c>
      <c r="H59" s="10">
        <v>39</v>
      </c>
      <c r="I59" s="10">
        <f t="shared" si="14"/>
        <v>34</v>
      </c>
      <c r="J59" s="10"/>
      <c r="K59" s="10">
        <v>-9</v>
      </c>
      <c r="L59" s="10">
        <f t="shared" si="15"/>
        <v>39</v>
      </c>
      <c r="M59" s="36">
        <f t="shared" si="16"/>
        <v>25</v>
      </c>
    </row>
    <row r="60" spans="1:13" s="4" customFormat="1" ht="15" customHeight="1" hidden="1">
      <c r="A60" s="35">
        <v>1403</v>
      </c>
      <c r="B60" s="7">
        <v>400</v>
      </c>
      <c r="C60" s="7">
        <v>267</v>
      </c>
      <c r="D60" s="11" t="s">
        <v>21</v>
      </c>
      <c r="E60" s="10"/>
      <c r="F60" s="10"/>
      <c r="G60" s="25"/>
      <c r="H60" s="10"/>
      <c r="I60" s="10">
        <f t="shared" si="14"/>
        <v>0</v>
      </c>
      <c r="J60" s="10"/>
      <c r="K60" s="10"/>
      <c r="L60" s="10">
        <f t="shared" si="15"/>
        <v>0</v>
      </c>
      <c r="M60" s="36">
        <f t="shared" si="16"/>
        <v>0</v>
      </c>
    </row>
    <row r="61" spans="1:13" s="4" customFormat="1" ht="15" customHeight="1" hidden="1">
      <c r="A61" s="35">
        <v>1404</v>
      </c>
      <c r="B61" s="7">
        <v>400</v>
      </c>
      <c r="C61" s="7">
        <v>268</v>
      </c>
      <c r="D61" s="11" t="s">
        <v>22</v>
      </c>
      <c r="E61" s="10"/>
      <c r="F61" s="10"/>
      <c r="G61" s="25"/>
      <c r="H61" s="10"/>
      <c r="I61" s="10">
        <f t="shared" si="14"/>
        <v>0</v>
      </c>
      <c r="J61" s="10"/>
      <c r="K61" s="10"/>
      <c r="L61" s="10">
        <f t="shared" si="15"/>
        <v>0</v>
      </c>
      <c r="M61" s="36">
        <f t="shared" si="16"/>
        <v>0</v>
      </c>
    </row>
    <row r="62" spans="1:13" s="4" customFormat="1" ht="15" customHeight="1">
      <c r="A62" s="35">
        <v>1407</v>
      </c>
      <c r="B62" s="7">
        <v>400</v>
      </c>
      <c r="C62" s="7">
        <v>272</v>
      </c>
      <c r="D62" s="11" t="s">
        <v>24</v>
      </c>
      <c r="E62" s="10">
        <v>103</v>
      </c>
      <c r="F62" s="10">
        <v>1995</v>
      </c>
      <c r="G62" s="25">
        <v>-1955</v>
      </c>
      <c r="H62" s="10">
        <v>103</v>
      </c>
      <c r="I62" s="10">
        <f t="shared" si="14"/>
        <v>40</v>
      </c>
      <c r="J62" s="10"/>
      <c r="K62" s="10">
        <v>-10</v>
      </c>
      <c r="L62" s="10">
        <f t="shared" si="15"/>
        <v>103</v>
      </c>
      <c r="M62" s="36">
        <f t="shared" si="16"/>
        <v>30</v>
      </c>
    </row>
    <row r="63" spans="1:13" ht="30.75" customHeight="1">
      <c r="A63" s="35"/>
      <c r="B63" s="7"/>
      <c r="C63" s="7"/>
      <c r="D63" s="6" t="s">
        <v>8</v>
      </c>
      <c r="E63" s="9">
        <f aca="true" t="shared" si="17" ref="E63:M63">SUM(E64)</f>
        <v>2377</v>
      </c>
      <c r="F63" s="9">
        <f t="shared" si="17"/>
        <v>1374</v>
      </c>
      <c r="G63" s="9">
        <f t="shared" si="17"/>
        <v>0</v>
      </c>
      <c r="H63" s="9">
        <f t="shared" si="17"/>
        <v>2377</v>
      </c>
      <c r="I63" s="9">
        <f t="shared" si="17"/>
        <v>1374</v>
      </c>
      <c r="J63" s="9">
        <f t="shared" si="17"/>
        <v>0</v>
      </c>
      <c r="K63" s="9">
        <f t="shared" si="17"/>
        <v>0</v>
      </c>
      <c r="L63" s="9">
        <f t="shared" si="17"/>
        <v>2377</v>
      </c>
      <c r="M63" s="37">
        <f t="shared" si="17"/>
        <v>1374</v>
      </c>
    </row>
    <row r="64" spans="1:13" s="4" customFormat="1" ht="15" customHeight="1">
      <c r="A64" s="35">
        <v>1400</v>
      </c>
      <c r="B64" s="7"/>
      <c r="C64" s="7"/>
      <c r="D64" s="12" t="s">
        <v>0</v>
      </c>
      <c r="E64" s="10">
        <f>SUM(E65:E73)</f>
        <v>2377</v>
      </c>
      <c r="F64" s="10">
        <f>SUM(F65:F74)</f>
        <v>1374</v>
      </c>
      <c r="G64" s="10">
        <f>SUM(G65:G74)</f>
        <v>0</v>
      </c>
      <c r="H64" s="13">
        <f>SUM(H65:H73)</f>
        <v>2377</v>
      </c>
      <c r="I64" s="10">
        <f>SUM(I65:I74)</f>
        <v>1374</v>
      </c>
      <c r="J64" s="13">
        <f>SUM(J65:J73)</f>
        <v>0</v>
      </c>
      <c r="K64" s="10">
        <f>SUM(K65:K74)</f>
        <v>0</v>
      </c>
      <c r="L64" s="13">
        <f>SUM(L65:L73)</f>
        <v>2377</v>
      </c>
      <c r="M64" s="36">
        <f>SUM(M65:M74)</f>
        <v>1374</v>
      </c>
    </row>
    <row r="65" spans="1:13" s="4" customFormat="1" ht="15" customHeight="1">
      <c r="A65" s="35">
        <v>1401</v>
      </c>
      <c r="B65" s="7">
        <v>400</v>
      </c>
      <c r="C65" s="7">
        <v>259</v>
      </c>
      <c r="D65" s="11" t="s">
        <v>14</v>
      </c>
      <c r="E65" s="10">
        <v>410</v>
      </c>
      <c r="F65" s="10"/>
      <c r="G65" s="25">
        <v>318</v>
      </c>
      <c r="H65" s="10">
        <v>410</v>
      </c>
      <c r="I65" s="10">
        <f aca="true" t="shared" si="18" ref="I65:I74">SUM(F65+G65)</f>
        <v>318</v>
      </c>
      <c r="J65" s="10"/>
      <c r="K65" s="10"/>
      <c r="L65" s="10">
        <f aca="true" t="shared" si="19" ref="L65:L74">SUM(H65+J65)</f>
        <v>410</v>
      </c>
      <c r="M65" s="36">
        <f aca="true" t="shared" si="20" ref="M65:M74">SUM(I65+K65)</f>
        <v>318</v>
      </c>
    </row>
    <row r="66" spans="1:13" s="4" customFormat="1" ht="15" customHeight="1">
      <c r="A66" s="35">
        <v>1402</v>
      </c>
      <c r="B66" s="7">
        <v>400</v>
      </c>
      <c r="C66" s="7">
        <v>260</v>
      </c>
      <c r="D66" s="11" t="s">
        <v>15</v>
      </c>
      <c r="E66" s="10">
        <v>1657</v>
      </c>
      <c r="F66" s="10"/>
      <c r="G66" s="25">
        <v>790</v>
      </c>
      <c r="H66" s="10">
        <v>1657</v>
      </c>
      <c r="I66" s="10">
        <f t="shared" si="18"/>
        <v>790</v>
      </c>
      <c r="J66" s="10"/>
      <c r="K66" s="10"/>
      <c r="L66" s="10">
        <f t="shared" si="19"/>
        <v>1657</v>
      </c>
      <c r="M66" s="36">
        <f t="shared" si="20"/>
        <v>790</v>
      </c>
    </row>
    <row r="67" spans="1:13" s="4" customFormat="1" ht="15" customHeight="1">
      <c r="A67" s="35">
        <v>1402</v>
      </c>
      <c r="B67" s="7">
        <v>400</v>
      </c>
      <c r="C67" s="7">
        <v>262</v>
      </c>
      <c r="D67" s="11" t="s">
        <v>16</v>
      </c>
      <c r="E67" s="10">
        <v>27</v>
      </c>
      <c r="F67" s="10"/>
      <c r="G67" s="25">
        <v>43</v>
      </c>
      <c r="H67" s="10">
        <v>27</v>
      </c>
      <c r="I67" s="10">
        <f t="shared" si="18"/>
        <v>43</v>
      </c>
      <c r="J67" s="10"/>
      <c r="K67" s="10"/>
      <c r="L67" s="10">
        <f t="shared" si="19"/>
        <v>27</v>
      </c>
      <c r="M67" s="36">
        <f t="shared" si="20"/>
        <v>43</v>
      </c>
    </row>
    <row r="68" spans="1:13" s="4" customFormat="1" ht="15" customHeight="1">
      <c r="A68" s="35">
        <v>1402</v>
      </c>
      <c r="B68" s="7">
        <v>400</v>
      </c>
      <c r="C68" s="7">
        <v>263</v>
      </c>
      <c r="D68" s="11" t="s">
        <v>17</v>
      </c>
      <c r="E68" s="10">
        <v>117</v>
      </c>
      <c r="F68" s="10"/>
      <c r="G68" s="25">
        <v>53</v>
      </c>
      <c r="H68" s="10">
        <v>117</v>
      </c>
      <c r="I68" s="10">
        <f t="shared" si="18"/>
        <v>53</v>
      </c>
      <c r="J68" s="10"/>
      <c r="K68" s="10"/>
      <c r="L68" s="10">
        <f t="shared" si="19"/>
        <v>117</v>
      </c>
      <c r="M68" s="36">
        <f t="shared" si="20"/>
        <v>53</v>
      </c>
    </row>
    <row r="69" spans="1:13" s="4" customFormat="1" ht="15" customHeight="1">
      <c r="A69" s="35">
        <v>1402</v>
      </c>
      <c r="B69" s="7">
        <v>400</v>
      </c>
      <c r="C69" s="7">
        <v>264</v>
      </c>
      <c r="D69" s="11" t="s">
        <v>18</v>
      </c>
      <c r="E69" s="10">
        <v>29</v>
      </c>
      <c r="F69" s="10"/>
      <c r="G69" s="25">
        <v>54</v>
      </c>
      <c r="H69" s="10">
        <v>29</v>
      </c>
      <c r="I69" s="10">
        <f t="shared" si="18"/>
        <v>54</v>
      </c>
      <c r="J69" s="10"/>
      <c r="K69" s="10"/>
      <c r="L69" s="10">
        <f t="shared" si="19"/>
        <v>29</v>
      </c>
      <c r="M69" s="36">
        <f t="shared" si="20"/>
        <v>54</v>
      </c>
    </row>
    <row r="70" spans="1:13" s="4" customFormat="1" ht="15" customHeight="1">
      <c r="A70" s="35">
        <v>1402</v>
      </c>
      <c r="B70" s="7">
        <v>400</v>
      </c>
      <c r="C70" s="7">
        <v>264</v>
      </c>
      <c r="D70" s="11" t="s">
        <v>19</v>
      </c>
      <c r="E70" s="10">
        <v>96</v>
      </c>
      <c r="F70" s="10"/>
      <c r="G70" s="25">
        <v>80</v>
      </c>
      <c r="H70" s="10">
        <v>96</v>
      </c>
      <c r="I70" s="10">
        <f t="shared" si="18"/>
        <v>80</v>
      </c>
      <c r="J70" s="10"/>
      <c r="K70" s="10"/>
      <c r="L70" s="10">
        <f t="shared" si="19"/>
        <v>96</v>
      </c>
      <c r="M70" s="36">
        <f t="shared" si="20"/>
        <v>80</v>
      </c>
    </row>
    <row r="71" spans="1:13" s="4" customFormat="1" ht="15" customHeight="1">
      <c r="A71" s="35">
        <v>1402</v>
      </c>
      <c r="B71" s="7">
        <v>400</v>
      </c>
      <c r="C71" s="7">
        <v>265</v>
      </c>
      <c r="D71" s="11" t="s">
        <v>20</v>
      </c>
      <c r="E71" s="10">
        <v>41</v>
      </c>
      <c r="F71" s="10"/>
      <c r="G71" s="25">
        <v>36</v>
      </c>
      <c r="H71" s="10">
        <v>41</v>
      </c>
      <c r="I71" s="10">
        <f t="shared" si="18"/>
        <v>36</v>
      </c>
      <c r="J71" s="10"/>
      <c r="K71" s="10"/>
      <c r="L71" s="10">
        <f t="shared" si="19"/>
        <v>41</v>
      </c>
      <c r="M71" s="36">
        <f t="shared" si="20"/>
        <v>36</v>
      </c>
    </row>
    <row r="72" spans="1:13" s="4" customFormat="1" ht="15" customHeight="1" hidden="1">
      <c r="A72" s="35">
        <v>1403</v>
      </c>
      <c r="B72" s="7">
        <v>400</v>
      </c>
      <c r="C72" s="7">
        <v>267</v>
      </c>
      <c r="D72" s="11" t="s">
        <v>21</v>
      </c>
      <c r="E72" s="10"/>
      <c r="F72" s="10"/>
      <c r="G72" s="25"/>
      <c r="H72" s="10"/>
      <c r="I72" s="10">
        <f t="shared" si="18"/>
        <v>0</v>
      </c>
      <c r="J72" s="10"/>
      <c r="K72" s="10"/>
      <c r="L72" s="10">
        <f t="shared" si="19"/>
        <v>0</v>
      </c>
      <c r="M72" s="36">
        <f t="shared" si="20"/>
        <v>0</v>
      </c>
    </row>
    <row r="73" spans="1:13" s="4" customFormat="1" ht="15" customHeight="1" hidden="1">
      <c r="A73" s="35">
        <v>1404</v>
      </c>
      <c r="B73" s="7">
        <v>400</v>
      </c>
      <c r="C73" s="7">
        <v>268</v>
      </c>
      <c r="D73" s="11" t="s">
        <v>22</v>
      </c>
      <c r="E73" s="10"/>
      <c r="F73" s="10"/>
      <c r="G73" s="25"/>
      <c r="H73" s="10"/>
      <c r="I73" s="10">
        <f t="shared" si="18"/>
        <v>0</v>
      </c>
      <c r="J73" s="10"/>
      <c r="K73" s="10"/>
      <c r="L73" s="10">
        <f t="shared" si="19"/>
        <v>0</v>
      </c>
      <c r="M73" s="36">
        <f t="shared" si="20"/>
        <v>0</v>
      </c>
    </row>
    <row r="74" spans="1:13" s="4" customFormat="1" ht="15" customHeight="1" hidden="1">
      <c r="A74" s="35">
        <v>1407</v>
      </c>
      <c r="B74" s="7">
        <v>400</v>
      </c>
      <c r="C74" s="7">
        <v>272</v>
      </c>
      <c r="D74" s="11" t="s">
        <v>24</v>
      </c>
      <c r="E74" s="10"/>
      <c r="F74" s="10">
        <v>1374</v>
      </c>
      <c r="G74" s="25">
        <v>-1374</v>
      </c>
      <c r="H74" s="10"/>
      <c r="I74" s="10">
        <f t="shared" si="18"/>
        <v>0</v>
      </c>
      <c r="J74" s="10"/>
      <c r="K74" s="10"/>
      <c r="L74" s="10">
        <f t="shared" si="19"/>
        <v>0</v>
      </c>
      <c r="M74" s="36">
        <f t="shared" si="20"/>
        <v>0</v>
      </c>
    </row>
    <row r="75" spans="1:13" ht="30.75" customHeight="1">
      <c r="A75" s="35"/>
      <c r="B75" s="7"/>
      <c r="C75" s="7"/>
      <c r="D75" s="6" t="s">
        <v>9</v>
      </c>
      <c r="E75" s="9">
        <f aca="true" t="shared" si="21" ref="E75:M75">SUM(E76)</f>
        <v>2640</v>
      </c>
      <c r="F75" s="9">
        <f t="shared" si="21"/>
        <v>949</v>
      </c>
      <c r="G75" s="9">
        <f t="shared" si="21"/>
        <v>0</v>
      </c>
      <c r="H75" s="9">
        <f t="shared" si="21"/>
        <v>2640</v>
      </c>
      <c r="I75" s="9">
        <f t="shared" si="21"/>
        <v>949</v>
      </c>
      <c r="J75" s="9">
        <f t="shared" si="21"/>
        <v>-685</v>
      </c>
      <c r="K75" s="9">
        <f t="shared" si="21"/>
        <v>0</v>
      </c>
      <c r="L75" s="9">
        <f t="shared" si="21"/>
        <v>1955</v>
      </c>
      <c r="M75" s="37">
        <f t="shared" si="21"/>
        <v>949</v>
      </c>
    </row>
    <row r="76" spans="1:13" s="4" customFormat="1" ht="15" customHeight="1">
      <c r="A76" s="35">
        <v>1400</v>
      </c>
      <c r="B76" s="7"/>
      <c r="C76" s="7"/>
      <c r="D76" s="12" t="s">
        <v>0</v>
      </c>
      <c r="E76" s="10">
        <f aca="true" t="shared" si="22" ref="E76:M76">SUM(E77:E87)</f>
        <v>2640</v>
      </c>
      <c r="F76" s="10">
        <f t="shared" si="22"/>
        <v>949</v>
      </c>
      <c r="G76" s="10">
        <f t="shared" si="22"/>
        <v>0</v>
      </c>
      <c r="H76" s="13">
        <f t="shared" si="22"/>
        <v>2640</v>
      </c>
      <c r="I76" s="10">
        <f t="shared" si="22"/>
        <v>949</v>
      </c>
      <c r="J76" s="13">
        <f t="shared" si="22"/>
        <v>-685</v>
      </c>
      <c r="K76" s="10">
        <f t="shared" si="22"/>
        <v>0</v>
      </c>
      <c r="L76" s="13">
        <f t="shared" si="22"/>
        <v>1955</v>
      </c>
      <c r="M76" s="36">
        <f t="shared" si="22"/>
        <v>949</v>
      </c>
    </row>
    <row r="77" spans="1:13" s="4" customFormat="1" ht="15" customHeight="1">
      <c r="A77" s="35">
        <v>1401</v>
      </c>
      <c r="B77" s="7">
        <v>400</v>
      </c>
      <c r="C77" s="7">
        <v>259</v>
      </c>
      <c r="D77" s="11" t="s">
        <v>14</v>
      </c>
      <c r="E77" s="10">
        <v>738</v>
      </c>
      <c r="F77" s="10"/>
      <c r="G77" s="25">
        <v>281</v>
      </c>
      <c r="H77" s="10">
        <v>738</v>
      </c>
      <c r="I77" s="10">
        <f aca="true" t="shared" si="23" ref="I77:I87">SUM(F77+G77)</f>
        <v>281</v>
      </c>
      <c r="J77" s="10">
        <v>-153</v>
      </c>
      <c r="K77" s="10"/>
      <c r="L77" s="10">
        <f aca="true" t="shared" si="24" ref="L77:L87">SUM(H77+J77)</f>
        <v>585</v>
      </c>
      <c r="M77" s="36">
        <f aca="true" t="shared" si="25" ref="M77:M87">SUM(I77+K77)</f>
        <v>281</v>
      </c>
    </row>
    <row r="78" spans="1:13" s="4" customFormat="1" ht="15" customHeight="1">
      <c r="A78" s="35">
        <v>1402</v>
      </c>
      <c r="B78" s="7">
        <v>400</v>
      </c>
      <c r="C78" s="7">
        <v>260</v>
      </c>
      <c r="D78" s="11" t="s">
        <v>15</v>
      </c>
      <c r="E78" s="10">
        <v>1524</v>
      </c>
      <c r="F78" s="10"/>
      <c r="G78" s="25">
        <v>520</v>
      </c>
      <c r="H78" s="10">
        <v>1524</v>
      </c>
      <c r="I78" s="10">
        <f t="shared" si="23"/>
        <v>520</v>
      </c>
      <c r="J78" s="10">
        <v>-442</v>
      </c>
      <c r="K78" s="10"/>
      <c r="L78" s="10">
        <f t="shared" si="24"/>
        <v>1082</v>
      </c>
      <c r="M78" s="36">
        <f t="shared" si="25"/>
        <v>520</v>
      </c>
    </row>
    <row r="79" spans="1:13" s="4" customFormat="1" ht="15" customHeight="1">
      <c r="A79" s="35">
        <v>1402</v>
      </c>
      <c r="B79" s="7">
        <v>400</v>
      </c>
      <c r="C79" s="7">
        <v>262</v>
      </c>
      <c r="D79" s="11" t="s">
        <v>16</v>
      </c>
      <c r="E79" s="10">
        <v>118</v>
      </c>
      <c r="F79" s="10"/>
      <c r="G79" s="25">
        <v>46</v>
      </c>
      <c r="H79" s="10">
        <v>118</v>
      </c>
      <c r="I79" s="10">
        <f t="shared" si="23"/>
        <v>46</v>
      </c>
      <c r="J79" s="10">
        <v>-14</v>
      </c>
      <c r="K79" s="10"/>
      <c r="L79" s="10">
        <f t="shared" si="24"/>
        <v>104</v>
      </c>
      <c r="M79" s="36">
        <f t="shared" si="25"/>
        <v>46</v>
      </c>
    </row>
    <row r="80" spans="1:13" s="4" customFormat="1" ht="15" customHeight="1" hidden="1">
      <c r="A80" s="35">
        <v>1402</v>
      </c>
      <c r="B80" s="7">
        <v>400</v>
      </c>
      <c r="C80" s="7">
        <v>263</v>
      </c>
      <c r="D80" s="11" t="s">
        <v>17</v>
      </c>
      <c r="E80" s="10"/>
      <c r="F80" s="10"/>
      <c r="G80" s="25"/>
      <c r="H80" s="10"/>
      <c r="I80" s="10">
        <f t="shared" si="23"/>
        <v>0</v>
      </c>
      <c r="J80" s="10"/>
      <c r="K80" s="10"/>
      <c r="L80" s="10">
        <f t="shared" si="24"/>
        <v>0</v>
      </c>
      <c r="M80" s="36">
        <f t="shared" si="25"/>
        <v>0</v>
      </c>
    </row>
    <row r="81" spans="1:13" s="4" customFormat="1" ht="15" customHeight="1">
      <c r="A81" s="35">
        <v>1402</v>
      </c>
      <c r="B81" s="7">
        <v>400</v>
      </c>
      <c r="C81" s="7">
        <v>264</v>
      </c>
      <c r="D81" s="11" t="s">
        <v>18</v>
      </c>
      <c r="E81" s="10">
        <v>79</v>
      </c>
      <c r="F81" s="10"/>
      <c r="G81" s="25">
        <v>32</v>
      </c>
      <c r="H81" s="10">
        <v>79</v>
      </c>
      <c r="I81" s="10">
        <f t="shared" si="23"/>
        <v>32</v>
      </c>
      <c r="J81" s="10">
        <v>-22</v>
      </c>
      <c r="K81" s="10"/>
      <c r="L81" s="10">
        <f t="shared" si="24"/>
        <v>57</v>
      </c>
      <c r="M81" s="36">
        <f t="shared" si="25"/>
        <v>32</v>
      </c>
    </row>
    <row r="82" spans="1:13" s="4" customFormat="1" ht="15" customHeight="1">
      <c r="A82" s="35">
        <v>1402</v>
      </c>
      <c r="B82" s="7">
        <v>400</v>
      </c>
      <c r="C82" s="7">
        <v>264</v>
      </c>
      <c r="D82" s="11" t="s">
        <v>19</v>
      </c>
      <c r="E82" s="10">
        <v>72</v>
      </c>
      <c r="F82" s="10"/>
      <c r="G82" s="25">
        <v>32</v>
      </c>
      <c r="H82" s="10">
        <v>72</v>
      </c>
      <c r="I82" s="10">
        <f t="shared" si="23"/>
        <v>32</v>
      </c>
      <c r="J82" s="10">
        <v>-22</v>
      </c>
      <c r="K82" s="10"/>
      <c r="L82" s="10">
        <f t="shared" si="24"/>
        <v>50</v>
      </c>
      <c r="M82" s="36">
        <f t="shared" si="25"/>
        <v>32</v>
      </c>
    </row>
    <row r="83" spans="1:13" s="4" customFormat="1" ht="20.25" customHeight="1">
      <c r="A83" s="35">
        <v>1402</v>
      </c>
      <c r="B83" s="7">
        <v>400</v>
      </c>
      <c r="C83" s="7">
        <v>265</v>
      </c>
      <c r="D83" s="11" t="s">
        <v>20</v>
      </c>
      <c r="E83" s="10">
        <v>96</v>
      </c>
      <c r="F83" s="10"/>
      <c r="G83" s="25">
        <v>36</v>
      </c>
      <c r="H83" s="10">
        <v>96</v>
      </c>
      <c r="I83" s="10">
        <f t="shared" si="23"/>
        <v>36</v>
      </c>
      <c r="J83" s="10">
        <v>-29</v>
      </c>
      <c r="K83" s="10"/>
      <c r="L83" s="10">
        <f t="shared" si="24"/>
        <v>67</v>
      </c>
      <c r="M83" s="36">
        <f t="shared" si="25"/>
        <v>36</v>
      </c>
    </row>
    <row r="84" spans="1:13" s="4" customFormat="1" ht="15" customHeight="1" hidden="1">
      <c r="A84" s="35">
        <v>1403</v>
      </c>
      <c r="B84" s="7">
        <v>400</v>
      </c>
      <c r="C84" s="7">
        <v>267</v>
      </c>
      <c r="D84" s="11" t="s">
        <v>21</v>
      </c>
      <c r="E84" s="10"/>
      <c r="F84" s="10"/>
      <c r="G84" s="25"/>
      <c r="H84" s="10"/>
      <c r="I84" s="10">
        <f t="shared" si="23"/>
        <v>0</v>
      </c>
      <c r="J84" s="10"/>
      <c r="K84" s="10"/>
      <c r="L84" s="10">
        <f t="shared" si="24"/>
        <v>0</v>
      </c>
      <c r="M84" s="36">
        <f t="shared" si="25"/>
        <v>0</v>
      </c>
    </row>
    <row r="85" spans="1:13" s="4" customFormat="1" ht="15" customHeight="1" hidden="1">
      <c r="A85" s="35">
        <v>1404</v>
      </c>
      <c r="B85" s="7">
        <v>400</v>
      </c>
      <c r="C85" s="7">
        <v>268</v>
      </c>
      <c r="D85" s="11" t="s">
        <v>22</v>
      </c>
      <c r="E85" s="10"/>
      <c r="F85" s="10"/>
      <c r="G85" s="25"/>
      <c r="H85" s="10"/>
      <c r="I85" s="10">
        <f t="shared" si="23"/>
        <v>0</v>
      </c>
      <c r="J85" s="10"/>
      <c r="K85" s="10"/>
      <c r="L85" s="10">
        <f t="shared" si="24"/>
        <v>0</v>
      </c>
      <c r="M85" s="36">
        <f t="shared" si="25"/>
        <v>0</v>
      </c>
    </row>
    <row r="86" spans="1:13" s="4" customFormat="1" ht="15" customHeight="1" hidden="1">
      <c r="A86" s="35">
        <v>1407</v>
      </c>
      <c r="B86" s="7">
        <v>400</v>
      </c>
      <c r="C86" s="7">
        <v>272</v>
      </c>
      <c r="D86" s="11" t="s">
        <v>24</v>
      </c>
      <c r="E86" s="10"/>
      <c r="F86" s="10">
        <v>949</v>
      </c>
      <c r="G86" s="25">
        <v>-949</v>
      </c>
      <c r="H86" s="10"/>
      <c r="I86" s="10">
        <f t="shared" si="23"/>
        <v>0</v>
      </c>
      <c r="J86" s="10"/>
      <c r="K86" s="10"/>
      <c r="L86" s="10">
        <f t="shared" si="24"/>
        <v>0</v>
      </c>
      <c r="M86" s="36">
        <f t="shared" si="25"/>
        <v>0</v>
      </c>
    </row>
    <row r="87" spans="1:13" s="4" customFormat="1" ht="15" customHeight="1">
      <c r="A87" s="35">
        <v>1407</v>
      </c>
      <c r="B87" s="7">
        <v>400</v>
      </c>
      <c r="C87" s="7">
        <v>319</v>
      </c>
      <c r="D87" s="11" t="s">
        <v>25</v>
      </c>
      <c r="E87" s="10">
        <v>13</v>
      </c>
      <c r="F87" s="10"/>
      <c r="G87" s="25">
        <v>2</v>
      </c>
      <c r="H87" s="10">
        <v>13</v>
      </c>
      <c r="I87" s="10">
        <f t="shared" si="23"/>
        <v>2</v>
      </c>
      <c r="J87" s="10">
        <v>-3</v>
      </c>
      <c r="K87" s="10"/>
      <c r="L87" s="10">
        <f t="shared" si="24"/>
        <v>10</v>
      </c>
      <c r="M87" s="36">
        <f t="shared" si="25"/>
        <v>2</v>
      </c>
    </row>
    <row r="88" spans="1:13" ht="30.75" customHeight="1">
      <c r="A88" s="35"/>
      <c r="B88" s="7"/>
      <c r="C88" s="7"/>
      <c r="D88" s="6" t="s">
        <v>10</v>
      </c>
      <c r="E88" s="9">
        <f aca="true" t="shared" si="26" ref="E88:M88">SUM(E89)</f>
        <v>2998</v>
      </c>
      <c r="F88" s="9">
        <f t="shared" si="26"/>
        <v>1633</v>
      </c>
      <c r="G88" s="9">
        <f t="shared" si="26"/>
        <v>0</v>
      </c>
      <c r="H88" s="9">
        <f t="shared" si="26"/>
        <v>2998</v>
      </c>
      <c r="I88" s="9">
        <f t="shared" si="26"/>
        <v>1633</v>
      </c>
      <c r="J88" s="9">
        <f t="shared" si="26"/>
        <v>0</v>
      </c>
      <c r="K88" s="9">
        <f t="shared" si="26"/>
        <v>-150</v>
      </c>
      <c r="L88" s="9">
        <f t="shared" si="26"/>
        <v>2998</v>
      </c>
      <c r="M88" s="37">
        <f t="shared" si="26"/>
        <v>1483</v>
      </c>
    </row>
    <row r="89" spans="1:13" s="4" customFormat="1" ht="15" customHeight="1">
      <c r="A89" s="35">
        <v>1400</v>
      </c>
      <c r="B89" s="7"/>
      <c r="C89" s="7"/>
      <c r="D89" s="12" t="s">
        <v>0</v>
      </c>
      <c r="E89" s="10">
        <f aca="true" t="shared" si="27" ref="E89:M89">SUM(E90:E100)</f>
        <v>2998</v>
      </c>
      <c r="F89" s="10">
        <f t="shared" si="27"/>
        <v>1633</v>
      </c>
      <c r="G89" s="10">
        <f t="shared" si="27"/>
        <v>0</v>
      </c>
      <c r="H89" s="13">
        <f t="shared" si="27"/>
        <v>2998</v>
      </c>
      <c r="I89" s="10">
        <f t="shared" si="27"/>
        <v>1633</v>
      </c>
      <c r="J89" s="13">
        <f t="shared" si="27"/>
        <v>0</v>
      </c>
      <c r="K89" s="10">
        <f t="shared" si="27"/>
        <v>-150</v>
      </c>
      <c r="L89" s="13">
        <f t="shared" si="27"/>
        <v>2998</v>
      </c>
      <c r="M89" s="36">
        <f t="shared" si="27"/>
        <v>1483</v>
      </c>
    </row>
    <row r="90" spans="1:13" s="4" customFormat="1" ht="15" customHeight="1">
      <c r="A90" s="35">
        <v>1401</v>
      </c>
      <c r="B90" s="7">
        <v>400</v>
      </c>
      <c r="C90" s="7">
        <v>259</v>
      </c>
      <c r="D90" s="11" t="s">
        <v>14</v>
      </c>
      <c r="E90" s="10">
        <v>672</v>
      </c>
      <c r="F90" s="10"/>
      <c r="G90" s="25">
        <v>286</v>
      </c>
      <c r="H90" s="10">
        <v>672</v>
      </c>
      <c r="I90" s="10">
        <f aca="true" t="shared" si="28" ref="I90:I99">SUM(F90+G90)</f>
        <v>286</v>
      </c>
      <c r="J90" s="10"/>
      <c r="K90" s="10">
        <v>-32</v>
      </c>
      <c r="L90" s="10">
        <f aca="true" t="shared" si="29" ref="L90:L99">SUM(H90+J90)</f>
        <v>672</v>
      </c>
      <c r="M90" s="36">
        <f aca="true" t="shared" si="30" ref="M90:M99">SUM(I90+K90)</f>
        <v>254</v>
      </c>
    </row>
    <row r="91" spans="1:13" s="4" customFormat="1" ht="15" customHeight="1">
      <c r="A91" s="35">
        <v>1402</v>
      </c>
      <c r="B91" s="7">
        <v>400</v>
      </c>
      <c r="C91" s="7">
        <v>260</v>
      </c>
      <c r="D91" s="11" t="s">
        <v>15</v>
      </c>
      <c r="E91" s="10">
        <v>1299</v>
      </c>
      <c r="F91" s="10"/>
      <c r="G91" s="25">
        <v>829</v>
      </c>
      <c r="H91" s="10">
        <v>1299</v>
      </c>
      <c r="I91" s="10">
        <f t="shared" si="28"/>
        <v>829</v>
      </c>
      <c r="J91" s="10"/>
      <c r="K91" s="10">
        <v>-46</v>
      </c>
      <c r="L91" s="10">
        <f t="shared" si="29"/>
        <v>1299</v>
      </c>
      <c r="M91" s="36">
        <f t="shared" si="30"/>
        <v>783</v>
      </c>
    </row>
    <row r="92" spans="1:13" s="4" customFormat="1" ht="15" customHeight="1">
      <c r="A92" s="35">
        <v>1402</v>
      </c>
      <c r="B92" s="7">
        <v>400</v>
      </c>
      <c r="C92" s="7">
        <v>262</v>
      </c>
      <c r="D92" s="11" t="s">
        <v>16</v>
      </c>
      <c r="E92" s="10">
        <v>41</v>
      </c>
      <c r="F92" s="10"/>
      <c r="G92" s="25">
        <v>20</v>
      </c>
      <c r="H92" s="10">
        <v>41</v>
      </c>
      <c r="I92" s="10">
        <f t="shared" si="28"/>
        <v>20</v>
      </c>
      <c r="J92" s="10"/>
      <c r="K92" s="10">
        <v>-1</v>
      </c>
      <c r="L92" s="10">
        <f t="shared" si="29"/>
        <v>41</v>
      </c>
      <c r="M92" s="36">
        <f t="shared" si="30"/>
        <v>19</v>
      </c>
    </row>
    <row r="93" spans="1:13" s="4" customFormat="1" ht="15" customHeight="1">
      <c r="A93" s="35">
        <v>1402</v>
      </c>
      <c r="B93" s="7">
        <v>400</v>
      </c>
      <c r="C93" s="7">
        <v>263</v>
      </c>
      <c r="D93" s="11" t="s">
        <v>17</v>
      </c>
      <c r="E93" s="10">
        <v>534</v>
      </c>
      <c r="F93" s="10"/>
      <c r="G93" s="25">
        <v>286</v>
      </c>
      <c r="H93" s="10">
        <v>534</v>
      </c>
      <c r="I93" s="10">
        <f t="shared" si="28"/>
        <v>286</v>
      </c>
      <c r="J93" s="10"/>
      <c r="K93" s="10">
        <v>-53</v>
      </c>
      <c r="L93" s="10">
        <f t="shared" si="29"/>
        <v>534</v>
      </c>
      <c r="M93" s="36">
        <f t="shared" si="30"/>
        <v>233</v>
      </c>
    </row>
    <row r="94" spans="1:13" s="4" customFormat="1" ht="15" customHeight="1">
      <c r="A94" s="35">
        <v>1402</v>
      </c>
      <c r="B94" s="7">
        <v>400</v>
      </c>
      <c r="C94" s="7">
        <v>264</v>
      </c>
      <c r="D94" s="11" t="s">
        <v>18</v>
      </c>
      <c r="E94" s="10">
        <v>71</v>
      </c>
      <c r="F94" s="10"/>
      <c r="G94" s="25">
        <v>42</v>
      </c>
      <c r="H94" s="10">
        <v>71</v>
      </c>
      <c r="I94" s="10">
        <f t="shared" si="28"/>
        <v>42</v>
      </c>
      <c r="J94" s="10"/>
      <c r="K94" s="10">
        <v>-5</v>
      </c>
      <c r="L94" s="10">
        <f t="shared" si="29"/>
        <v>71</v>
      </c>
      <c r="M94" s="36">
        <f t="shared" si="30"/>
        <v>37</v>
      </c>
    </row>
    <row r="95" spans="1:13" s="4" customFormat="1" ht="15" customHeight="1">
      <c r="A95" s="35">
        <v>1402</v>
      </c>
      <c r="B95" s="7">
        <v>400</v>
      </c>
      <c r="C95" s="7">
        <v>264</v>
      </c>
      <c r="D95" s="11" t="s">
        <v>19</v>
      </c>
      <c r="E95" s="10">
        <v>195</v>
      </c>
      <c r="F95" s="10"/>
      <c r="G95" s="25">
        <v>78</v>
      </c>
      <c r="H95" s="10">
        <v>195</v>
      </c>
      <c r="I95" s="10">
        <f t="shared" si="28"/>
        <v>78</v>
      </c>
      <c r="J95" s="10"/>
      <c r="K95" s="10">
        <v>-7</v>
      </c>
      <c r="L95" s="10">
        <f t="shared" si="29"/>
        <v>195</v>
      </c>
      <c r="M95" s="36">
        <f t="shared" si="30"/>
        <v>71</v>
      </c>
    </row>
    <row r="96" spans="1:13" s="4" customFormat="1" ht="15" customHeight="1">
      <c r="A96" s="35">
        <v>1402</v>
      </c>
      <c r="B96" s="7">
        <v>400</v>
      </c>
      <c r="C96" s="7">
        <v>265</v>
      </c>
      <c r="D96" s="11" t="s">
        <v>20</v>
      </c>
      <c r="E96" s="10">
        <v>49</v>
      </c>
      <c r="F96" s="10"/>
      <c r="G96" s="25">
        <v>22</v>
      </c>
      <c r="H96" s="10">
        <v>49</v>
      </c>
      <c r="I96" s="10">
        <f t="shared" si="28"/>
        <v>22</v>
      </c>
      <c r="J96" s="10"/>
      <c r="K96" s="10"/>
      <c r="L96" s="10">
        <f t="shared" si="29"/>
        <v>49</v>
      </c>
      <c r="M96" s="36">
        <f t="shared" si="30"/>
        <v>22</v>
      </c>
    </row>
    <row r="97" spans="1:13" s="4" customFormat="1" ht="15" customHeight="1">
      <c r="A97" s="35">
        <v>1403</v>
      </c>
      <c r="B97" s="7">
        <v>400</v>
      </c>
      <c r="C97" s="7">
        <v>267</v>
      </c>
      <c r="D97" s="11" t="s">
        <v>21</v>
      </c>
      <c r="E97" s="10">
        <v>45</v>
      </c>
      <c r="F97" s="10"/>
      <c r="G97" s="25">
        <v>20</v>
      </c>
      <c r="H97" s="10">
        <v>45</v>
      </c>
      <c r="I97" s="10">
        <f t="shared" si="28"/>
        <v>20</v>
      </c>
      <c r="J97" s="10"/>
      <c r="K97" s="10"/>
      <c r="L97" s="10">
        <f t="shared" si="29"/>
        <v>45</v>
      </c>
      <c r="M97" s="36">
        <f t="shared" si="30"/>
        <v>20</v>
      </c>
    </row>
    <row r="98" spans="1:13" s="4" customFormat="1" ht="15" customHeight="1" hidden="1">
      <c r="A98" s="35">
        <v>1404</v>
      </c>
      <c r="B98" s="7">
        <v>400</v>
      </c>
      <c r="C98" s="7">
        <v>268</v>
      </c>
      <c r="D98" s="11" t="s">
        <v>22</v>
      </c>
      <c r="E98" s="10"/>
      <c r="F98" s="10"/>
      <c r="G98" s="25"/>
      <c r="H98" s="10"/>
      <c r="I98" s="10">
        <f t="shared" si="28"/>
        <v>0</v>
      </c>
      <c r="J98" s="10"/>
      <c r="K98" s="10"/>
      <c r="L98" s="10">
        <f t="shared" si="29"/>
        <v>0</v>
      </c>
      <c r="M98" s="36">
        <f t="shared" si="30"/>
        <v>0</v>
      </c>
    </row>
    <row r="99" spans="1:13" s="4" customFormat="1" ht="15" customHeight="1">
      <c r="A99" s="35">
        <v>1407</v>
      </c>
      <c r="B99" s="7">
        <v>400</v>
      </c>
      <c r="C99" s="7">
        <v>272</v>
      </c>
      <c r="D99" s="11" t="s">
        <v>24</v>
      </c>
      <c r="E99" s="10">
        <v>92</v>
      </c>
      <c r="F99" s="10">
        <v>1633</v>
      </c>
      <c r="G99" s="25">
        <v>-1583</v>
      </c>
      <c r="H99" s="10">
        <v>92</v>
      </c>
      <c r="I99" s="10">
        <f t="shared" si="28"/>
        <v>50</v>
      </c>
      <c r="J99" s="10"/>
      <c r="K99" s="10">
        <v>-6</v>
      </c>
      <c r="L99" s="10">
        <f t="shared" si="29"/>
        <v>92</v>
      </c>
      <c r="M99" s="36">
        <f t="shared" si="30"/>
        <v>44</v>
      </c>
    </row>
    <row r="100" spans="1:13" s="4" customFormat="1" ht="15" customHeight="1" hidden="1">
      <c r="A100" s="35">
        <v>1407</v>
      </c>
      <c r="B100" s="7">
        <v>407</v>
      </c>
      <c r="C100" s="7">
        <v>319</v>
      </c>
      <c r="D100" s="11" t="s">
        <v>25</v>
      </c>
      <c r="E100" s="10"/>
      <c r="F100" s="10"/>
      <c r="G100" s="25"/>
      <c r="H100" s="10"/>
      <c r="I100" s="10"/>
      <c r="J100" s="10"/>
      <c r="K100" s="10"/>
      <c r="L100" s="10"/>
      <c r="M100" s="36"/>
    </row>
    <row r="101" spans="1:13" s="14" customFormat="1" ht="40.5" customHeight="1" thickBot="1">
      <c r="A101" s="38"/>
      <c r="B101" s="39"/>
      <c r="C101" s="39"/>
      <c r="D101" s="39" t="s">
        <v>1</v>
      </c>
      <c r="E101" s="40">
        <f aca="true" t="shared" si="31" ref="E101:M101">SUM(E17+E31+E34+E37+E51+E63+E75+E88)</f>
        <v>20228</v>
      </c>
      <c r="F101" s="40">
        <f t="shared" si="31"/>
        <v>9740</v>
      </c>
      <c r="G101" s="40">
        <f t="shared" si="31"/>
        <v>0</v>
      </c>
      <c r="H101" s="40">
        <f t="shared" si="31"/>
        <v>20228</v>
      </c>
      <c r="I101" s="40">
        <f t="shared" si="31"/>
        <v>9740</v>
      </c>
      <c r="J101" s="40">
        <f t="shared" si="31"/>
        <v>-1091</v>
      </c>
      <c r="K101" s="40">
        <f t="shared" si="31"/>
        <v>-1000</v>
      </c>
      <c r="L101" s="40">
        <f t="shared" si="31"/>
        <v>19137</v>
      </c>
      <c r="M101" s="41">
        <f t="shared" si="31"/>
        <v>8740</v>
      </c>
    </row>
    <row r="106" ht="18">
      <c r="E106" s="3"/>
    </row>
    <row r="107" spans="4:5" ht="18">
      <c r="D107" s="78"/>
      <c r="E107" s="78"/>
    </row>
    <row r="108" ht="18" hidden="1">
      <c r="E108" s="23"/>
    </row>
    <row r="109" spans="1:13" s="17" customFormat="1" ht="21.75" customHeight="1" hidden="1">
      <c r="A109" s="15">
        <v>1400</v>
      </c>
      <c r="B109" s="15"/>
      <c r="C109" s="15"/>
      <c r="D109" s="16" t="s">
        <v>0</v>
      </c>
      <c r="E109" s="9">
        <f>SUM(E110:E120)</f>
        <v>20228</v>
      </c>
      <c r="F109" s="9">
        <f>SUM(F110:F120)</f>
        <v>9740</v>
      </c>
      <c r="I109" s="27">
        <f>SUM(I110:I120)</f>
        <v>9740</v>
      </c>
      <c r="J109" s="27">
        <f>SUM(J110:J120)</f>
        <v>-1091</v>
      </c>
      <c r="K109" s="27">
        <f>SUM(K110:K120)</f>
        <v>-1000</v>
      </c>
      <c r="L109" s="27">
        <f>SUM(L110:L120)</f>
        <v>19137</v>
      </c>
      <c r="M109" s="27">
        <f>SUM(M110:M120)</f>
        <v>8740</v>
      </c>
    </row>
    <row r="110" spans="1:13" s="4" customFormat="1" ht="15" customHeight="1" hidden="1">
      <c r="A110" s="7">
        <v>1401</v>
      </c>
      <c r="B110" s="7">
        <v>400</v>
      </c>
      <c r="C110" s="7">
        <v>259</v>
      </c>
      <c r="D110" s="11" t="s">
        <v>14</v>
      </c>
      <c r="E110" s="10">
        <f>SUM(E19,E39,E53,E65,E77,E90)</f>
        <v>4497</v>
      </c>
      <c r="F110" s="10">
        <f>SUM(F19,F39,F53,F65,F77,F90)</f>
        <v>0</v>
      </c>
      <c r="I110" s="10">
        <f>SUM(I19,I39,I53,I65,I77,I90)</f>
        <v>2315</v>
      </c>
      <c r="J110" s="10">
        <f>SUM(J19,J39,J53,J65,J77,J90)</f>
        <v>-218</v>
      </c>
      <c r="K110" s="10">
        <f>SUM(K19,K39,K53,K65,K77,K90)</f>
        <v>-245</v>
      </c>
      <c r="L110" s="10">
        <f>SUM(L19,L39,L53,L65,L77,L90)</f>
        <v>4279</v>
      </c>
      <c r="M110" s="10">
        <f>SUM(M19,M39,M53,M65,M77,M90)</f>
        <v>2070</v>
      </c>
    </row>
    <row r="111" spans="1:13" s="4" customFormat="1" ht="15" customHeight="1" hidden="1">
      <c r="A111" s="7">
        <v>1402</v>
      </c>
      <c r="B111" s="7">
        <v>401</v>
      </c>
      <c r="C111" s="7">
        <v>260</v>
      </c>
      <c r="D111" s="11" t="s">
        <v>15</v>
      </c>
      <c r="E111" s="10">
        <f>SUM(E20,E41,E54,E66,E78,E91)</f>
        <v>11685</v>
      </c>
      <c r="F111" s="10">
        <f>SUM(F20,F41,F54,F66,F78,F91)</f>
        <v>0</v>
      </c>
      <c r="I111" s="10">
        <f>SUM(I20,I41,I54,I66,I78,I91)</f>
        <v>5294</v>
      </c>
      <c r="J111" s="10">
        <f>SUM(J20,J41,J54,J66,J78,J91)</f>
        <v>-721</v>
      </c>
      <c r="K111" s="10">
        <f>SUM(K20,K41,K54,K66,K78,K91)</f>
        <v>-534</v>
      </c>
      <c r="L111" s="10">
        <f>SUM(L20,L41,L54,L66,L78,L91)</f>
        <v>10964</v>
      </c>
      <c r="M111" s="10">
        <f>SUM(M20,M41,M54,M66,M78,M91)</f>
        <v>4760</v>
      </c>
    </row>
    <row r="112" spans="1:13" s="4" customFormat="1" ht="15" customHeight="1" hidden="1">
      <c r="A112" s="7">
        <v>1402</v>
      </c>
      <c r="B112" s="7">
        <v>401</v>
      </c>
      <c r="C112" s="7">
        <v>262</v>
      </c>
      <c r="D112" s="11" t="s">
        <v>16</v>
      </c>
      <c r="E112" s="10">
        <f>SUM(E42,E55,E67,E79,E92)</f>
        <v>392</v>
      </c>
      <c r="F112" s="10">
        <f>SUM(F42,F55,F67,F79,F92)</f>
        <v>0</v>
      </c>
      <c r="I112" s="10">
        <f>SUM(I42,I55,I67,I79,I92)</f>
        <v>194</v>
      </c>
      <c r="J112" s="10">
        <f>SUM(J42,J55,J67,J79,J92)</f>
        <v>-14</v>
      </c>
      <c r="K112" s="10">
        <f>SUM(K42,K55,K67,K79,K92)</f>
        <v>-20</v>
      </c>
      <c r="L112" s="10">
        <f>SUM(L42,L55,L67,L79,L92)</f>
        <v>378</v>
      </c>
      <c r="M112" s="10">
        <f>SUM(M42,M55,M67,M79,M92)</f>
        <v>174</v>
      </c>
    </row>
    <row r="113" spans="1:13" s="4" customFormat="1" ht="15" customHeight="1" hidden="1">
      <c r="A113" s="7">
        <v>1402</v>
      </c>
      <c r="B113" s="7">
        <v>401</v>
      </c>
      <c r="C113" s="7">
        <v>263</v>
      </c>
      <c r="D113" s="11" t="s">
        <v>17</v>
      </c>
      <c r="E113" s="10">
        <f>SUM(E22,E56,E68,E93)</f>
        <v>838</v>
      </c>
      <c r="F113" s="10">
        <f>SUM(F22,F56,F68,F93)</f>
        <v>0</v>
      </c>
      <c r="I113" s="10">
        <f>SUM(I22,I56,I68,I93)</f>
        <v>434</v>
      </c>
      <c r="J113" s="10">
        <f>SUM(J22,J56,J68,J93)</f>
        <v>-20</v>
      </c>
      <c r="K113" s="10">
        <f>SUM(K22,K56,K68,K93)</f>
        <v>-67</v>
      </c>
      <c r="L113" s="10">
        <f>SUM(L22,L56,L68,L93)</f>
        <v>818</v>
      </c>
      <c r="M113" s="10">
        <f>SUM(M22,M56,M68,M93)</f>
        <v>367</v>
      </c>
    </row>
    <row r="114" spans="1:13" s="4" customFormat="1" ht="15" customHeight="1" hidden="1">
      <c r="A114" s="7">
        <v>1402</v>
      </c>
      <c r="B114" s="7">
        <v>401</v>
      </c>
      <c r="C114" s="7">
        <v>264</v>
      </c>
      <c r="D114" s="11" t="s">
        <v>18</v>
      </c>
      <c r="E114" s="10">
        <f>SUM(E23,E35,E44,E57,E69,E81,E94)</f>
        <v>1285</v>
      </c>
      <c r="F114" s="10">
        <f>SUM(F23,F35,F44,F57,F69,F81,F94)</f>
        <v>0</v>
      </c>
      <c r="I114" s="10">
        <f>SUM(I23,I35,I44,I57,I69,I81,I94)</f>
        <v>652</v>
      </c>
      <c r="J114" s="10">
        <f>SUM(J23,J35,J44,J57,J69,J81,J94)</f>
        <v>-64</v>
      </c>
      <c r="K114" s="10">
        <f>SUM(K23,K35,K44,K57,K69,K81,K94)</f>
        <v>-65</v>
      </c>
      <c r="L114" s="10">
        <f>SUM(L23,L35,L44,L57,L69,L81,L94)</f>
        <v>1221</v>
      </c>
      <c r="M114" s="10">
        <f>SUM(M23,M35,M44,M57,M69,M81,M94)</f>
        <v>587</v>
      </c>
    </row>
    <row r="115" spans="1:13" s="4" customFormat="1" ht="15" customHeight="1" hidden="1">
      <c r="A115" s="7">
        <v>1402</v>
      </c>
      <c r="B115" s="7">
        <v>401</v>
      </c>
      <c r="C115" s="7">
        <v>264</v>
      </c>
      <c r="D115" s="11" t="s">
        <v>19</v>
      </c>
      <c r="E115" s="10">
        <f>SUM(E32,E45,E58,E70,E82,E95)</f>
        <v>980</v>
      </c>
      <c r="F115" s="10">
        <f>SUM(F32,F45,F58,F70,F82,F95)</f>
        <v>0</v>
      </c>
      <c r="I115" s="10">
        <f>SUM(I32,I45,I58,I70,I82,I95)</f>
        <v>533</v>
      </c>
      <c r="J115" s="10">
        <f>SUM(J32,J45,J58,J70,J82,J95)</f>
        <v>-22</v>
      </c>
      <c r="K115" s="10">
        <f>SUM(K32,K45,K58,K70,K82,K95)</f>
        <v>-30</v>
      </c>
      <c r="L115" s="10">
        <f>SUM(L32,L45,L58,L70,L82,L95)</f>
        <v>958</v>
      </c>
      <c r="M115" s="10">
        <f>SUM(M32,M45,M58,M70,M82,M95)</f>
        <v>503</v>
      </c>
    </row>
    <row r="116" spans="1:13" s="4" customFormat="1" ht="15" customHeight="1" hidden="1">
      <c r="A116" s="7">
        <v>1402</v>
      </c>
      <c r="B116" s="7">
        <v>401</v>
      </c>
      <c r="C116" s="7">
        <v>265</v>
      </c>
      <c r="D116" s="11" t="s">
        <v>20</v>
      </c>
      <c r="E116" s="10">
        <f>SUM(E25,E46,E59,E71,E83,E96)</f>
        <v>270</v>
      </c>
      <c r="F116" s="10">
        <f>SUM(F25,F46,F59,F71,F83,F96)</f>
        <v>0</v>
      </c>
      <c r="I116" s="10">
        <f>SUM(I25,I46,I59,I71,I83,I96)</f>
        <v>165</v>
      </c>
      <c r="J116" s="10">
        <f>SUM(J25,J46,J59,J71,J83,J96)</f>
        <v>-29</v>
      </c>
      <c r="K116" s="10">
        <f>SUM(K25,K46,K59,K71,K83,K96)</f>
        <v>-15</v>
      </c>
      <c r="L116" s="10">
        <f>SUM(L25,L46,L59,L71,L83,L96)</f>
        <v>241</v>
      </c>
      <c r="M116" s="10">
        <f>SUM(M25,M46,M59,M71,M83,M96)</f>
        <v>150</v>
      </c>
    </row>
    <row r="117" spans="1:13" s="4" customFormat="1" ht="15" customHeight="1" hidden="1">
      <c r="A117" s="7">
        <v>1403</v>
      </c>
      <c r="B117" s="7">
        <v>403</v>
      </c>
      <c r="C117" s="7">
        <v>267</v>
      </c>
      <c r="D117" s="11" t="s">
        <v>21</v>
      </c>
      <c r="E117" s="10">
        <f>SUM(E97)</f>
        <v>45</v>
      </c>
      <c r="F117" s="10">
        <f>SUM(F97)</f>
        <v>0</v>
      </c>
      <c r="I117" s="10">
        <f>SUM(I97)</f>
        <v>20</v>
      </c>
      <c r="J117" s="10">
        <f>SUM(J97)</f>
        <v>0</v>
      </c>
      <c r="K117" s="10">
        <f>SUM(K97)</f>
        <v>0</v>
      </c>
      <c r="L117" s="10">
        <f>SUM(L97)</f>
        <v>45</v>
      </c>
      <c r="M117" s="10">
        <f>SUM(M97)</f>
        <v>20</v>
      </c>
    </row>
    <row r="118" spans="1:13" s="4" customFormat="1" ht="15" customHeight="1" hidden="1">
      <c r="A118" s="7">
        <v>1404</v>
      </c>
      <c r="B118" s="7">
        <v>403</v>
      </c>
      <c r="C118" s="7">
        <v>268</v>
      </c>
      <c r="D118" s="11" t="s">
        <v>22</v>
      </c>
      <c r="E118" s="10">
        <f>SUM(E27)</f>
        <v>0</v>
      </c>
      <c r="F118" s="10">
        <f>SUM(F27)</f>
        <v>0</v>
      </c>
      <c r="I118" s="10">
        <f>SUM(I27)</f>
        <v>0</v>
      </c>
      <c r="J118" s="10">
        <f>SUM(J27)</f>
        <v>0</v>
      </c>
      <c r="K118" s="10">
        <f>SUM(K27)</f>
        <v>0</v>
      </c>
      <c r="L118" s="10">
        <f>SUM(L27)</f>
        <v>0</v>
      </c>
      <c r="M118" s="10">
        <f>SUM(M27)</f>
        <v>0</v>
      </c>
    </row>
    <row r="119" spans="1:13" s="4" customFormat="1" ht="15" customHeight="1" hidden="1">
      <c r="A119" s="7">
        <v>1407</v>
      </c>
      <c r="B119" s="7">
        <v>407</v>
      </c>
      <c r="C119" s="7">
        <v>272</v>
      </c>
      <c r="D119" s="11" t="s">
        <v>24</v>
      </c>
      <c r="E119" s="10">
        <f>SUM(E29,E49,E62,E74,E86,E99)</f>
        <v>206</v>
      </c>
      <c r="F119" s="10">
        <f>SUM(F29,F33,F36,F49,F62,F74,F86,F99)</f>
        <v>9740</v>
      </c>
      <c r="I119" s="10">
        <f>SUM(I29,I33,I36,I49,I62,I74,I86,I99)</f>
        <v>127</v>
      </c>
      <c r="J119" s="10">
        <f>SUM(J29,J33,J36,J49,J62,J74,J86,J99)</f>
        <v>0</v>
      </c>
      <c r="K119" s="10">
        <f>SUM(K29,K33,K36,K49,K62,K74,K86,K99)</f>
        <v>-24</v>
      </c>
      <c r="L119" s="10">
        <f>SUM(L29,L33,L36,L49,L62,L74,L86,L99)</f>
        <v>206</v>
      </c>
      <c r="M119" s="10">
        <f>SUM(M29,M33,M36,M49,M62,M74,M86,M99)</f>
        <v>103</v>
      </c>
    </row>
    <row r="120" spans="1:13" s="4" customFormat="1" ht="15" customHeight="1" hidden="1">
      <c r="A120" s="7">
        <v>1407</v>
      </c>
      <c r="B120" s="7">
        <v>407</v>
      </c>
      <c r="C120" s="7">
        <v>319</v>
      </c>
      <c r="D120" s="11" t="s">
        <v>25</v>
      </c>
      <c r="E120" s="10">
        <f>SUM(E30+E50+E87+E100)</f>
        <v>30</v>
      </c>
      <c r="F120" s="10">
        <f>SUM(F30+F50+F87+F100)</f>
        <v>0</v>
      </c>
      <c r="I120" s="10">
        <f>SUM(I30+I50+I87+I100)</f>
        <v>6</v>
      </c>
      <c r="J120" s="10">
        <f>SUM(J30+J50+J87+J100)</f>
        <v>-3</v>
      </c>
      <c r="K120" s="10">
        <f>SUM(K30+K50+K87+K100)</f>
        <v>0</v>
      </c>
      <c r="L120" s="10">
        <f>SUM(L30+L50+L87+L100)</f>
        <v>27</v>
      </c>
      <c r="M120" s="10">
        <f>SUM(M30+M50+M87+M100)</f>
        <v>6</v>
      </c>
    </row>
    <row r="121" ht="12.75" hidden="1"/>
    <row r="122" ht="12.75" hidden="1"/>
  </sheetData>
  <sheetProtection/>
  <mergeCells count="26">
    <mergeCell ref="L3:M3"/>
    <mergeCell ref="A14:A15"/>
    <mergeCell ref="B14:B15"/>
    <mergeCell ref="C14:C15"/>
    <mergeCell ref="E14:E15"/>
    <mergeCell ref="F14:F15"/>
    <mergeCell ref="G14:G15"/>
    <mergeCell ref="K14:K15"/>
    <mergeCell ref="L8:M8"/>
    <mergeCell ref="D107:E107"/>
    <mergeCell ref="H1:I1"/>
    <mergeCell ref="H6:I6"/>
    <mergeCell ref="E13:F13"/>
    <mergeCell ref="H13:I13"/>
    <mergeCell ref="H14:H15"/>
    <mergeCell ref="I14:I15"/>
    <mergeCell ref="L1:M1"/>
    <mergeCell ref="L6:M6"/>
    <mergeCell ref="L13:M13"/>
    <mergeCell ref="L14:L15"/>
    <mergeCell ref="M14:M15"/>
    <mergeCell ref="A11:M11"/>
    <mergeCell ref="J1:K1"/>
    <mergeCell ref="J6:K6"/>
    <mergeCell ref="J13:K13"/>
    <mergeCell ref="J14:J15"/>
  </mergeCells>
  <printOptions/>
  <pageMargins left="0.77" right="0.11811023622047245" top="0.45" bottom="0" header="0.4724409448818898" footer="0.19"/>
  <pageSetup horizontalDpi="360" verticalDpi="360" orientation="portrait" paperSize="9" r:id="rId1"/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2004-12-19T09:51:50Z</cp:lastPrinted>
  <dcterms:created xsi:type="dcterms:W3CDTF">1999-04-16T11:44:00Z</dcterms:created>
  <dcterms:modified xsi:type="dcterms:W3CDTF">2004-12-30T08:29:37Z</dcterms:modified>
  <cp:category/>
  <cp:version/>
  <cp:contentType/>
  <cp:contentStatus/>
</cp:coreProperties>
</file>