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" windowWidth="12120" windowHeight="8700" activeTab="2"/>
  </bookViews>
  <sheets>
    <sheet name="прил 1" sheetId="1" r:id="rId1"/>
    <sheet name="прил 09" sheetId="2" r:id="rId2"/>
    <sheet name="прил 10" sheetId="3" r:id="rId3"/>
  </sheets>
  <definedNames>
    <definedName name="_xlnm.Print_Titles" localSheetId="2">'прил 10'!$11:$11</definedName>
    <definedName name="_xlnm.Print_Area" localSheetId="1">'прил 09'!#REF!</definedName>
    <definedName name="_xlnm.Print_Area" localSheetId="0">'прил 1'!#REF!</definedName>
    <definedName name="_xlnm.Print_Area" localSheetId="2">'прил 10'!$A$1:$AH$149</definedName>
  </definedNames>
  <calcPr fullCalcOnLoad="1"/>
</workbook>
</file>

<file path=xl/sharedStrings.xml><?xml version="1.0" encoding="utf-8"?>
<sst xmlns="http://schemas.openxmlformats.org/spreadsheetml/2006/main" count="295" uniqueCount="103">
  <si>
    <t>Изменения (областные)регион</t>
  </si>
  <si>
    <t>Изменения (областные)адр и учр</t>
  </si>
  <si>
    <t>Изменения (областные)многод</t>
  </si>
  <si>
    <t>Изменения (областные)субс и тр тыла</t>
  </si>
  <si>
    <t>05</t>
  </si>
  <si>
    <t>06</t>
  </si>
  <si>
    <t>всего</t>
  </si>
  <si>
    <t>Бюджет города Калининграда на 2005 год по главным распорядителям, распорядителям и получателям бюджетных средств</t>
  </si>
  <si>
    <t>Мэрия</t>
  </si>
  <si>
    <t>Городская избирательная комиссия</t>
  </si>
  <si>
    <t>Городской Совет депутатов</t>
  </si>
  <si>
    <t>Комитет по финансам и контролю</t>
  </si>
  <si>
    <t>Управление архитектуры и градостроительства</t>
  </si>
  <si>
    <t>Мед.вытрезвитель №1</t>
  </si>
  <si>
    <t>Мед.вытрезвитель №2</t>
  </si>
  <si>
    <t>Спец.приемник УВД</t>
  </si>
  <si>
    <t>ГОБ ДПС ГИБДД</t>
  </si>
  <si>
    <t>Отряд ГПС МЧС Калининградской области</t>
  </si>
  <si>
    <t>Комитет жилищно-коммунального хозяйства</t>
  </si>
  <si>
    <t>Дотация-з/п</t>
  </si>
  <si>
    <t>Комитет строительства и транспорта</t>
  </si>
  <si>
    <t>Управление по делам ГО и ЧС г.Калининграда</t>
  </si>
  <si>
    <t>МУ "Управление по делам ГО и ЧС г.Калининграда"</t>
  </si>
  <si>
    <t>Управление образования</t>
  </si>
  <si>
    <t>Отдел культуры и искусства</t>
  </si>
  <si>
    <t>Управление здравоохранения</t>
  </si>
  <si>
    <t>Отдел физкультуры и спорта</t>
  </si>
  <si>
    <t xml:space="preserve">Управление труда  и соцразвития </t>
  </si>
  <si>
    <t>Отдел молодежи</t>
  </si>
  <si>
    <t>Комитет муниципального имущества</t>
  </si>
  <si>
    <t>Управление внутренних дел Калининградской области</t>
  </si>
  <si>
    <t>Архив</t>
  </si>
  <si>
    <t>МУ "Калининградский центр информационных технологий"</t>
  </si>
  <si>
    <t>Экологический центр "Екат-Калининград"</t>
  </si>
  <si>
    <t>МУ"Эксплуатация здания мэрии"</t>
  </si>
  <si>
    <t>МУ "Центр развития города "Калининград-информ"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</si>
  <si>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</si>
  <si>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</si>
  <si>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</si>
  <si>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</si>
  <si>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</si>
  <si>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10</t>
  </si>
  <si>
    <t>Приложение  № 10</t>
  </si>
  <si>
    <t>Приложение  № 18</t>
  </si>
  <si>
    <t>№ 371 от 22.12.2004 г.</t>
  </si>
  <si>
    <t>0100</t>
  </si>
  <si>
    <t>Общегосударственные вопросы</t>
  </si>
  <si>
    <t>0200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</si>
  <si>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</si>
  <si>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</si>
  <si>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</si>
  <si>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</si>
  <si>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</si>
  <si>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</si>
  <si>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</si>
  <si>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</si>
  <si>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</si>
  <si>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</si>
  <si>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</si>
  <si>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</si>
  <si>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</si>
  <si>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</si>
  <si>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Изменения (областные) 2501</t>
  </si>
  <si>
    <t>Изменения (областные) субвенции гражданам, имеющим детей</t>
  </si>
  <si>
    <t>Изменения (областные) 2300     2208</t>
  </si>
  <si>
    <t>1000</t>
  </si>
  <si>
    <t>Социальная политика</t>
  </si>
  <si>
    <t>Наименование показателей</t>
  </si>
  <si>
    <t>Отдел милиции по борьбе с правонарушениями в сфере потребительского рынка и исполнению административного законодательства при УВД Калининградской области</t>
  </si>
  <si>
    <t>Изменения (областные) 2108</t>
  </si>
  <si>
    <t>Изменения (областные) 2107</t>
  </si>
  <si>
    <t>Изменения (областные) 2206</t>
  </si>
  <si>
    <t>Утверждено на 2005 год</t>
  </si>
  <si>
    <t>Изменения (областные)</t>
  </si>
  <si>
    <t>Изменения (Непомнящих)</t>
  </si>
  <si>
    <t>Изменения (прошли)</t>
  </si>
  <si>
    <t>(тыс. руб.)</t>
  </si>
  <si>
    <t>Изменения (Шитиков)</t>
  </si>
  <si>
    <t>Изменения (надо)</t>
  </si>
  <si>
    <t>аренда</t>
  </si>
  <si>
    <t>Соцпол</t>
  </si>
  <si>
    <t>Изменения (Карпушенко)</t>
  </si>
  <si>
    <t>Изменения (Мусевич)</t>
  </si>
  <si>
    <t>ЖКХ</t>
  </si>
  <si>
    <t>Изменения (ЦБФ)</t>
  </si>
  <si>
    <t xml:space="preserve">    № 381 от 16.11.05г.</t>
  </si>
  <si>
    <t xml:space="preserve">    № 416 от 14.12.05г.</t>
  </si>
  <si>
    <t>к решению городского Совета</t>
  </si>
  <si>
    <t>депутатов Калининграда</t>
  </si>
  <si>
    <t>Раздел</t>
  </si>
  <si>
    <t>Сумма (тыс. руб.)</t>
  </si>
  <si>
    <t>аппарат</t>
  </si>
  <si>
    <t>з/п прочие</t>
  </si>
  <si>
    <t>01</t>
  </si>
  <si>
    <t>02</t>
  </si>
  <si>
    <t>03</t>
  </si>
  <si>
    <t>04</t>
  </si>
  <si>
    <t>07</t>
  </si>
  <si>
    <t>Национальная оборона</t>
  </si>
  <si>
    <t>08</t>
  </si>
  <si>
    <t>09</t>
  </si>
  <si>
    <t>перераспределение</t>
  </si>
  <si>
    <t>№ 457 от 26 декабря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</si>
</sst>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3"/>
      <color indexed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33.875" style="0" customWidth="1"/>
    <col min="2" max="2" width="48.875" style="0" customWidth="1"/>
    <col min="3" max="15" width="14.25390625" style="0" hidden="1" customWidth="1"/>
    <col min="16" max="16" width="14.25390625" style="37" hidden="1" customWidth="1"/>
    <col min="17" max="33" width="14.25390625" style="0" hidden="1" customWidth="1"/>
    <col min="34" max="34" width="13.125" style="0" hidden="1" customWidth="1"/>
    <col min="35" max="35" width="14.25390625" style="0" customWidth="1"/>
  </cols>
  <sheetData/>
  <printOptions/>
  <pageMargins left="0.7874015748031497" right="0.3937007874015748" top="0.1968503937007874" bottom="0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31.75390625" style="0" customWidth="1"/>
    <col min="2" max="3" width="9.125" style="5" customWidth="1"/>
    <col min="4" max="4" width="12.75390625" style="5" customWidth="1"/>
    <col min="5" max="5" width="13.00390625" style="5" customWidth="1"/>
    <col min="6" max="6" width="17.00390625" style="6" hidden="1" customWidth="1"/>
    <col min="7" max="10" width="10.125" style="0" hidden="1" customWidth="1"/>
    <col min="11" max="11" width="13.75390625" style="0" hidden="1" customWidth="1"/>
    <col min="12" max="13" width="14.00390625" style="0" hidden="1" customWidth="1"/>
    <col min="14" max="17" width="10.125" style="0" hidden="1" customWidth="1"/>
    <col min="18" max="18" width="0" style="0" hidden="1" customWidth="1"/>
    <col min="19" max="19" width="9.375" style="0" hidden="1" customWidth="1"/>
    <col min="20" max="20" width="9.625" style="0" hidden="1" customWidth="1"/>
    <col min="21" max="21" width="0" style="0" hidden="1" customWidth="1"/>
    <col min="22" max="24" width="10.75390625" style="0" hidden="1" customWidth="1"/>
    <col min="25" max="27" width="0" style="0" hidden="1" customWidth="1"/>
    <col min="28" max="28" width="10.00390625" style="0" hidden="1" customWidth="1"/>
    <col min="29" max="31" width="0" style="0" hidden="1" customWidth="1"/>
    <col min="32" max="33" width="9.25390625" style="0" hidden="1" customWidth="1"/>
    <col min="34" max="35" width="0" style="0" hidden="1" customWidth="1"/>
    <col min="36" max="36" width="17.00390625" style="0" customWidth="1"/>
  </cols>
  <sheetData/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69"/>
  <sheetViews>
    <sheetView tabSelected="1" view="pageBreakPreview" zoomScale="60" workbookViewId="0" topLeftCell="A1">
      <pane xSplit="3" ySplit="11" topLeftCell="D10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" sqref="C4"/>
    </sheetView>
  </sheetViews>
  <sheetFormatPr defaultColWidth="9.00390625" defaultRowHeight="12.75"/>
  <cols>
    <col min="1" max="1" width="9.625" style="7" customWidth="1"/>
    <col min="2" max="2" width="49.00390625" style="7" customWidth="1"/>
    <col min="3" max="3" width="7.625" style="7" customWidth="1"/>
    <col min="4" max="4" width="24.875" style="7" hidden="1" customWidth="1"/>
    <col min="5" max="33" width="13.75390625" style="7" hidden="1" customWidth="1"/>
    <col min="34" max="34" width="26.25390625" style="7" customWidth="1"/>
    <col min="35" max="35" width="10.875" style="7" customWidth="1"/>
    <col min="36" max="16384" width="9.125" style="7" customWidth="1"/>
  </cols>
  <sheetData>
    <row r="1" spans="2:34" ht="15" customHeight="1">
      <c r="B1" s="8"/>
      <c r="C1" s="35" t="s">
        <v>42</v>
      </c>
      <c r="D1" s="3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2:34" ht="15" customHeight="1">
      <c r="B2" s="8"/>
      <c r="C2" s="35" t="s">
        <v>87</v>
      </c>
      <c r="D2" s="3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2:34" ht="15" customHeight="1">
      <c r="B3" s="8"/>
      <c r="C3" s="35" t="s">
        <v>88</v>
      </c>
      <c r="D3" s="35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2:34" ht="15" customHeight="1">
      <c r="B4" s="8"/>
      <c r="C4" s="35" t="s">
        <v>102</v>
      </c>
      <c r="D4" s="3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ht="15" customHeight="1">
      <c r="B5" s="8"/>
      <c r="C5" s="35"/>
      <c r="D5" s="35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2:34" ht="15" customHeight="1">
      <c r="B6" s="8"/>
      <c r="C6" s="39" t="s">
        <v>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2:34" ht="15" customHeight="1">
      <c r="B7" s="8"/>
      <c r="C7" s="35" t="s">
        <v>87</v>
      </c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2:34" ht="15" customHeight="1">
      <c r="B8" s="8"/>
      <c r="C8" s="35" t="s">
        <v>88</v>
      </c>
      <c r="D8" s="35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2:34" ht="15" customHeight="1">
      <c r="B9" s="8"/>
      <c r="C9" s="35" t="s">
        <v>44</v>
      </c>
      <c r="D9" s="35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64.5" customHeight="1" thickBot="1">
      <c r="A10" s="40" t="s">
        <v>7</v>
      </c>
      <c r="B10" s="40"/>
      <c r="C10" s="40"/>
      <c r="D10" s="40"/>
      <c r="AH10" s="2" t="s">
        <v>76</v>
      </c>
    </row>
    <row r="11" spans="1:64" s="13" customFormat="1" ht="58.5" customHeight="1" thickBot="1">
      <c r="A11" s="9" t="s">
        <v>89</v>
      </c>
      <c r="B11" s="41" t="s">
        <v>67</v>
      </c>
      <c r="C11" s="42"/>
      <c r="D11" s="10" t="s">
        <v>90</v>
      </c>
      <c r="E11" s="1" t="s">
        <v>1</v>
      </c>
      <c r="F11" s="1" t="s">
        <v>2</v>
      </c>
      <c r="G11" s="1" t="s">
        <v>0</v>
      </c>
      <c r="H11" s="1" t="s">
        <v>3</v>
      </c>
      <c r="I11" s="1" t="s">
        <v>69</v>
      </c>
      <c r="J11" s="1" t="s">
        <v>71</v>
      </c>
      <c r="K11" s="1" t="s">
        <v>70</v>
      </c>
      <c r="L11" s="1" t="s">
        <v>62</v>
      </c>
      <c r="M11" s="1" t="s">
        <v>64</v>
      </c>
      <c r="N11" s="36" t="s">
        <v>63</v>
      </c>
      <c r="O11" s="1" t="s">
        <v>73</v>
      </c>
      <c r="P11" s="3" t="s">
        <v>19</v>
      </c>
      <c r="Q11" s="3" t="s">
        <v>85</v>
      </c>
      <c r="R11" s="3" t="s">
        <v>86</v>
      </c>
      <c r="S11" s="3" t="s">
        <v>81</v>
      </c>
      <c r="T11" s="3" t="s">
        <v>74</v>
      </c>
      <c r="U11" s="3" t="s">
        <v>77</v>
      </c>
      <c r="V11" s="3" t="s">
        <v>82</v>
      </c>
      <c r="W11" s="1" t="s">
        <v>75</v>
      </c>
      <c r="X11" s="1" t="s">
        <v>78</v>
      </c>
      <c r="Y11" s="1" t="s">
        <v>79</v>
      </c>
      <c r="Z11" s="4" t="s">
        <v>101</v>
      </c>
      <c r="AA11" s="11" t="s">
        <v>91</v>
      </c>
      <c r="AB11" s="1" t="s">
        <v>92</v>
      </c>
      <c r="AC11" s="1" t="s">
        <v>83</v>
      </c>
      <c r="AD11" s="1" t="s">
        <v>80</v>
      </c>
      <c r="AE11" s="1" t="s">
        <v>83</v>
      </c>
      <c r="AF11" s="1" t="s">
        <v>79</v>
      </c>
      <c r="AG11" s="1" t="s">
        <v>84</v>
      </c>
      <c r="AH11" s="1" t="s">
        <v>72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34" s="17" customFormat="1" ht="18" customHeight="1">
      <c r="A12" s="14"/>
      <c r="B12" s="43" t="s">
        <v>8</v>
      </c>
      <c r="C12" s="44"/>
      <c r="D12" s="15">
        <f>SUM(D13:D18)</f>
        <v>103138</v>
      </c>
      <c r="E12" s="15">
        <f>SUM(E13:E18)</f>
        <v>0</v>
      </c>
      <c r="F12" s="15">
        <f aca="true" t="shared" si="0" ref="F12:O12">SUM(F13:F18)</f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13</v>
      </c>
      <c r="N12" s="15">
        <f t="shared" si="0"/>
        <v>0</v>
      </c>
      <c r="O12" s="15">
        <f t="shared" si="0"/>
        <v>0</v>
      </c>
      <c r="P12" s="15">
        <f aca="true" t="shared" si="1" ref="P12:AH12">SUM(P13:P18)</f>
        <v>0</v>
      </c>
      <c r="Q12" s="15">
        <f t="shared" si="1"/>
        <v>2700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1"/>
        <v>0</v>
      </c>
      <c r="AF12" s="15">
        <f t="shared" si="1"/>
        <v>0</v>
      </c>
      <c r="AG12" s="15">
        <f t="shared" si="1"/>
        <v>0</v>
      </c>
      <c r="AH12" s="15">
        <f t="shared" si="1"/>
        <v>105851</v>
      </c>
    </row>
    <row r="13" spans="1:34" ht="16.5">
      <c r="A13" s="18" t="s">
        <v>45</v>
      </c>
      <c r="B13" s="45" t="s">
        <v>46</v>
      </c>
      <c r="C13" s="46"/>
      <c r="D13" s="21">
        <v>90241</v>
      </c>
      <c r="E13" s="22"/>
      <c r="F13" s="22"/>
      <c r="G13" s="22"/>
      <c r="H13" s="22"/>
      <c r="I13" s="22"/>
      <c r="J13" s="22"/>
      <c r="K13" s="22"/>
      <c r="L13" s="22"/>
      <c r="M13" s="22">
        <v>13</v>
      </c>
      <c r="N13" s="22"/>
      <c r="O13" s="22"/>
      <c r="P13" s="22"/>
      <c r="Q13" s="22">
        <v>2700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>
        <f aca="true" t="shared" si="2" ref="AH13:AH18">SUM(D13,E13:AG13)</f>
        <v>92954</v>
      </c>
    </row>
    <row r="14" spans="1:34" ht="16.5">
      <c r="A14" s="18" t="s">
        <v>47</v>
      </c>
      <c r="B14" s="45" t="s">
        <v>98</v>
      </c>
      <c r="C14" s="46"/>
      <c r="D14" s="21">
        <v>325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>
        <f>SUM(D14,E14:AG14)</f>
        <v>325</v>
      </c>
    </row>
    <row r="15" spans="1:34" ht="16.5" hidden="1">
      <c r="A15" s="18" t="s">
        <v>52</v>
      </c>
      <c r="B15" s="45" t="s">
        <v>53</v>
      </c>
      <c r="C15" s="46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>
        <f t="shared" si="2"/>
        <v>0</v>
      </c>
    </row>
    <row r="16" spans="1:34" ht="16.5" hidden="1">
      <c r="A16" s="18" t="s">
        <v>54</v>
      </c>
      <c r="B16" s="45" t="s">
        <v>55</v>
      </c>
      <c r="C16" s="46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>
        <f t="shared" si="2"/>
        <v>0</v>
      </c>
    </row>
    <row r="17" spans="1:34" ht="16.5">
      <c r="A17" s="24" t="s">
        <v>56</v>
      </c>
      <c r="B17" s="45" t="s">
        <v>57</v>
      </c>
      <c r="C17" s="46"/>
      <c r="D17" s="21">
        <v>250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>
        <f t="shared" si="2"/>
        <v>250</v>
      </c>
    </row>
    <row r="18" spans="1:34" ht="30.75" customHeight="1">
      <c r="A18" s="24" t="s">
        <v>58</v>
      </c>
      <c r="B18" s="45" t="s">
        <v>59</v>
      </c>
      <c r="C18" s="46"/>
      <c r="D18" s="21">
        <v>12322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>
        <f t="shared" si="2"/>
        <v>12322</v>
      </c>
    </row>
    <row r="19" spans="1:34" s="17" customFormat="1" ht="16.5">
      <c r="A19" s="14"/>
      <c r="B19" s="43" t="s">
        <v>9</v>
      </c>
      <c r="C19" s="44"/>
      <c r="D19" s="15">
        <f>SUM(D20)</f>
        <v>2177</v>
      </c>
      <c r="E19" s="15">
        <f aca="true" t="shared" si="3" ref="E19:AH19">SUM(E20)</f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0</v>
      </c>
      <c r="N19" s="15">
        <f t="shared" si="3"/>
        <v>0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  <c r="AD19" s="15">
        <f t="shared" si="3"/>
        <v>0</v>
      </c>
      <c r="AE19" s="15">
        <f t="shared" si="3"/>
        <v>0</v>
      </c>
      <c r="AF19" s="15">
        <f t="shared" si="3"/>
        <v>0</v>
      </c>
      <c r="AG19" s="15">
        <f t="shared" si="3"/>
        <v>0</v>
      </c>
      <c r="AH19" s="15">
        <f t="shared" si="3"/>
        <v>2177</v>
      </c>
    </row>
    <row r="20" spans="1:34" ht="16.5">
      <c r="A20" s="18" t="s">
        <v>45</v>
      </c>
      <c r="B20" s="45" t="s">
        <v>46</v>
      </c>
      <c r="C20" s="46"/>
      <c r="D20" s="21">
        <v>2177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>
        <f>SUM(D20,E20:AG20)</f>
        <v>2177</v>
      </c>
    </row>
    <row r="21" spans="1:34" s="17" customFormat="1" ht="16.5">
      <c r="A21" s="14"/>
      <c r="B21" s="43" t="s">
        <v>10</v>
      </c>
      <c r="C21" s="44"/>
      <c r="D21" s="15">
        <f>SUM(D22)</f>
        <v>31684</v>
      </c>
      <c r="E21" s="15">
        <f aca="true" t="shared" si="4" ref="E21:AH21">SUM(E22)</f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4"/>
        <v>0</v>
      </c>
      <c r="X21" s="15">
        <f t="shared" si="4"/>
        <v>0</v>
      </c>
      <c r="Y21" s="15">
        <f t="shared" si="4"/>
        <v>0</v>
      </c>
      <c r="Z21" s="15">
        <f t="shared" si="4"/>
        <v>0</v>
      </c>
      <c r="AA21" s="15">
        <f t="shared" si="4"/>
        <v>0</v>
      </c>
      <c r="AB21" s="15">
        <f t="shared" si="4"/>
        <v>0</v>
      </c>
      <c r="AC21" s="15">
        <f t="shared" si="4"/>
        <v>0</v>
      </c>
      <c r="AD21" s="15">
        <f t="shared" si="4"/>
        <v>0</v>
      </c>
      <c r="AE21" s="15">
        <f t="shared" si="4"/>
        <v>0</v>
      </c>
      <c r="AF21" s="15">
        <f t="shared" si="4"/>
        <v>0</v>
      </c>
      <c r="AG21" s="15">
        <f t="shared" si="4"/>
        <v>0</v>
      </c>
      <c r="AH21" s="15">
        <f t="shared" si="4"/>
        <v>31684</v>
      </c>
    </row>
    <row r="22" spans="1:34" ht="16.5">
      <c r="A22" s="18" t="s">
        <v>45</v>
      </c>
      <c r="B22" s="45" t="s">
        <v>46</v>
      </c>
      <c r="C22" s="46"/>
      <c r="D22" s="21">
        <v>31684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>
        <f>SUM(D22,E22:AG22)</f>
        <v>31684</v>
      </c>
    </row>
    <row r="23" spans="1:34" s="17" customFormat="1" ht="16.5">
      <c r="A23" s="14"/>
      <c r="B23" s="43" t="s">
        <v>11</v>
      </c>
      <c r="C23" s="44"/>
      <c r="D23" s="15">
        <f>SUM(D24:D29)</f>
        <v>134601</v>
      </c>
      <c r="E23" s="15">
        <f aca="true" t="shared" si="5" ref="E23:AH23">SUM(E24:E29)</f>
        <v>0</v>
      </c>
      <c r="F23" s="15">
        <f aca="true" t="shared" si="6" ref="F23:O23">SUM(F24:F29)</f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>SUM(P24:P29)</f>
        <v>0</v>
      </c>
      <c r="Q23" s="15">
        <f>SUM(Q24:Q29)</f>
        <v>0</v>
      </c>
      <c r="R23" s="15">
        <f t="shared" si="5"/>
        <v>0</v>
      </c>
      <c r="S23" s="15">
        <f t="shared" si="5"/>
        <v>0</v>
      </c>
      <c r="T23" s="15">
        <f t="shared" si="5"/>
        <v>0</v>
      </c>
      <c r="U23" s="15">
        <f>SUM(U24:U29)</f>
        <v>0</v>
      </c>
      <c r="V23" s="15">
        <f>SUM(V24:V29)</f>
        <v>0</v>
      </c>
      <c r="W23" s="15">
        <f t="shared" si="5"/>
        <v>0</v>
      </c>
      <c r="X23" s="15">
        <f t="shared" si="5"/>
        <v>0</v>
      </c>
      <c r="Y23" s="15">
        <f t="shared" si="5"/>
        <v>0</v>
      </c>
      <c r="Z23" s="15">
        <f t="shared" si="5"/>
        <v>0</v>
      </c>
      <c r="AA23" s="15">
        <f t="shared" si="5"/>
        <v>0</v>
      </c>
      <c r="AB23" s="15">
        <f t="shared" si="5"/>
        <v>0</v>
      </c>
      <c r="AC23" s="15">
        <f t="shared" si="5"/>
        <v>0</v>
      </c>
      <c r="AD23" s="15">
        <f t="shared" si="5"/>
        <v>0</v>
      </c>
      <c r="AE23" s="15">
        <f t="shared" si="5"/>
        <v>0</v>
      </c>
      <c r="AF23" s="15">
        <f t="shared" si="5"/>
        <v>0</v>
      </c>
      <c r="AG23" s="15">
        <f t="shared" si="5"/>
        <v>10000</v>
      </c>
      <c r="AH23" s="15">
        <f t="shared" si="5"/>
        <v>144601</v>
      </c>
    </row>
    <row r="24" spans="1:34" ht="16.5">
      <c r="A24" s="18" t="s">
        <v>45</v>
      </c>
      <c r="B24" s="45" t="s">
        <v>46</v>
      </c>
      <c r="C24" s="46"/>
      <c r="D24" s="21">
        <v>116968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>
        <f aca="true" t="shared" si="7" ref="AH24:AH29">SUM(D24,E24:AG24)</f>
        <v>116968</v>
      </c>
    </row>
    <row r="25" spans="1:34" ht="16.5">
      <c r="A25" s="18" t="s">
        <v>50</v>
      </c>
      <c r="B25" s="45" t="s">
        <v>51</v>
      </c>
      <c r="C25" s="46"/>
      <c r="D25" s="21">
        <v>387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>
        <f t="shared" si="7"/>
        <v>387</v>
      </c>
    </row>
    <row r="26" spans="1:34" ht="16.5">
      <c r="A26" s="18" t="s">
        <v>52</v>
      </c>
      <c r="B26" s="45" t="s">
        <v>53</v>
      </c>
      <c r="C26" s="46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v>10000</v>
      </c>
      <c r="AH26" s="23">
        <f t="shared" si="7"/>
        <v>10000</v>
      </c>
    </row>
    <row r="27" spans="1:34" ht="16.5">
      <c r="A27" s="18" t="s">
        <v>54</v>
      </c>
      <c r="B27" s="45" t="s">
        <v>55</v>
      </c>
      <c r="C27" s="46"/>
      <c r="D27" s="21">
        <v>37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>
        <f t="shared" si="7"/>
        <v>37</v>
      </c>
    </row>
    <row r="28" spans="1:34" ht="16.5">
      <c r="A28" s="24" t="s">
        <v>56</v>
      </c>
      <c r="B28" s="45" t="s">
        <v>57</v>
      </c>
      <c r="C28" s="46"/>
      <c r="D28" s="21">
        <v>9655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>
        <f t="shared" si="7"/>
        <v>9655</v>
      </c>
    </row>
    <row r="29" spans="1:34" ht="27.75" customHeight="1">
      <c r="A29" s="24" t="s">
        <v>58</v>
      </c>
      <c r="B29" s="45" t="s">
        <v>59</v>
      </c>
      <c r="C29" s="46"/>
      <c r="D29" s="21">
        <v>7554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>
        <f t="shared" si="7"/>
        <v>7554</v>
      </c>
    </row>
    <row r="30" spans="1:34" s="17" customFormat="1" ht="16.5">
      <c r="A30" s="14"/>
      <c r="B30" s="43" t="s">
        <v>12</v>
      </c>
      <c r="C30" s="44"/>
      <c r="D30" s="15">
        <f>SUM(D31:D32)</f>
        <v>38282</v>
      </c>
      <c r="E30" s="15">
        <f aca="true" t="shared" si="8" ref="E30:AH30">SUM(E31:E32)</f>
        <v>0</v>
      </c>
      <c r="F30" s="15">
        <f aca="true" t="shared" si="9" ref="F30:O30">SUM(F31:F32)</f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9"/>
        <v>0</v>
      </c>
      <c r="O30" s="15">
        <f t="shared" si="9"/>
        <v>0</v>
      </c>
      <c r="P30" s="15">
        <f t="shared" si="8"/>
        <v>0</v>
      </c>
      <c r="Q30" s="15">
        <f t="shared" si="8"/>
        <v>0</v>
      </c>
      <c r="R30" s="15">
        <f t="shared" si="8"/>
        <v>0</v>
      </c>
      <c r="S30" s="15">
        <f t="shared" si="8"/>
        <v>0</v>
      </c>
      <c r="T30" s="15">
        <f t="shared" si="8"/>
        <v>0</v>
      </c>
      <c r="U30" s="15">
        <f>SUM(U31:U32)</f>
        <v>0</v>
      </c>
      <c r="V30" s="15">
        <f>SUM(V31:V32)</f>
        <v>0</v>
      </c>
      <c r="W30" s="15">
        <f t="shared" si="8"/>
        <v>0</v>
      </c>
      <c r="X30" s="15">
        <f t="shared" si="8"/>
        <v>0</v>
      </c>
      <c r="Y30" s="15">
        <f t="shared" si="8"/>
        <v>0</v>
      </c>
      <c r="Z30" s="15">
        <f t="shared" si="8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38282</v>
      </c>
    </row>
    <row r="31" spans="1:34" ht="16.5">
      <c r="A31" s="18" t="s">
        <v>50</v>
      </c>
      <c r="B31" s="45" t="s">
        <v>51</v>
      </c>
      <c r="C31" s="46"/>
      <c r="D31" s="21">
        <v>28282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3">
        <f>SUM(D31,E31:AG31)</f>
        <v>28282</v>
      </c>
    </row>
    <row r="32" spans="1:34" ht="27.75" customHeight="1">
      <c r="A32" s="24" t="s">
        <v>58</v>
      </c>
      <c r="B32" s="45" t="s">
        <v>59</v>
      </c>
      <c r="C32" s="46"/>
      <c r="D32" s="21">
        <v>10000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>
        <f>SUM(D32,E32:AG32)</f>
        <v>10000</v>
      </c>
    </row>
    <row r="33" spans="1:34" s="17" customFormat="1" ht="16.5">
      <c r="A33" s="14"/>
      <c r="B33" s="43" t="s">
        <v>13</v>
      </c>
      <c r="C33" s="44"/>
      <c r="D33" s="15">
        <f>SUM(D34)</f>
        <v>5195</v>
      </c>
      <c r="E33" s="15">
        <f aca="true" t="shared" si="10" ref="E33:AH33">SUM(E34)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10"/>
        <v>0</v>
      </c>
      <c r="O33" s="15">
        <f t="shared" si="10"/>
        <v>0</v>
      </c>
      <c r="P33" s="15">
        <f t="shared" si="10"/>
        <v>0</v>
      </c>
      <c r="Q33" s="15">
        <f t="shared" si="10"/>
        <v>0</v>
      </c>
      <c r="R33" s="15">
        <f t="shared" si="10"/>
        <v>0</v>
      </c>
      <c r="S33" s="15">
        <f t="shared" si="10"/>
        <v>0</v>
      </c>
      <c r="T33" s="15">
        <f t="shared" si="10"/>
        <v>0</v>
      </c>
      <c r="U33" s="15">
        <f t="shared" si="10"/>
        <v>0</v>
      </c>
      <c r="V33" s="15">
        <f t="shared" si="10"/>
        <v>0</v>
      </c>
      <c r="W33" s="15">
        <f t="shared" si="10"/>
        <v>0</v>
      </c>
      <c r="X33" s="15">
        <f t="shared" si="10"/>
        <v>0</v>
      </c>
      <c r="Y33" s="15">
        <f t="shared" si="10"/>
        <v>0</v>
      </c>
      <c r="Z33" s="15">
        <f t="shared" si="10"/>
        <v>0</v>
      </c>
      <c r="AA33" s="15">
        <f t="shared" si="10"/>
        <v>0</v>
      </c>
      <c r="AB33" s="15">
        <f t="shared" si="10"/>
        <v>0</v>
      </c>
      <c r="AC33" s="15">
        <f t="shared" si="10"/>
        <v>0</v>
      </c>
      <c r="AD33" s="15">
        <f t="shared" si="10"/>
        <v>0</v>
      </c>
      <c r="AE33" s="15">
        <f t="shared" si="10"/>
        <v>0</v>
      </c>
      <c r="AF33" s="15">
        <f t="shared" si="10"/>
        <v>0</v>
      </c>
      <c r="AG33" s="15">
        <f t="shared" si="10"/>
        <v>0</v>
      </c>
      <c r="AH33" s="15">
        <f t="shared" si="10"/>
        <v>5195</v>
      </c>
    </row>
    <row r="34" spans="1:34" ht="33" customHeight="1">
      <c r="A34" s="18" t="s">
        <v>48</v>
      </c>
      <c r="B34" s="45" t="s">
        <v>49</v>
      </c>
      <c r="C34" s="46"/>
      <c r="D34" s="21">
        <v>5195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>
        <f>SUM(D34,E34:AG34)</f>
        <v>5195</v>
      </c>
    </row>
    <row r="35" spans="1:34" s="17" customFormat="1" ht="16.5">
      <c r="A35" s="14"/>
      <c r="B35" s="43" t="s">
        <v>14</v>
      </c>
      <c r="C35" s="44"/>
      <c r="D35" s="15">
        <f>SUM(D36)</f>
        <v>4592</v>
      </c>
      <c r="E35" s="15">
        <f aca="true" t="shared" si="11" ref="E35:AH35">SUM(E36)</f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11"/>
        <v>0</v>
      </c>
      <c r="P35" s="15">
        <f t="shared" si="11"/>
        <v>0</v>
      </c>
      <c r="Q35" s="15">
        <f t="shared" si="11"/>
        <v>0</v>
      </c>
      <c r="R35" s="15">
        <f t="shared" si="11"/>
        <v>0</v>
      </c>
      <c r="S35" s="15">
        <f t="shared" si="11"/>
        <v>0</v>
      </c>
      <c r="T35" s="15">
        <f t="shared" si="11"/>
        <v>0</v>
      </c>
      <c r="U35" s="15">
        <f t="shared" si="11"/>
        <v>0</v>
      </c>
      <c r="V35" s="15">
        <f t="shared" si="11"/>
        <v>0</v>
      </c>
      <c r="W35" s="15">
        <f t="shared" si="11"/>
        <v>0</v>
      </c>
      <c r="X35" s="15">
        <f t="shared" si="11"/>
        <v>0</v>
      </c>
      <c r="Y35" s="15">
        <f t="shared" si="11"/>
        <v>0</v>
      </c>
      <c r="Z35" s="15">
        <f t="shared" si="11"/>
        <v>0</v>
      </c>
      <c r="AA35" s="15">
        <f t="shared" si="11"/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t="shared" si="11"/>
        <v>0</v>
      </c>
      <c r="AG35" s="15">
        <f t="shared" si="11"/>
        <v>0</v>
      </c>
      <c r="AH35" s="15">
        <f t="shared" si="11"/>
        <v>4592</v>
      </c>
    </row>
    <row r="36" spans="1:34" ht="36.75" customHeight="1">
      <c r="A36" s="18" t="s">
        <v>48</v>
      </c>
      <c r="B36" s="45" t="s">
        <v>49</v>
      </c>
      <c r="C36" s="46"/>
      <c r="D36" s="21">
        <v>4592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3">
        <f>SUM(D36,E36:AG36)</f>
        <v>4592</v>
      </c>
    </row>
    <row r="37" spans="1:34" s="17" customFormat="1" ht="16.5">
      <c r="A37" s="14"/>
      <c r="B37" s="43" t="s">
        <v>15</v>
      </c>
      <c r="C37" s="44"/>
      <c r="D37" s="15">
        <f>SUM(D38)</f>
        <v>1893</v>
      </c>
      <c r="E37" s="15">
        <f aca="true" t="shared" si="12" ref="E37:AH37">SUM(E38)</f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2"/>
        <v>0</v>
      </c>
      <c r="R37" s="15">
        <f t="shared" si="12"/>
        <v>0</v>
      </c>
      <c r="S37" s="15">
        <f t="shared" si="12"/>
        <v>0</v>
      </c>
      <c r="T37" s="15">
        <f t="shared" si="12"/>
        <v>0</v>
      </c>
      <c r="U37" s="15">
        <f t="shared" si="12"/>
        <v>0</v>
      </c>
      <c r="V37" s="15">
        <f t="shared" si="12"/>
        <v>0</v>
      </c>
      <c r="W37" s="15">
        <f t="shared" si="12"/>
        <v>0</v>
      </c>
      <c r="X37" s="15">
        <f t="shared" si="12"/>
        <v>0</v>
      </c>
      <c r="Y37" s="15">
        <f t="shared" si="12"/>
        <v>0</v>
      </c>
      <c r="Z37" s="15">
        <f t="shared" si="12"/>
        <v>0</v>
      </c>
      <c r="AA37" s="15">
        <f t="shared" si="12"/>
        <v>0</v>
      </c>
      <c r="AB37" s="15">
        <f t="shared" si="12"/>
        <v>0</v>
      </c>
      <c r="AC37" s="15">
        <f t="shared" si="12"/>
        <v>0</v>
      </c>
      <c r="AD37" s="15">
        <f t="shared" si="12"/>
        <v>0</v>
      </c>
      <c r="AE37" s="15">
        <f t="shared" si="12"/>
        <v>0</v>
      </c>
      <c r="AF37" s="15">
        <f t="shared" si="12"/>
        <v>0</v>
      </c>
      <c r="AG37" s="15">
        <f t="shared" si="12"/>
        <v>0</v>
      </c>
      <c r="AH37" s="15">
        <f t="shared" si="12"/>
        <v>1893</v>
      </c>
    </row>
    <row r="38" spans="1:34" ht="33" customHeight="1">
      <c r="A38" s="18" t="s">
        <v>48</v>
      </c>
      <c r="B38" s="45" t="s">
        <v>49</v>
      </c>
      <c r="C38" s="46"/>
      <c r="D38" s="21">
        <v>1893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>
        <f>SUM(D38,E38:AG38)</f>
        <v>1893</v>
      </c>
    </row>
    <row r="39" spans="1:34" s="17" customFormat="1" ht="67.5" customHeight="1">
      <c r="A39" s="14"/>
      <c r="B39" s="47" t="s">
        <v>68</v>
      </c>
      <c r="C39" s="48"/>
      <c r="D39" s="15">
        <f>SUM(D40)</f>
        <v>10217</v>
      </c>
      <c r="E39" s="15">
        <f aca="true" t="shared" si="13" ref="E39:AH39">SUM(E40)</f>
        <v>0</v>
      </c>
      <c r="F39" s="15">
        <f t="shared" si="13"/>
        <v>0</v>
      </c>
      <c r="G39" s="15">
        <f t="shared" si="13"/>
        <v>0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5">
        <f t="shared" si="13"/>
        <v>0</v>
      </c>
      <c r="M39" s="15">
        <f t="shared" si="13"/>
        <v>0</v>
      </c>
      <c r="N39" s="15">
        <f t="shared" si="13"/>
        <v>0</v>
      </c>
      <c r="O39" s="15">
        <f t="shared" si="13"/>
        <v>0</v>
      </c>
      <c r="P39" s="15">
        <f t="shared" si="13"/>
        <v>18</v>
      </c>
      <c r="Q39" s="15">
        <f t="shared" si="13"/>
        <v>0</v>
      </c>
      <c r="R39" s="15">
        <f t="shared" si="13"/>
        <v>0</v>
      </c>
      <c r="S39" s="15">
        <f t="shared" si="13"/>
        <v>0</v>
      </c>
      <c r="T39" s="15">
        <f t="shared" si="13"/>
        <v>0</v>
      </c>
      <c r="U39" s="15">
        <f t="shared" si="13"/>
        <v>0</v>
      </c>
      <c r="V39" s="15">
        <f t="shared" si="13"/>
        <v>0</v>
      </c>
      <c r="W39" s="15">
        <f t="shared" si="13"/>
        <v>0</v>
      </c>
      <c r="X39" s="15">
        <f t="shared" si="13"/>
        <v>0</v>
      </c>
      <c r="Y39" s="15">
        <f t="shared" si="13"/>
        <v>0</v>
      </c>
      <c r="Z39" s="15">
        <f t="shared" si="13"/>
        <v>0</v>
      </c>
      <c r="AA39" s="15">
        <f t="shared" si="13"/>
        <v>0</v>
      </c>
      <c r="AB39" s="15">
        <f t="shared" si="13"/>
        <v>0</v>
      </c>
      <c r="AC39" s="15">
        <f t="shared" si="13"/>
        <v>0</v>
      </c>
      <c r="AD39" s="15">
        <f t="shared" si="13"/>
        <v>0</v>
      </c>
      <c r="AE39" s="15">
        <f t="shared" si="13"/>
        <v>0</v>
      </c>
      <c r="AF39" s="15">
        <f t="shared" si="13"/>
        <v>0</v>
      </c>
      <c r="AG39" s="15">
        <f t="shared" si="13"/>
        <v>0</v>
      </c>
      <c r="AH39" s="15">
        <f t="shared" si="13"/>
        <v>10235</v>
      </c>
    </row>
    <row r="40" spans="1:34" ht="27.75" customHeight="1">
      <c r="A40" s="18" t="s">
        <v>48</v>
      </c>
      <c r="B40" s="45" t="s">
        <v>49</v>
      </c>
      <c r="C40" s="46"/>
      <c r="D40" s="21">
        <v>10217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18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>
        <f>SUM(D40,E40:AG40)</f>
        <v>10235</v>
      </c>
    </row>
    <row r="41" spans="1:34" s="17" customFormat="1" ht="16.5">
      <c r="A41" s="14"/>
      <c r="B41" s="43" t="s">
        <v>16</v>
      </c>
      <c r="C41" s="44"/>
      <c r="D41" s="15">
        <f>SUM(D42)</f>
        <v>24708</v>
      </c>
      <c r="E41" s="15">
        <f aca="true" t="shared" si="14" ref="E41:AH41">SUM(E42)</f>
        <v>0</v>
      </c>
      <c r="F41" s="15">
        <f t="shared" si="14"/>
        <v>0</v>
      </c>
      <c r="G41" s="15">
        <f t="shared" si="14"/>
        <v>0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5">
        <f t="shared" si="14"/>
        <v>0</v>
      </c>
      <c r="L41" s="15">
        <f t="shared" si="14"/>
        <v>0</v>
      </c>
      <c r="M41" s="15">
        <f t="shared" si="14"/>
        <v>0</v>
      </c>
      <c r="N41" s="15">
        <f t="shared" si="14"/>
        <v>0</v>
      </c>
      <c r="O41" s="15">
        <f t="shared" si="14"/>
        <v>0</v>
      </c>
      <c r="P41" s="15">
        <f t="shared" si="14"/>
        <v>31</v>
      </c>
      <c r="Q41" s="15">
        <f t="shared" si="14"/>
        <v>0</v>
      </c>
      <c r="R41" s="15">
        <f t="shared" si="14"/>
        <v>0</v>
      </c>
      <c r="S41" s="15">
        <f t="shared" si="14"/>
        <v>0</v>
      </c>
      <c r="T41" s="15">
        <f t="shared" si="14"/>
        <v>0</v>
      </c>
      <c r="U41" s="15">
        <f t="shared" si="14"/>
        <v>0</v>
      </c>
      <c r="V41" s="15">
        <f t="shared" si="14"/>
        <v>0</v>
      </c>
      <c r="W41" s="15">
        <f t="shared" si="14"/>
        <v>0</v>
      </c>
      <c r="X41" s="15">
        <f t="shared" si="14"/>
        <v>0</v>
      </c>
      <c r="Y41" s="15">
        <f t="shared" si="14"/>
        <v>0</v>
      </c>
      <c r="Z41" s="15">
        <f t="shared" si="14"/>
        <v>0</v>
      </c>
      <c r="AA41" s="15">
        <f t="shared" si="14"/>
        <v>0</v>
      </c>
      <c r="AB41" s="15">
        <f t="shared" si="14"/>
        <v>0</v>
      </c>
      <c r="AC41" s="15">
        <f t="shared" si="14"/>
        <v>0</v>
      </c>
      <c r="AD41" s="15">
        <f t="shared" si="14"/>
        <v>0</v>
      </c>
      <c r="AE41" s="15">
        <f t="shared" si="14"/>
        <v>0</v>
      </c>
      <c r="AF41" s="15">
        <f t="shared" si="14"/>
        <v>0</v>
      </c>
      <c r="AG41" s="15">
        <f t="shared" si="14"/>
        <v>0</v>
      </c>
      <c r="AH41" s="15">
        <f t="shared" si="14"/>
        <v>24739</v>
      </c>
    </row>
    <row r="42" spans="1:34" ht="27" customHeight="1">
      <c r="A42" s="18" t="s">
        <v>48</v>
      </c>
      <c r="B42" s="45" t="s">
        <v>49</v>
      </c>
      <c r="C42" s="46"/>
      <c r="D42" s="21">
        <v>24708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v>31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>
        <f>SUM(D42,E42:AG42)</f>
        <v>24739</v>
      </c>
    </row>
    <row r="43" spans="1:34" s="17" customFormat="1" ht="16.5">
      <c r="A43" s="14"/>
      <c r="B43" s="43" t="s">
        <v>17</v>
      </c>
      <c r="C43" s="44"/>
      <c r="D43" s="15">
        <f>SUM(D44)</f>
        <v>5065</v>
      </c>
      <c r="E43" s="15">
        <f aca="true" t="shared" si="15" ref="E43:AH43">SUM(E44)</f>
        <v>0</v>
      </c>
      <c r="F43" s="15">
        <f t="shared" si="15"/>
        <v>0</v>
      </c>
      <c r="G43" s="15">
        <f t="shared" si="15"/>
        <v>0</v>
      </c>
      <c r="H43" s="15">
        <f t="shared" si="15"/>
        <v>0</v>
      </c>
      <c r="I43" s="15">
        <f t="shared" si="15"/>
        <v>0</v>
      </c>
      <c r="J43" s="15">
        <f t="shared" si="15"/>
        <v>0</v>
      </c>
      <c r="K43" s="15">
        <f t="shared" si="15"/>
        <v>0</v>
      </c>
      <c r="L43" s="15">
        <f t="shared" si="15"/>
        <v>0</v>
      </c>
      <c r="M43" s="15">
        <f t="shared" si="15"/>
        <v>0</v>
      </c>
      <c r="N43" s="15">
        <f t="shared" si="15"/>
        <v>0</v>
      </c>
      <c r="O43" s="15">
        <f t="shared" si="15"/>
        <v>0</v>
      </c>
      <c r="P43" s="15">
        <f t="shared" si="15"/>
        <v>0</v>
      </c>
      <c r="Q43" s="15">
        <f t="shared" si="15"/>
        <v>0</v>
      </c>
      <c r="R43" s="15">
        <f t="shared" si="15"/>
        <v>0</v>
      </c>
      <c r="S43" s="15">
        <f t="shared" si="15"/>
        <v>0</v>
      </c>
      <c r="T43" s="15">
        <f t="shared" si="15"/>
        <v>0</v>
      </c>
      <c r="U43" s="15">
        <f t="shared" si="15"/>
        <v>0</v>
      </c>
      <c r="V43" s="15">
        <f t="shared" si="15"/>
        <v>0</v>
      </c>
      <c r="W43" s="15">
        <f t="shared" si="15"/>
        <v>0</v>
      </c>
      <c r="X43" s="15">
        <f t="shared" si="15"/>
        <v>0</v>
      </c>
      <c r="Y43" s="15">
        <f t="shared" si="15"/>
        <v>0</v>
      </c>
      <c r="Z43" s="15">
        <f t="shared" si="15"/>
        <v>0</v>
      </c>
      <c r="AA43" s="15">
        <f t="shared" si="15"/>
        <v>0</v>
      </c>
      <c r="AB43" s="15">
        <f t="shared" si="15"/>
        <v>0</v>
      </c>
      <c r="AC43" s="15">
        <f t="shared" si="15"/>
        <v>0</v>
      </c>
      <c r="AD43" s="15">
        <f t="shared" si="15"/>
        <v>0</v>
      </c>
      <c r="AE43" s="15">
        <f t="shared" si="15"/>
        <v>0</v>
      </c>
      <c r="AF43" s="15">
        <f t="shared" si="15"/>
        <v>0</v>
      </c>
      <c r="AG43" s="15">
        <f t="shared" si="15"/>
        <v>0</v>
      </c>
      <c r="AH43" s="15">
        <f t="shared" si="15"/>
        <v>5065</v>
      </c>
    </row>
    <row r="44" spans="1:34" ht="31.5" customHeight="1">
      <c r="A44" s="18" t="s">
        <v>48</v>
      </c>
      <c r="B44" s="45" t="s">
        <v>49</v>
      </c>
      <c r="C44" s="46"/>
      <c r="D44" s="21">
        <v>5065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>
        <f>SUM(D44,E44:AG44)</f>
        <v>5065</v>
      </c>
    </row>
    <row r="45" spans="1:34" s="17" customFormat="1" ht="16.5">
      <c r="A45" s="14"/>
      <c r="B45" s="43" t="s">
        <v>18</v>
      </c>
      <c r="C45" s="44"/>
      <c r="D45" s="15">
        <f>SUM(D46:D50)</f>
        <v>574712</v>
      </c>
      <c r="E45" s="15">
        <f aca="true" t="shared" si="16" ref="E45:AH45">SUM(E46:E50)</f>
        <v>0</v>
      </c>
      <c r="F45" s="15">
        <f aca="true" t="shared" si="17" ref="F45:O45">SUM(F46:F50)</f>
        <v>-231</v>
      </c>
      <c r="G45" s="15">
        <f t="shared" si="17"/>
        <v>0</v>
      </c>
      <c r="H45" s="15">
        <f t="shared" si="17"/>
        <v>0</v>
      </c>
      <c r="I45" s="15">
        <f t="shared" si="17"/>
        <v>0</v>
      </c>
      <c r="J45" s="15">
        <f t="shared" si="17"/>
        <v>0</v>
      </c>
      <c r="K45" s="15">
        <f t="shared" si="17"/>
        <v>0</v>
      </c>
      <c r="L45" s="15">
        <f t="shared" si="17"/>
        <v>0</v>
      </c>
      <c r="M45" s="15">
        <f t="shared" si="17"/>
        <v>0</v>
      </c>
      <c r="N45" s="15">
        <f t="shared" si="17"/>
        <v>0</v>
      </c>
      <c r="O45" s="15">
        <f t="shared" si="17"/>
        <v>0</v>
      </c>
      <c r="P45" s="15">
        <f>SUM(P46:P50)</f>
        <v>0</v>
      </c>
      <c r="Q45" s="15">
        <f>SUM(Q46:Q50)</f>
        <v>7550</v>
      </c>
      <c r="R45" s="15">
        <f t="shared" si="16"/>
        <v>-200</v>
      </c>
      <c r="S45" s="15">
        <f t="shared" si="16"/>
        <v>0</v>
      </c>
      <c r="T45" s="15">
        <f t="shared" si="16"/>
        <v>0</v>
      </c>
      <c r="U45" s="15">
        <f>SUM(U46:U50)</f>
        <v>0</v>
      </c>
      <c r="V45" s="15">
        <f>SUM(V46:V50)</f>
        <v>0</v>
      </c>
      <c r="W45" s="15">
        <f t="shared" si="16"/>
        <v>0</v>
      </c>
      <c r="X45" s="15">
        <f t="shared" si="16"/>
        <v>0</v>
      </c>
      <c r="Y45" s="15">
        <f t="shared" si="16"/>
        <v>0</v>
      </c>
      <c r="Z45" s="15">
        <f t="shared" si="16"/>
        <v>-78753</v>
      </c>
      <c r="AA45" s="15">
        <f t="shared" si="16"/>
        <v>0</v>
      </c>
      <c r="AB45" s="15">
        <f t="shared" si="16"/>
        <v>0</v>
      </c>
      <c r="AC45" s="15">
        <f t="shared" si="16"/>
        <v>0</v>
      </c>
      <c r="AD45" s="15">
        <f t="shared" si="16"/>
        <v>0</v>
      </c>
      <c r="AE45" s="15">
        <f t="shared" si="16"/>
        <v>0</v>
      </c>
      <c r="AF45" s="15">
        <f t="shared" si="16"/>
        <v>0</v>
      </c>
      <c r="AG45" s="15">
        <f t="shared" si="16"/>
        <v>0</v>
      </c>
      <c r="AH45" s="15">
        <f t="shared" si="16"/>
        <v>503078</v>
      </c>
    </row>
    <row r="46" spans="1:34" ht="16.5" hidden="1">
      <c r="A46" s="18" t="s">
        <v>52</v>
      </c>
      <c r="B46" s="45" t="s">
        <v>53</v>
      </c>
      <c r="C46" s="46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>
        <f>SUM(D46,E46:AG46)</f>
        <v>0</v>
      </c>
    </row>
    <row r="47" spans="1:34" ht="16.5">
      <c r="A47" s="18" t="s">
        <v>54</v>
      </c>
      <c r="B47" s="45" t="s">
        <v>55</v>
      </c>
      <c r="C47" s="46"/>
      <c r="D47" s="21">
        <v>500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>
        <f>SUM(D47,E47:AG47)</f>
        <v>500</v>
      </c>
    </row>
    <row r="48" spans="1:34" ht="31.5" customHeight="1">
      <c r="A48" s="18" t="s">
        <v>48</v>
      </c>
      <c r="B48" s="45" t="s">
        <v>49</v>
      </c>
      <c r="C48" s="46"/>
      <c r="D48" s="21">
        <v>40445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>
        <v>-122</v>
      </c>
      <c r="AA48" s="22"/>
      <c r="AB48" s="22"/>
      <c r="AC48" s="22"/>
      <c r="AD48" s="22"/>
      <c r="AE48" s="22"/>
      <c r="AF48" s="22"/>
      <c r="AG48" s="22"/>
      <c r="AH48" s="23">
        <f>SUM(D48,E48:AG48)</f>
        <v>40323</v>
      </c>
    </row>
    <row r="49" spans="1:34" ht="16.5">
      <c r="A49" s="18" t="s">
        <v>52</v>
      </c>
      <c r="B49" s="45" t="s">
        <v>53</v>
      </c>
      <c r="C49" s="46"/>
      <c r="D49" s="21">
        <v>532761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7550</v>
      </c>
      <c r="R49" s="22">
        <v>-200</v>
      </c>
      <c r="S49" s="22"/>
      <c r="T49" s="22"/>
      <c r="U49" s="22"/>
      <c r="V49" s="22"/>
      <c r="W49" s="22"/>
      <c r="X49" s="22"/>
      <c r="Y49" s="22"/>
      <c r="Z49" s="22">
        <v>-78631</v>
      </c>
      <c r="AA49" s="22"/>
      <c r="AB49" s="22"/>
      <c r="AC49" s="22"/>
      <c r="AD49" s="22"/>
      <c r="AE49" s="22"/>
      <c r="AF49" s="22"/>
      <c r="AG49" s="22"/>
      <c r="AH49" s="23">
        <f>SUM(D49,E49:AG49)</f>
        <v>461480</v>
      </c>
    </row>
    <row r="50" spans="1:34" ht="16.5">
      <c r="A50" s="18" t="s">
        <v>65</v>
      </c>
      <c r="B50" s="45" t="s">
        <v>66</v>
      </c>
      <c r="C50" s="46"/>
      <c r="D50" s="21">
        <v>1006</v>
      </c>
      <c r="E50" s="22"/>
      <c r="F50" s="22">
        <v>-231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>
        <f>SUM(D50,E50:AG50)</f>
        <v>775</v>
      </c>
    </row>
    <row r="51" spans="1:34" s="17" customFormat="1" ht="16.5">
      <c r="A51" s="14"/>
      <c r="B51" s="43" t="s">
        <v>20</v>
      </c>
      <c r="C51" s="44"/>
      <c r="D51" s="15">
        <f aca="true" t="shared" si="18" ref="D51:AH51">SUM(D52:D55)</f>
        <v>777400</v>
      </c>
      <c r="E51" s="15">
        <f t="shared" si="18"/>
        <v>0</v>
      </c>
      <c r="F51" s="15">
        <f aca="true" t="shared" si="19" ref="F51:O51">SUM(F52:F55)</f>
        <v>0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0</v>
      </c>
      <c r="L51" s="15">
        <f t="shared" si="19"/>
        <v>40850</v>
      </c>
      <c r="M51" s="15">
        <f t="shared" si="19"/>
        <v>450</v>
      </c>
      <c r="N51" s="15">
        <f t="shared" si="19"/>
        <v>0</v>
      </c>
      <c r="O51" s="15">
        <f t="shared" si="19"/>
        <v>6069</v>
      </c>
      <c r="P51" s="15">
        <f t="shared" si="18"/>
        <v>0</v>
      </c>
      <c r="Q51" s="15">
        <f t="shared" si="18"/>
        <v>50000</v>
      </c>
      <c r="R51" s="15">
        <f t="shared" si="18"/>
        <v>48525</v>
      </c>
      <c r="S51" s="15">
        <f t="shared" si="18"/>
        <v>0</v>
      </c>
      <c r="T51" s="15">
        <f t="shared" si="18"/>
        <v>0</v>
      </c>
      <c r="U51" s="15">
        <f>SUM(U52:U55)</f>
        <v>0</v>
      </c>
      <c r="V51" s="15">
        <f>SUM(V52:V55)</f>
        <v>0</v>
      </c>
      <c r="W51" s="15">
        <f t="shared" si="18"/>
        <v>0</v>
      </c>
      <c r="X51" s="15">
        <f t="shared" si="18"/>
        <v>0</v>
      </c>
      <c r="Y51" s="15">
        <f t="shared" si="18"/>
        <v>0</v>
      </c>
      <c r="Z51" s="15">
        <f t="shared" si="18"/>
        <v>82640</v>
      </c>
      <c r="AA51" s="15">
        <f t="shared" si="18"/>
        <v>0</v>
      </c>
      <c r="AB51" s="15">
        <f t="shared" si="18"/>
        <v>0</v>
      </c>
      <c r="AC51" s="15">
        <f t="shared" si="18"/>
        <v>0</v>
      </c>
      <c r="AD51" s="15">
        <f t="shared" si="18"/>
        <v>0</v>
      </c>
      <c r="AE51" s="15">
        <f t="shared" si="18"/>
        <v>0</v>
      </c>
      <c r="AF51" s="15">
        <f t="shared" si="18"/>
        <v>0</v>
      </c>
      <c r="AG51" s="15">
        <f t="shared" si="18"/>
        <v>0</v>
      </c>
      <c r="AH51" s="15">
        <f t="shared" si="18"/>
        <v>1005934</v>
      </c>
    </row>
    <row r="52" spans="1:34" ht="16.5">
      <c r="A52" s="18" t="s">
        <v>50</v>
      </c>
      <c r="B52" s="45" t="s">
        <v>51</v>
      </c>
      <c r="C52" s="46"/>
      <c r="D52" s="21">
        <v>80637</v>
      </c>
      <c r="E52" s="22"/>
      <c r="F52" s="22"/>
      <c r="G52" s="22"/>
      <c r="H52" s="22"/>
      <c r="I52" s="22"/>
      <c r="J52" s="22"/>
      <c r="K52" s="22"/>
      <c r="L52" s="22"/>
      <c r="M52" s="22">
        <v>450</v>
      </c>
      <c r="N52" s="22"/>
      <c r="O52" s="22"/>
      <c r="P52" s="22"/>
      <c r="Q52" s="22"/>
      <c r="R52" s="22">
        <v>25200</v>
      </c>
      <c r="S52" s="22"/>
      <c r="T52" s="22"/>
      <c r="U52" s="22"/>
      <c r="V52" s="22"/>
      <c r="W52" s="22"/>
      <c r="X52" s="22"/>
      <c r="Y52" s="22"/>
      <c r="Z52" s="22">
        <v>20000</v>
      </c>
      <c r="AA52" s="22"/>
      <c r="AB52" s="22"/>
      <c r="AC52" s="22"/>
      <c r="AD52" s="22"/>
      <c r="AE52" s="22"/>
      <c r="AF52" s="22"/>
      <c r="AG52" s="22"/>
      <c r="AH52" s="23">
        <f>SUM(D52,E52:AG52)</f>
        <v>126287</v>
      </c>
    </row>
    <row r="53" spans="1:34" ht="16.5">
      <c r="A53" s="18" t="s">
        <v>52</v>
      </c>
      <c r="B53" s="45" t="s">
        <v>53</v>
      </c>
      <c r="C53" s="46"/>
      <c r="D53" s="21">
        <v>620232</v>
      </c>
      <c r="E53" s="22"/>
      <c r="F53" s="22"/>
      <c r="G53" s="22"/>
      <c r="H53" s="22"/>
      <c r="I53" s="22"/>
      <c r="J53" s="22"/>
      <c r="K53" s="22"/>
      <c r="L53" s="22">
        <v>40850</v>
      </c>
      <c r="M53" s="22"/>
      <c r="N53" s="22"/>
      <c r="O53" s="22"/>
      <c r="P53" s="22"/>
      <c r="Q53" s="22">
        <v>50000</v>
      </c>
      <c r="R53" s="22">
        <v>22325</v>
      </c>
      <c r="S53" s="22"/>
      <c r="T53" s="22"/>
      <c r="U53" s="22"/>
      <c r="V53" s="22"/>
      <c r="W53" s="22"/>
      <c r="X53" s="22"/>
      <c r="Y53" s="22"/>
      <c r="Z53" s="22">
        <v>60640</v>
      </c>
      <c r="AA53" s="22"/>
      <c r="AB53" s="22"/>
      <c r="AC53" s="22"/>
      <c r="AD53" s="22"/>
      <c r="AE53" s="22"/>
      <c r="AF53" s="22"/>
      <c r="AG53" s="22"/>
      <c r="AH53" s="23">
        <f>SUM(D53,E53:AG53)</f>
        <v>794047</v>
      </c>
    </row>
    <row r="54" spans="1:34" ht="32.25" customHeight="1">
      <c r="A54" s="24" t="s">
        <v>58</v>
      </c>
      <c r="B54" s="45" t="s">
        <v>59</v>
      </c>
      <c r="C54" s="46"/>
      <c r="D54" s="21">
        <v>42000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v>1000</v>
      </c>
      <c r="S54" s="22"/>
      <c r="T54" s="22"/>
      <c r="U54" s="22"/>
      <c r="V54" s="22"/>
      <c r="W54" s="22"/>
      <c r="X54" s="22"/>
      <c r="Y54" s="22"/>
      <c r="Z54" s="22">
        <v>2000</v>
      </c>
      <c r="AA54" s="22"/>
      <c r="AB54" s="22"/>
      <c r="AC54" s="22"/>
      <c r="AD54" s="22"/>
      <c r="AE54" s="22"/>
      <c r="AF54" s="22"/>
      <c r="AG54" s="22"/>
      <c r="AH54" s="23">
        <f>SUM(D54,E54:AG54)</f>
        <v>45000</v>
      </c>
    </row>
    <row r="55" spans="1:34" ht="16.5">
      <c r="A55" s="18" t="s">
        <v>65</v>
      </c>
      <c r="B55" s="45" t="s">
        <v>66</v>
      </c>
      <c r="C55" s="46"/>
      <c r="D55" s="21">
        <v>34531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>
        <v>6069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>
        <f>SUM(D55,E55:AG55)</f>
        <v>40600</v>
      </c>
    </row>
    <row r="56" spans="1:34" s="17" customFormat="1" ht="16.5" customHeight="1">
      <c r="A56" s="14"/>
      <c r="B56" s="43" t="s">
        <v>21</v>
      </c>
      <c r="C56" s="44"/>
      <c r="D56" s="15">
        <f>SUM(D57+D58)</f>
        <v>1747</v>
      </c>
      <c r="E56" s="15">
        <f aca="true" t="shared" si="20" ref="E56:AH56">SUM(E57+E58)</f>
        <v>0</v>
      </c>
      <c r="F56" s="15">
        <f aca="true" t="shared" si="21" ref="F56:O56">SUM(F57+F58)</f>
        <v>0</v>
      </c>
      <c r="G56" s="15">
        <f t="shared" si="21"/>
        <v>0</v>
      </c>
      <c r="H56" s="15">
        <f t="shared" si="21"/>
        <v>0</v>
      </c>
      <c r="I56" s="15">
        <f t="shared" si="21"/>
        <v>0</v>
      </c>
      <c r="J56" s="15">
        <f t="shared" si="21"/>
        <v>0</v>
      </c>
      <c r="K56" s="15">
        <f t="shared" si="21"/>
        <v>0</v>
      </c>
      <c r="L56" s="15">
        <f t="shared" si="21"/>
        <v>0</v>
      </c>
      <c r="M56" s="15">
        <f t="shared" si="21"/>
        <v>0</v>
      </c>
      <c r="N56" s="15">
        <f t="shared" si="21"/>
        <v>0</v>
      </c>
      <c r="O56" s="15">
        <f t="shared" si="21"/>
        <v>0</v>
      </c>
      <c r="P56" s="15">
        <f t="shared" si="20"/>
        <v>0</v>
      </c>
      <c r="Q56" s="15">
        <f t="shared" si="20"/>
        <v>0</v>
      </c>
      <c r="R56" s="15">
        <f t="shared" si="20"/>
        <v>0</v>
      </c>
      <c r="S56" s="15">
        <f t="shared" si="20"/>
        <v>0</v>
      </c>
      <c r="T56" s="15">
        <f t="shared" si="20"/>
        <v>0</v>
      </c>
      <c r="U56" s="15">
        <f t="shared" si="20"/>
        <v>0</v>
      </c>
      <c r="V56" s="15">
        <f t="shared" si="20"/>
        <v>0</v>
      </c>
      <c r="W56" s="15">
        <f t="shared" si="20"/>
        <v>0</v>
      </c>
      <c r="X56" s="15">
        <f t="shared" si="20"/>
        <v>0</v>
      </c>
      <c r="Y56" s="15">
        <f t="shared" si="20"/>
        <v>0</v>
      </c>
      <c r="Z56" s="15">
        <f t="shared" si="20"/>
        <v>0</v>
      </c>
      <c r="AA56" s="15">
        <f t="shared" si="20"/>
        <v>0</v>
      </c>
      <c r="AB56" s="15">
        <f t="shared" si="20"/>
        <v>0</v>
      </c>
      <c r="AC56" s="15">
        <f t="shared" si="20"/>
        <v>0</v>
      </c>
      <c r="AD56" s="15">
        <f t="shared" si="20"/>
        <v>0</v>
      </c>
      <c r="AE56" s="15">
        <f t="shared" si="20"/>
        <v>0</v>
      </c>
      <c r="AF56" s="15">
        <f t="shared" si="20"/>
        <v>0</v>
      </c>
      <c r="AG56" s="15">
        <f t="shared" si="20"/>
        <v>0</v>
      </c>
      <c r="AH56" s="15">
        <f t="shared" si="20"/>
        <v>1747</v>
      </c>
    </row>
    <row r="57" spans="1:34" ht="16.5">
      <c r="A57" s="18" t="s">
        <v>47</v>
      </c>
      <c r="B57" s="45" t="s">
        <v>98</v>
      </c>
      <c r="C57" s="46"/>
      <c r="D57" s="21">
        <v>200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>
        <f>SUM(D57,E57:AG57)</f>
        <v>200</v>
      </c>
    </row>
    <row r="58" spans="1:34" ht="32.25" customHeight="1">
      <c r="A58" s="18" t="s">
        <v>48</v>
      </c>
      <c r="B58" s="45" t="s">
        <v>49</v>
      </c>
      <c r="C58" s="46"/>
      <c r="D58" s="21">
        <v>1547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>
        <f>SUM(D58,E58:AG58)</f>
        <v>1547</v>
      </c>
    </row>
    <row r="59" spans="1:34" s="17" customFormat="1" ht="30.75" customHeight="1">
      <c r="A59" s="14"/>
      <c r="B59" s="43" t="s">
        <v>22</v>
      </c>
      <c r="C59" s="44"/>
      <c r="D59" s="15">
        <f>SUM(D60+D61+D62)</f>
        <v>8339</v>
      </c>
      <c r="E59" s="15">
        <f aca="true" t="shared" si="22" ref="E59:AH59">SUM(E60+E61+E62)</f>
        <v>0</v>
      </c>
      <c r="F59" s="15">
        <f aca="true" t="shared" si="23" ref="F59:O59">SUM(F60+F61+F62)</f>
        <v>0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 t="shared" si="23"/>
        <v>0</v>
      </c>
      <c r="K59" s="15">
        <f t="shared" si="23"/>
        <v>0</v>
      </c>
      <c r="L59" s="15">
        <f t="shared" si="23"/>
        <v>0</v>
      </c>
      <c r="M59" s="15">
        <f t="shared" si="23"/>
        <v>0</v>
      </c>
      <c r="N59" s="15">
        <f t="shared" si="23"/>
        <v>0</v>
      </c>
      <c r="O59" s="15">
        <f t="shared" si="23"/>
        <v>0</v>
      </c>
      <c r="P59" s="15">
        <f t="shared" si="22"/>
        <v>0</v>
      </c>
      <c r="Q59" s="15">
        <f t="shared" si="22"/>
        <v>0</v>
      </c>
      <c r="R59" s="15">
        <f t="shared" si="22"/>
        <v>0</v>
      </c>
      <c r="S59" s="15">
        <f t="shared" si="22"/>
        <v>0</v>
      </c>
      <c r="T59" s="15">
        <f t="shared" si="22"/>
        <v>0</v>
      </c>
      <c r="U59" s="15">
        <f>SUM(U60+U61+U62)</f>
        <v>0</v>
      </c>
      <c r="V59" s="15">
        <f>SUM(V60+V61+V62)</f>
        <v>0</v>
      </c>
      <c r="W59" s="15">
        <f t="shared" si="22"/>
        <v>0</v>
      </c>
      <c r="X59" s="15">
        <f t="shared" si="22"/>
        <v>0</v>
      </c>
      <c r="Y59" s="15">
        <f t="shared" si="22"/>
        <v>0</v>
      </c>
      <c r="Z59" s="15">
        <f t="shared" si="22"/>
        <v>0</v>
      </c>
      <c r="AA59" s="15">
        <f t="shared" si="22"/>
        <v>0</v>
      </c>
      <c r="AB59" s="15">
        <f t="shared" si="22"/>
        <v>0</v>
      </c>
      <c r="AC59" s="15">
        <f t="shared" si="22"/>
        <v>0</v>
      </c>
      <c r="AD59" s="15">
        <f t="shared" si="22"/>
        <v>0</v>
      </c>
      <c r="AE59" s="15">
        <f t="shared" si="22"/>
        <v>0</v>
      </c>
      <c r="AF59" s="15">
        <f t="shared" si="22"/>
        <v>0</v>
      </c>
      <c r="AG59" s="15">
        <f t="shared" si="22"/>
        <v>0</v>
      </c>
      <c r="AH59" s="15">
        <f t="shared" si="22"/>
        <v>8339</v>
      </c>
    </row>
    <row r="60" spans="1:34" ht="16.5">
      <c r="A60" s="18" t="s">
        <v>47</v>
      </c>
      <c r="B60" s="45" t="s">
        <v>98</v>
      </c>
      <c r="C60" s="46"/>
      <c r="D60" s="21">
        <v>800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>
        <f>SUM(D60,E60:AG60)</f>
        <v>800</v>
      </c>
    </row>
    <row r="61" spans="1:34" ht="32.25" customHeight="1">
      <c r="A61" s="18" t="s">
        <v>48</v>
      </c>
      <c r="B61" s="45" t="s">
        <v>49</v>
      </c>
      <c r="C61" s="46"/>
      <c r="D61" s="21">
        <v>7539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>
        <f>SUM(D61,E61:AG61)</f>
        <v>7539</v>
      </c>
    </row>
    <row r="62" spans="1:34" ht="16.5" hidden="1">
      <c r="A62" s="18" t="s">
        <v>47</v>
      </c>
      <c r="B62" s="45" t="s">
        <v>98</v>
      </c>
      <c r="C62" s="46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>
        <f>SUM(D62,E62:AG62)</f>
        <v>0</v>
      </c>
    </row>
    <row r="63" spans="1:34" s="17" customFormat="1" ht="16.5">
      <c r="A63" s="14"/>
      <c r="B63" s="43" t="s">
        <v>23</v>
      </c>
      <c r="C63" s="44"/>
      <c r="D63" s="15">
        <f>SUM(D64:D65)</f>
        <v>358153</v>
      </c>
      <c r="E63" s="15">
        <f aca="true" t="shared" si="24" ref="E63:AH63">SUM(E64:E65)</f>
        <v>0</v>
      </c>
      <c r="F63" s="15">
        <f aca="true" t="shared" si="25" ref="F63:O63">SUM(F64:F65)</f>
        <v>0</v>
      </c>
      <c r="G63" s="15">
        <f t="shared" si="25"/>
        <v>-600</v>
      </c>
      <c r="H63" s="15">
        <f t="shared" si="25"/>
        <v>0</v>
      </c>
      <c r="I63" s="15">
        <f t="shared" si="25"/>
        <v>0</v>
      </c>
      <c r="J63" s="15">
        <f t="shared" si="25"/>
        <v>-1499</v>
      </c>
      <c r="K63" s="15">
        <f t="shared" si="25"/>
        <v>0</v>
      </c>
      <c r="L63" s="15">
        <f t="shared" si="25"/>
        <v>0</v>
      </c>
      <c r="M63" s="15">
        <f t="shared" si="25"/>
        <v>160</v>
      </c>
      <c r="N63" s="15">
        <f t="shared" si="25"/>
        <v>0</v>
      </c>
      <c r="O63" s="15">
        <f t="shared" si="25"/>
        <v>0</v>
      </c>
      <c r="P63" s="15">
        <f>SUM(P64:P65)</f>
        <v>2667</v>
      </c>
      <c r="Q63" s="15">
        <f>SUM(Q64:Q65)</f>
        <v>0</v>
      </c>
      <c r="R63" s="15">
        <f t="shared" si="24"/>
        <v>0</v>
      </c>
      <c r="S63" s="15">
        <f t="shared" si="24"/>
        <v>0</v>
      </c>
      <c r="T63" s="15">
        <f t="shared" si="24"/>
        <v>0</v>
      </c>
      <c r="U63" s="15">
        <f>SUM(U64:U65)</f>
        <v>0</v>
      </c>
      <c r="V63" s="15">
        <f>SUM(V64:V65)</f>
        <v>0</v>
      </c>
      <c r="W63" s="15">
        <f t="shared" si="24"/>
        <v>0</v>
      </c>
      <c r="X63" s="15">
        <f t="shared" si="24"/>
        <v>0</v>
      </c>
      <c r="Y63" s="15">
        <f t="shared" si="24"/>
        <v>412</v>
      </c>
      <c r="Z63" s="15">
        <f t="shared" si="24"/>
        <v>0</v>
      </c>
      <c r="AA63" s="15">
        <f t="shared" si="24"/>
        <v>0</v>
      </c>
      <c r="AB63" s="15">
        <f t="shared" si="24"/>
        <v>0</v>
      </c>
      <c r="AC63" s="15">
        <f t="shared" si="24"/>
        <v>0</v>
      </c>
      <c r="AD63" s="15">
        <f t="shared" si="24"/>
        <v>0</v>
      </c>
      <c r="AE63" s="15">
        <f t="shared" si="24"/>
        <v>0</v>
      </c>
      <c r="AF63" s="15">
        <f t="shared" si="24"/>
        <v>0</v>
      </c>
      <c r="AG63" s="15">
        <f t="shared" si="24"/>
        <v>0</v>
      </c>
      <c r="AH63" s="15">
        <f t="shared" si="24"/>
        <v>359293</v>
      </c>
    </row>
    <row r="64" spans="1:34" ht="16.5">
      <c r="A64" s="18" t="s">
        <v>45</v>
      </c>
      <c r="B64" s="45" t="s">
        <v>46</v>
      </c>
      <c r="C64" s="46"/>
      <c r="D64" s="21">
        <v>190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>
        <f>SUM(D64,E64:AG64)</f>
        <v>190</v>
      </c>
    </row>
    <row r="65" spans="1:34" ht="16.5">
      <c r="A65" s="24" t="s">
        <v>56</v>
      </c>
      <c r="B65" s="45" t="s">
        <v>57</v>
      </c>
      <c r="C65" s="46"/>
      <c r="D65" s="21">
        <v>357963</v>
      </c>
      <c r="E65" s="22"/>
      <c r="F65" s="22"/>
      <c r="G65" s="22">
        <v>-600</v>
      </c>
      <c r="H65" s="22"/>
      <c r="I65" s="22"/>
      <c r="J65" s="22">
        <v>-1499</v>
      </c>
      <c r="K65" s="22"/>
      <c r="L65" s="22"/>
      <c r="M65" s="22">
        <v>160</v>
      </c>
      <c r="N65" s="22"/>
      <c r="O65" s="22"/>
      <c r="P65" s="22">
        <v>2667</v>
      </c>
      <c r="Q65" s="22"/>
      <c r="R65" s="22"/>
      <c r="S65" s="22"/>
      <c r="T65" s="22"/>
      <c r="U65" s="22"/>
      <c r="V65" s="22"/>
      <c r="W65" s="22"/>
      <c r="X65" s="22"/>
      <c r="Y65" s="22">
        <v>412</v>
      </c>
      <c r="Z65" s="22"/>
      <c r="AA65" s="22"/>
      <c r="AB65" s="22"/>
      <c r="AC65" s="22"/>
      <c r="AD65" s="22"/>
      <c r="AE65" s="22"/>
      <c r="AF65" s="22"/>
      <c r="AG65" s="22"/>
      <c r="AH65" s="23">
        <f>SUM(D65,E65:AG65)</f>
        <v>359103</v>
      </c>
    </row>
    <row r="66" spans="1:34" s="17" customFormat="1" ht="16.5">
      <c r="A66" s="14"/>
      <c r="B66" s="43" t="s">
        <v>24</v>
      </c>
      <c r="C66" s="44"/>
      <c r="D66" s="15">
        <f>SUM(D67:D69)</f>
        <v>117539</v>
      </c>
      <c r="E66" s="15">
        <f aca="true" t="shared" si="26" ref="E66:AH66">SUM(E67:E69)</f>
        <v>0</v>
      </c>
      <c r="F66" s="15">
        <f aca="true" t="shared" si="27" ref="F66:O66">SUM(F67:F69)</f>
        <v>0</v>
      </c>
      <c r="G66" s="15">
        <f t="shared" si="27"/>
        <v>0</v>
      </c>
      <c r="H66" s="15">
        <f t="shared" si="27"/>
        <v>0</v>
      </c>
      <c r="I66" s="15">
        <f t="shared" si="27"/>
        <v>0</v>
      </c>
      <c r="J66" s="15">
        <f t="shared" si="27"/>
        <v>0</v>
      </c>
      <c r="K66" s="15">
        <f t="shared" si="27"/>
        <v>0</v>
      </c>
      <c r="L66" s="15">
        <f t="shared" si="27"/>
        <v>0</v>
      </c>
      <c r="M66" s="15">
        <f t="shared" si="27"/>
        <v>0</v>
      </c>
      <c r="N66" s="15">
        <f t="shared" si="27"/>
        <v>0</v>
      </c>
      <c r="O66" s="15">
        <f t="shared" si="27"/>
        <v>0</v>
      </c>
      <c r="P66" s="15">
        <f>SUM(P67:P69)</f>
        <v>864</v>
      </c>
      <c r="Q66" s="15">
        <f>SUM(Q67:Q69)</f>
        <v>0</v>
      </c>
      <c r="R66" s="15">
        <f t="shared" si="26"/>
        <v>0</v>
      </c>
      <c r="S66" s="15">
        <f t="shared" si="26"/>
        <v>0</v>
      </c>
      <c r="T66" s="15">
        <f t="shared" si="26"/>
        <v>0</v>
      </c>
      <c r="U66" s="15">
        <f>SUM(U67:U69)</f>
        <v>0</v>
      </c>
      <c r="V66" s="15">
        <f>SUM(V67:V69)</f>
        <v>0</v>
      </c>
      <c r="W66" s="15">
        <f t="shared" si="26"/>
        <v>0</v>
      </c>
      <c r="X66" s="15">
        <f t="shared" si="26"/>
        <v>0</v>
      </c>
      <c r="Y66" s="15">
        <f t="shared" si="26"/>
        <v>-694</v>
      </c>
      <c r="Z66" s="15">
        <f t="shared" si="26"/>
        <v>0</v>
      </c>
      <c r="AA66" s="15">
        <f t="shared" si="26"/>
        <v>0</v>
      </c>
      <c r="AB66" s="15">
        <f t="shared" si="26"/>
        <v>0</v>
      </c>
      <c r="AC66" s="15">
        <f t="shared" si="26"/>
        <v>0</v>
      </c>
      <c r="AD66" s="15">
        <f t="shared" si="26"/>
        <v>0</v>
      </c>
      <c r="AE66" s="15">
        <f t="shared" si="26"/>
        <v>0</v>
      </c>
      <c r="AF66" s="15">
        <f t="shared" si="26"/>
        <v>0</v>
      </c>
      <c r="AG66" s="15">
        <f t="shared" si="26"/>
        <v>0</v>
      </c>
      <c r="AH66" s="15">
        <f t="shared" si="26"/>
        <v>117709</v>
      </c>
    </row>
    <row r="67" spans="1:34" ht="16.5">
      <c r="A67" s="18" t="s">
        <v>45</v>
      </c>
      <c r="B67" s="45" t="s">
        <v>46</v>
      </c>
      <c r="C67" s="46"/>
      <c r="D67" s="21">
        <v>65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>
        <f>SUM(D67,E67:AG67)</f>
        <v>65</v>
      </c>
    </row>
    <row r="68" spans="1:34" ht="16.5">
      <c r="A68" s="24" t="s">
        <v>56</v>
      </c>
      <c r="B68" s="45" t="s">
        <v>57</v>
      </c>
      <c r="C68" s="46"/>
      <c r="D68" s="21">
        <v>12795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>
        <v>264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>
        <f>SUM(D68,E68:AG68)</f>
        <v>13059</v>
      </c>
    </row>
    <row r="69" spans="1:34" ht="33" customHeight="1">
      <c r="A69" s="24" t="s">
        <v>58</v>
      </c>
      <c r="B69" s="45" t="s">
        <v>59</v>
      </c>
      <c r="C69" s="46"/>
      <c r="D69" s="21">
        <v>104679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>
        <v>600</v>
      </c>
      <c r="Q69" s="22"/>
      <c r="R69" s="22"/>
      <c r="S69" s="22"/>
      <c r="T69" s="22"/>
      <c r="U69" s="22"/>
      <c r="V69" s="22"/>
      <c r="W69" s="22"/>
      <c r="X69" s="22"/>
      <c r="Y69" s="22">
        <v>-694</v>
      </c>
      <c r="Z69" s="22"/>
      <c r="AA69" s="22"/>
      <c r="AB69" s="22"/>
      <c r="AC69" s="22"/>
      <c r="AD69" s="22"/>
      <c r="AE69" s="22"/>
      <c r="AF69" s="22"/>
      <c r="AG69" s="22"/>
      <c r="AH69" s="23">
        <f>SUM(D69,E69:AG69)</f>
        <v>104585</v>
      </c>
    </row>
    <row r="70" spans="1:34" s="17" customFormat="1" ht="16.5">
      <c r="A70" s="14"/>
      <c r="B70" s="43" t="s">
        <v>25</v>
      </c>
      <c r="C70" s="44"/>
      <c r="D70" s="15">
        <f aca="true" t="shared" si="28" ref="D70:AH70">SUM(D71:D73)</f>
        <v>289827</v>
      </c>
      <c r="E70" s="15">
        <f t="shared" si="28"/>
        <v>0</v>
      </c>
      <c r="F70" s="15">
        <f aca="true" t="shared" si="29" ref="F70:O70">SUM(F71:F73)</f>
        <v>0</v>
      </c>
      <c r="G70" s="15">
        <f t="shared" si="29"/>
        <v>0</v>
      </c>
      <c r="H70" s="15">
        <f t="shared" si="29"/>
        <v>0</v>
      </c>
      <c r="I70" s="15">
        <f t="shared" si="29"/>
        <v>0</v>
      </c>
      <c r="J70" s="15">
        <f t="shared" si="29"/>
        <v>0</v>
      </c>
      <c r="K70" s="15">
        <f t="shared" si="29"/>
        <v>0</v>
      </c>
      <c r="L70" s="15">
        <f t="shared" si="29"/>
        <v>0</v>
      </c>
      <c r="M70" s="15">
        <f t="shared" si="29"/>
        <v>0</v>
      </c>
      <c r="N70" s="15">
        <f t="shared" si="29"/>
        <v>0</v>
      </c>
      <c r="O70" s="15">
        <f t="shared" si="29"/>
        <v>0</v>
      </c>
      <c r="P70" s="15">
        <f t="shared" si="28"/>
        <v>2469</v>
      </c>
      <c r="Q70" s="15">
        <f t="shared" si="28"/>
        <v>0</v>
      </c>
      <c r="R70" s="15">
        <f t="shared" si="28"/>
        <v>0</v>
      </c>
      <c r="S70" s="15">
        <f t="shared" si="28"/>
        <v>0</v>
      </c>
      <c r="T70" s="15">
        <f t="shared" si="28"/>
        <v>0</v>
      </c>
      <c r="U70" s="15">
        <f>SUM(U71:U73)</f>
        <v>0</v>
      </c>
      <c r="V70" s="15">
        <f>SUM(V71:V73)</f>
        <v>0</v>
      </c>
      <c r="W70" s="15">
        <f t="shared" si="28"/>
        <v>0</v>
      </c>
      <c r="X70" s="15">
        <f t="shared" si="28"/>
        <v>0</v>
      </c>
      <c r="Y70" s="15">
        <f t="shared" si="28"/>
        <v>158</v>
      </c>
      <c r="Z70" s="15">
        <f t="shared" si="28"/>
        <v>-1465</v>
      </c>
      <c r="AA70" s="15">
        <f t="shared" si="28"/>
        <v>0</v>
      </c>
      <c r="AB70" s="15">
        <f t="shared" si="28"/>
        <v>0</v>
      </c>
      <c r="AC70" s="15">
        <f t="shared" si="28"/>
        <v>0</v>
      </c>
      <c r="AD70" s="15">
        <f t="shared" si="28"/>
        <v>0</v>
      </c>
      <c r="AE70" s="15">
        <f t="shared" si="28"/>
        <v>0</v>
      </c>
      <c r="AF70" s="15">
        <f t="shared" si="28"/>
        <v>0</v>
      </c>
      <c r="AG70" s="15">
        <f t="shared" si="28"/>
        <v>0</v>
      </c>
      <c r="AH70" s="15">
        <f t="shared" si="28"/>
        <v>290989</v>
      </c>
    </row>
    <row r="71" spans="1:34" ht="16.5">
      <c r="A71" s="18" t="s">
        <v>45</v>
      </c>
      <c r="B71" s="45" t="s">
        <v>46</v>
      </c>
      <c r="C71" s="46"/>
      <c r="D71" s="21">
        <v>100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>
        <f>SUM(D71,E71:AG71)</f>
        <v>100</v>
      </c>
    </row>
    <row r="72" spans="1:34" ht="16.5">
      <c r="A72" s="24" t="s">
        <v>56</v>
      </c>
      <c r="B72" s="45" t="s">
        <v>57</v>
      </c>
      <c r="C72" s="46"/>
      <c r="D72" s="21">
        <v>120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>
        <f>SUM(D72,E72:AG72)</f>
        <v>120</v>
      </c>
    </row>
    <row r="73" spans="1:34" ht="16.5">
      <c r="A73" s="18" t="s">
        <v>60</v>
      </c>
      <c r="B73" s="45" t="s">
        <v>61</v>
      </c>
      <c r="C73" s="46"/>
      <c r="D73" s="21">
        <v>289607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>
        <v>2469</v>
      </c>
      <c r="Q73" s="22"/>
      <c r="R73" s="22"/>
      <c r="S73" s="22"/>
      <c r="T73" s="22"/>
      <c r="U73" s="22"/>
      <c r="V73" s="22"/>
      <c r="W73" s="22"/>
      <c r="X73" s="22"/>
      <c r="Y73" s="22">
        <v>158</v>
      </c>
      <c r="Z73" s="22">
        <v>-1465</v>
      </c>
      <c r="AA73" s="22"/>
      <c r="AB73" s="22"/>
      <c r="AC73" s="22"/>
      <c r="AD73" s="22"/>
      <c r="AE73" s="22"/>
      <c r="AF73" s="22"/>
      <c r="AG73" s="22"/>
      <c r="AH73" s="23">
        <f>SUM(D73,E73:AG73)</f>
        <v>290769</v>
      </c>
    </row>
    <row r="74" spans="1:34" s="17" customFormat="1" ht="16.5">
      <c r="A74" s="14"/>
      <c r="B74" s="43" t="s">
        <v>26</v>
      </c>
      <c r="C74" s="44"/>
      <c r="D74" s="15">
        <f>SUM(D75:D77)</f>
        <v>39816</v>
      </c>
      <c r="E74" s="15">
        <f aca="true" t="shared" si="30" ref="E74:AH74">SUM(E75:E77)</f>
        <v>0</v>
      </c>
      <c r="F74" s="15">
        <f aca="true" t="shared" si="31" ref="F74:O74">SUM(F75:F77)</f>
        <v>0</v>
      </c>
      <c r="G74" s="15">
        <f t="shared" si="31"/>
        <v>0</v>
      </c>
      <c r="H74" s="15">
        <f t="shared" si="31"/>
        <v>0</v>
      </c>
      <c r="I74" s="15">
        <f t="shared" si="31"/>
        <v>0</v>
      </c>
      <c r="J74" s="15">
        <f t="shared" si="31"/>
        <v>0</v>
      </c>
      <c r="K74" s="15">
        <f t="shared" si="31"/>
        <v>0</v>
      </c>
      <c r="L74" s="15">
        <f t="shared" si="31"/>
        <v>0</v>
      </c>
      <c r="M74" s="15">
        <f t="shared" si="31"/>
        <v>0</v>
      </c>
      <c r="N74" s="15">
        <f t="shared" si="31"/>
        <v>0</v>
      </c>
      <c r="O74" s="15">
        <f t="shared" si="31"/>
        <v>0</v>
      </c>
      <c r="P74" s="15">
        <f t="shared" si="30"/>
        <v>79</v>
      </c>
      <c r="Q74" s="15">
        <f t="shared" si="30"/>
        <v>0</v>
      </c>
      <c r="R74" s="15">
        <f t="shared" si="30"/>
        <v>0</v>
      </c>
      <c r="S74" s="15">
        <f t="shared" si="30"/>
        <v>0</v>
      </c>
      <c r="T74" s="15">
        <f t="shared" si="30"/>
        <v>0</v>
      </c>
      <c r="U74" s="15">
        <f t="shared" si="30"/>
        <v>0</v>
      </c>
      <c r="V74" s="15">
        <f t="shared" si="30"/>
        <v>0</v>
      </c>
      <c r="W74" s="15">
        <f t="shared" si="30"/>
        <v>0</v>
      </c>
      <c r="X74" s="15">
        <f t="shared" si="30"/>
        <v>0</v>
      </c>
      <c r="Y74" s="15">
        <f t="shared" si="30"/>
        <v>0</v>
      </c>
      <c r="Z74" s="15">
        <f t="shared" si="30"/>
        <v>0</v>
      </c>
      <c r="AA74" s="15">
        <f t="shared" si="30"/>
        <v>0</v>
      </c>
      <c r="AB74" s="15">
        <f t="shared" si="30"/>
        <v>0</v>
      </c>
      <c r="AC74" s="15">
        <f t="shared" si="30"/>
        <v>0</v>
      </c>
      <c r="AD74" s="15">
        <f t="shared" si="30"/>
        <v>0</v>
      </c>
      <c r="AE74" s="15">
        <f t="shared" si="30"/>
        <v>0</v>
      </c>
      <c r="AF74" s="15">
        <f t="shared" si="30"/>
        <v>0</v>
      </c>
      <c r="AG74" s="15">
        <f t="shared" si="30"/>
        <v>0</v>
      </c>
      <c r="AH74" s="15">
        <f t="shared" si="30"/>
        <v>39895</v>
      </c>
    </row>
    <row r="75" spans="1:34" ht="16.5">
      <c r="A75" s="18" t="s">
        <v>45</v>
      </c>
      <c r="B75" s="45" t="s">
        <v>46</v>
      </c>
      <c r="C75" s="46"/>
      <c r="D75" s="21">
        <v>45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>
        <f>SUM(D75,E75:AG75)</f>
        <v>45</v>
      </c>
    </row>
    <row r="76" spans="1:34" ht="16.5">
      <c r="A76" s="24" t="s">
        <v>56</v>
      </c>
      <c r="B76" s="45" t="s">
        <v>57</v>
      </c>
      <c r="C76" s="46"/>
      <c r="D76" s="21">
        <v>5376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v>63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>
        <f>SUM(D76,E76:AG76)</f>
        <v>5439</v>
      </c>
    </row>
    <row r="77" spans="1:34" ht="16.5">
      <c r="A77" s="18" t="s">
        <v>60</v>
      </c>
      <c r="B77" s="45" t="s">
        <v>61</v>
      </c>
      <c r="C77" s="46"/>
      <c r="D77" s="21">
        <v>34395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>
        <v>16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>
        <f>SUM(D77,E77:AG77)</f>
        <v>34411</v>
      </c>
    </row>
    <row r="78" spans="1:34" s="17" customFormat="1" ht="16.5">
      <c r="A78" s="14"/>
      <c r="B78" s="43" t="s">
        <v>27</v>
      </c>
      <c r="C78" s="44"/>
      <c r="D78" s="15">
        <f>SUM(D79:D83)</f>
        <v>185240</v>
      </c>
      <c r="E78" s="15">
        <f aca="true" t="shared" si="32" ref="E78:AH78">SUM(E79:E83)</f>
        <v>950</v>
      </c>
      <c r="F78" s="15">
        <f aca="true" t="shared" si="33" ref="F78:O78">SUM(F79:F83)</f>
        <v>-50</v>
      </c>
      <c r="G78" s="15">
        <f t="shared" si="33"/>
        <v>0</v>
      </c>
      <c r="H78" s="15">
        <f t="shared" si="33"/>
        <v>-25923</v>
      </c>
      <c r="I78" s="15">
        <f t="shared" si="33"/>
        <v>0</v>
      </c>
      <c r="J78" s="15">
        <f t="shared" si="33"/>
        <v>0</v>
      </c>
      <c r="K78" s="15">
        <f t="shared" si="33"/>
        <v>0</v>
      </c>
      <c r="L78" s="15">
        <f t="shared" si="33"/>
        <v>0</v>
      </c>
      <c r="M78" s="15">
        <f t="shared" si="33"/>
        <v>0</v>
      </c>
      <c r="N78" s="15">
        <f t="shared" si="33"/>
        <v>0</v>
      </c>
      <c r="O78" s="15">
        <f t="shared" si="33"/>
        <v>0</v>
      </c>
      <c r="P78" s="15">
        <f t="shared" si="32"/>
        <v>0</v>
      </c>
      <c r="Q78" s="15">
        <f t="shared" si="32"/>
        <v>0</v>
      </c>
      <c r="R78" s="15">
        <f t="shared" si="32"/>
        <v>0</v>
      </c>
      <c r="S78" s="15">
        <f t="shared" si="32"/>
        <v>0</v>
      </c>
      <c r="T78" s="15">
        <f t="shared" si="32"/>
        <v>0</v>
      </c>
      <c r="U78" s="15">
        <f>SUM(U79:U83)</f>
        <v>0</v>
      </c>
      <c r="V78" s="15">
        <f>SUM(V79:V83)</f>
        <v>0</v>
      </c>
      <c r="W78" s="15">
        <f t="shared" si="32"/>
        <v>0</v>
      </c>
      <c r="X78" s="15">
        <f t="shared" si="32"/>
        <v>0</v>
      </c>
      <c r="Y78" s="15">
        <f t="shared" si="32"/>
        <v>0</v>
      </c>
      <c r="Z78" s="15">
        <f t="shared" si="32"/>
        <v>0</v>
      </c>
      <c r="AA78" s="15">
        <f t="shared" si="32"/>
        <v>0</v>
      </c>
      <c r="AB78" s="15">
        <f t="shared" si="32"/>
        <v>0</v>
      </c>
      <c r="AC78" s="15">
        <f t="shared" si="32"/>
        <v>0</v>
      </c>
      <c r="AD78" s="15">
        <f t="shared" si="32"/>
        <v>0</v>
      </c>
      <c r="AE78" s="15">
        <f t="shared" si="32"/>
        <v>0</v>
      </c>
      <c r="AF78" s="15">
        <f t="shared" si="32"/>
        <v>0</v>
      </c>
      <c r="AG78" s="15">
        <f t="shared" si="32"/>
        <v>0</v>
      </c>
      <c r="AH78" s="15">
        <f t="shared" si="32"/>
        <v>160217</v>
      </c>
    </row>
    <row r="79" spans="1:34" ht="16.5">
      <c r="A79" s="18" t="s">
        <v>60</v>
      </c>
      <c r="B79" s="45" t="s">
        <v>61</v>
      </c>
      <c r="C79" s="46"/>
      <c r="D79" s="21">
        <v>2766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>
        <f>SUM(D79,E79:AG79)</f>
        <v>2766</v>
      </c>
    </row>
    <row r="80" spans="1:34" ht="16.5">
      <c r="A80" s="18" t="s">
        <v>45</v>
      </c>
      <c r="B80" s="45" t="s">
        <v>46</v>
      </c>
      <c r="C80" s="46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>
        <f>SUM(D80,E80:AG80)</f>
        <v>0</v>
      </c>
    </row>
    <row r="81" spans="1:34" ht="16.5">
      <c r="A81" s="18" t="s">
        <v>52</v>
      </c>
      <c r="B81" s="45" t="s">
        <v>53</v>
      </c>
      <c r="C81" s="46"/>
      <c r="D81" s="21">
        <v>109389</v>
      </c>
      <c r="E81" s="22">
        <v>100</v>
      </c>
      <c r="F81" s="22"/>
      <c r="G81" s="22"/>
      <c r="H81" s="22">
        <v>-26073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>
        <f>SUM(D81,E81:AG81)</f>
        <v>83416</v>
      </c>
    </row>
    <row r="82" spans="1:34" ht="16.5">
      <c r="A82" s="24" t="s">
        <v>56</v>
      </c>
      <c r="B82" s="45" t="s">
        <v>57</v>
      </c>
      <c r="C82" s="46"/>
      <c r="D82" s="21">
        <v>100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>
        <f>SUM(D82,E82:AG82)</f>
        <v>100</v>
      </c>
    </row>
    <row r="83" spans="1:34" ht="16.5">
      <c r="A83" s="18" t="s">
        <v>65</v>
      </c>
      <c r="B83" s="45" t="s">
        <v>66</v>
      </c>
      <c r="C83" s="46"/>
      <c r="D83" s="21">
        <v>72985</v>
      </c>
      <c r="E83" s="22">
        <v>850</v>
      </c>
      <c r="F83" s="22">
        <v>-50</v>
      </c>
      <c r="G83" s="22"/>
      <c r="H83" s="22">
        <v>150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>
        <f>SUM(D83,E83:AG83)</f>
        <v>73935</v>
      </c>
    </row>
    <row r="84" spans="1:34" s="17" customFormat="1" ht="16.5">
      <c r="A84" s="14"/>
      <c r="B84" s="43" t="s">
        <v>28</v>
      </c>
      <c r="C84" s="44"/>
      <c r="D84" s="15">
        <f>SUM(D85:D86)</f>
        <v>34995</v>
      </c>
      <c r="E84" s="15">
        <f>SUM(E85:E86)</f>
        <v>0</v>
      </c>
      <c r="F84" s="15">
        <f aca="true" t="shared" si="34" ref="F84:O84">SUM(F85:F86)</f>
        <v>0</v>
      </c>
      <c r="G84" s="15">
        <f t="shared" si="34"/>
        <v>0</v>
      </c>
      <c r="H84" s="15">
        <f t="shared" si="34"/>
        <v>0</v>
      </c>
      <c r="I84" s="15">
        <f t="shared" si="34"/>
        <v>0</v>
      </c>
      <c r="J84" s="15">
        <f t="shared" si="34"/>
        <v>0</v>
      </c>
      <c r="K84" s="15">
        <f t="shared" si="34"/>
        <v>0</v>
      </c>
      <c r="L84" s="15">
        <f t="shared" si="34"/>
        <v>0</v>
      </c>
      <c r="M84" s="15">
        <f t="shared" si="34"/>
        <v>153</v>
      </c>
      <c r="N84" s="15">
        <f t="shared" si="34"/>
        <v>0</v>
      </c>
      <c r="O84" s="15">
        <f t="shared" si="34"/>
        <v>0</v>
      </c>
      <c r="P84" s="15">
        <f aca="true" t="shared" si="35" ref="P84:Z84">SUM(P85:P86)</f>
        <v>160</v>
      </c>
      <c r="Q84" s="15">
        <f t="shared" si="35"/>
        <v>486</v>
      </c>
      <c r="R84" s="15">
        <f t="shared" si="35"/>
        <v>0</v>
      </c>
      <c r="S84" s="15">
        <f t="shared" si="35"/>
        <v>0</v>
      </c>
      <c r="T84" s="15">
        <f t="shared" si="35"/>
        <v>0</v>
      </c>
      <c r="U84" s="15">
        <f t="shared" si="35"/>
        <v>0</v>
      </c>
      <c r="V84" s="15">
        <f t="shared" si="35"/>
        <v>0</v>
      </c>
      <c r="W84" s="15">
        <f t="shared" si="35"/>
        <v>0</v>
      </c>
      <c r="X84" s="15">
        <f t="shared" si="35"/>
        <v>0</v>
      </c>
      <c r="Y84" s="15">
        <f t="shared" si="35"/>
        <v>0</v>
      </c>
      <c r="Z84" s="15">
        <f t="shared" si="35"/>
        <v>0</v>
      </c>
      <c r="AA84" s="15">
        <f aca="true" t="shared" si="36" ref="AA84:AH84">SUM(AA85:AA86)</f>
        <v>0</v>
      </c>
      <c r="AB84" s="15">
        <f t="shared" si="36"/>
        <v>0</v>
      </c>
      <c r="AC84" s="15">
        <f t="shared" si="36"/>
        <v>0</v>
      </c>
      <c r="AD84" s="15">
        <f t="shared" si="36"/>
        <v>0</v>
      </c>
      <c r="AE84" s="15">
        <f t="shared" si="36"/>
        <v>0</v>
      </c>
      <c r="AF84" s="15">
        <f t="shared" si="36"/>
        <v>0</v>
      </c>
      <c r="AG84" s="15">
        <f t="shared" si="36"/>
        <v>0</v>
      </c>
      <c r="AH84" s="15">
        <f t="shared" si="36"/>
        <v>35794</v>
      </c>
    </row>
    <row r="85" spans="1:34" ht="16.5">
      <c r="A85" s="18" t="s">
        <v>52</v>
      </c>
      <c r="B85" s="45" t="s">
        <v>53</v>
      </c>
      <c r="C85" s="46"/>
      <c r="D85" s="21">
        <v>700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>
        <f>SUM(D85,E85:AG85)</f>
        <v>700</v>
      </c>
    </row>
    <row r="86" spans="1:34" ht="16.5">
      <c r="A86" s="24" t="s">
        <v>56</v>
      </c>
      <c r="B86" s="45" t="s">
        <v>57</v>
      </c>
      <c r="C86" s="46"/>
      <c r="D86" s="21">
        <v>34295</v>
      </c>
      <c r="E86" s="22"/>
      <c r="F86" s="22"/>
      <c r="G86" s="22"/>
      <c r="H86" s="22"/>
      <c r="I86" s="22"/>
      <c r="J86" s="22"/>
      <c r="K86" s="22"/>
      <c r="L86" s="22"/>
      <c r="M86" s="22">
        <v>153</v>
      </c>
      <c r="N86" s="22"/>
      <c r="O86" s="22"/>
      <c r="P86" s="22">
        <v>160</v>
      </c>
      <c r="Q86" s="22">
        <v>486</v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>
        <f>SUM(D86,E86:AG86)</f>
        <v>35094</v>
      </c>
    </row>
    <row r="87" spans="1:34" s="17" customFormat="1" ht="16.5">
      <c r="A87" s="14"/>
      <c r="B87" s="43" t="s">
        <v>29</v>
      </c>
      <c r="C87" s="44"/>
      <c r="D87" s="15">
        <f>SUM(D88:D89)</f>
        <v>31775</v>
      </c>
      <c r="E87" s="15">
        <f aca="true" t="shared" si="37" ref="E87:AH87">SUM(E88:E89)</f>
        <v>0</v>
      </c>
      <c r="F87" s="15">
        <f aca="true" t="shared" si="38" ref="F87:O87">SUM(F88:F89)</f>
        <v>0</v>
      </c>
      <c r="G87" s="15">
        <f t="shared" si="38"/>
        <v>0</v>
      </c>
      <c r="H87" s="15">
        <f t="shared" si="38"/>
        <v>0</v>
      </c>
      <c r="I87" s="15">
        <f t="shared" si="38"/>
        <v>0</v>
      </c>
      <c r="J87" s="15">
        <f t="shared" si="38"/>
        <v>0</v>
      </c>
      <c r="K87" s="15">
        <f t="shared" si="38"/>
        <v>0</v>
      </c>
      <c r="L87" s="15">
        <f t="shared" si="38"/>
        <v>0</v>
      </c>
      <c r="M87" s="15">
        <f t="shared" si="38"/>
        <v>0</v>
      </c>
      <c r="N87" s="15">
        <f t="shared" si="38"/>
        <v>0</v>
      </c>
      <c r="O87" s="15">
        <f t="shared" si="38"/>
        <v>0</v>
      </c>
      <c r="P87" s="15">
        <f>SUM(P88:P89)</f>
        <v>0</v>
      </c>
      <c r="Q87" s="15">
        <f>SUM(Q88:Q89)</f>
        <v>0</v>
      </c>
      <c r="R87" s="15">
        <f t="shared" si="37"/>
        <v>0</v>
      </c>
      <c r="S87" s="15">
        <f t="shared" si="37"/>
        <v>0</v>
      </c>
      <c r="T87" s="15">
        <f t="shared" si="37"/>
        <v>0</v>
      </c>
      <c r="U87" s="15">
        <f>SUM(U88:U89)</f>
        <v>0</v>
      </c>
      <c r="V87" s="15">
        <f>SUM(V88:V89)</f>
        <v>0</v>
      </c>
      <c r="W87" s="15">
        <f t="shared" si="37"/>
        <v>0</v>
      </c>
      <c r="X87" s="15">
        <f t="shared" si="37"/>
        <v>0</v>
      </c>
      <c r="Y87" s="15">
        <f t="shared" si="37"/>
        <v>0</v>
      </c>
      <c r="Z87" s="15">
        <f t="shared" si="37"/>
        <v>0</v>
      </c>
      <c r="AA87" s="15">
        <f t="shared" si="37"/>
        <v>0</v>
      </c>
      <c r="AB87" s="15">
        <f t="shared" si="37"/>
        <v>0</v>
      </c>
      <c r="AC87" s="15">
        <f t="shared" si="37"/>
        <v>0</v>
      </c>
      <c r="AD87" s="15">
        <f t="shared" si="37"/>
        <v>0</v>
      </c>
      <c r="AE87" s="15">
        <f t="shared" si="37"/>
        <v>0</v>
      </c>
      <c r="AF87" s="15">
        <f t="shared" si="37"/>
        <v>0</v>
      </c>
      <c r="AG87" s="15">
        <f t="shared" si="37"/>
        <v>0</v>
      </c>
      <c r="AH87" s="15">
        <f t="shared" si="37"/>
        <v>31775</v>
      </c>
    </row>
    <row r="88" spans="1:34" ht="16.5">
      <c r="A88" s="18" t="s">
        <v>45</v>
      </c>
      <c r="B88" s="45" t="s">
        <v>46</v>
      </c>
      <c r="C88" s="46"/>
      <c r="D88" s="21">
        <v>28775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>
        <f>SUM(D88,E88:AG88)</f>
        <v>28775</v>
      </c>
    </row>
    <row r="89" spans="1:34" ht="16.5">
      <c r="A89" s="18" t="s">
        <v>50</v>
      </c>
      <c r="B89" s="45" t="s">
        <v>51</v>
      </c>
      <c r="C89" s="46"/>
      <c r="D89" s="21">
        <v>3000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>
        <f>SUM(D89,E89:AG89)</f>
        <v>3000</v>
      </c>
    </row>
    <row r="90" spans="1:34" s="17" customFormat="1" ht="30.75" customHeight="1">
      <c r="A90" s="14"/>
      <c r="B90" s="43" t="s">
        <v>30</v>
      </c>
      <c r="C90" s="44"/>
      <c r="D90" s="15">
        <f>SUM(D91)</f>
        <v>6514</v>
      </c>
      <c r="E90" s="15">
        <f aca="true" t="shared" si="39" ref="E90:AH92">SUM(E91)</f>
        <v>0</v>
      </c>
      <c r="F90" s="15">
        <f t="shared" si="39"/>
        <v>0</v>
      </c>
      <c r="G90" s="15">
        <f t="shared" si="39"/>
        <v>0</v>
      </c>
      <c r="H90" s="15">
        <f t="shared" si="39"/>
        <v>0</v>
      </c>
      <c r="I90" s="15">
        <f t="shared" si="39"/>
        <v>0</v>
      </c>
      <c r="J90" s="15">
        <f t="shared" si="39"/>
        <v>0</v>
      </c>
      <c r="K90" s="15">
        <f t="shared" si="39"/>
        <v>0</v>
      </c>
      <c r="L90" s="15">
        <f t="shared" si="39"/>
        <v>0</v>
      </c>
      <c r="M90" s="15">
        <f t="shared" si="39"/>
        <v>0</v>
      </c>
      <c r="N90" s="15">
        <f t="shared" si="39"/>
        <v>0</v>
      </c>
      <c r="O90" s="15">
        <f t="shared" si="39"/>
        <v>0</v>
      </c>
      <c r="P90" s="15">
        <f t="shared" si="39"/>
        <v>0</v>
      </c>
      <c r="Q90" s="15">
        <f t="shared" si="39"/>
        <v>0</v>
      </c>
      <c r="R90" s="15">
        <f t="shared" si="39"/>
        <v>0</v>
      </c>
      <c r="S90" s="15">
        <f t="shared" si="39"/>
        <v>0</v>
      </c>
      <c r="T90" s="15">
        <f t="shared" si="39"/>
        <v>0</v>
      </c>
      <c r="U90" s="15">
        <f t="shared" si="39"/>
        <v>0</v>
      </c>
      <c r="V90" s="15">
        <f t="shared" si="39"/>
        <v>0</v>
      </c>
      <c r="W90" s="15">
        <f t="shared" si="39"/>
        <v>0</v>
      </c>
      <c r="X90" s="15">
        <f t="shared" si="39"/>
        <v>0</v>
      </c>
      <c r="Y90" s="15">
        <f t="shared" si="39"/>
        <v>0</v>
      </c>
      <c r="Z90" s="15">
        <f t="shared" si="39"/>
        <v>0</v>
      </c>
      <c r="AA90" s="15">
        <f t="shared" si="39"/>
        <v>0</v>
      </c>
      <c r="AB90" s="15">
        <f t="shared" si="39"/>
        <v>0</v>
      </c>
      <c r="AC90" s="15">
        <f t="shared" si="39"/>
        <v>0</v>
      </c>
      <c r="AD90" s="15">
        <f t="shared" si="39"/>
        <v>0</v>
      </c>
      <c r="AE90" s="15">
        <f t="shared" si="39"/>
        <v>0</v>
      </c>
      <c r="AF90" s="15">
        <f t="shared" si="39"/>
        <v>0</v>
      </c>
      <c r="AG90" s="15">
        <f t="shared" si="39"/>
        <v>0</v>
      </c>
      <c r="AH90" s="15">
        <f t="shared" si="39"/>
        <v>6514</v>
      </c>
    </row>
    <row r="91" spans="1:34" ht="30.75" customHeight="1">
      <c r="A91" s="18" t="s">
        <v>48</v>
      </c>
      <c r="B91" s="45" t="s">
        <v>49</v>
      </c>
      <c r="C91" s="46"/>
      <c r="D91" s="21">
        <v>6514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>
        <f>SUM(D91,E91:AG91)</f>
        <v>6514</v>
      </c>
    </row>
    <row r="92" spans="1:34" s="17" customFormat="1" ht="16.5">
      <c r="A92" s="14"/>
      <c r="B92" s="43" t="s">
        <v>31</v>
      </c>
      <c r="C92" s="44"/>
      <c r="D92" s="15">
        <f>SUM(D93)</f>
        <v>655</v>
      </c>
      <c r="E92" s="15">
        <f t="shared" si="39"/>
        <v>0</v>
      </c>
      <c r="F92" s="15">
        <f t="shared" si="39"/>
        <v>0</v>
      </c>
      <c r="G92" s="15">
        <f t="shared" si="39"/>
        <v>0</v>
      </c>
      <c r="H92" s="15">
        <f t="shared" si="39"/>
        <v>0</v>
      </c>
      <c r="I92" s="15">
        <f t="shared" si="39"/>
        <v>0</v>
      </c>
      <c r="J92" s="15">
        <f t="shared" si="39"/>
        <v>0</v>
      </c>
      <c r="K92" s="15">
        <f t="shared" si="39"/>
        <v>0</v>
      </c>
      <c r="L92" s="15">
        <f t="shared" si="39"/>
        <v>0</v>
      </c>
      <c r="M92" s="15">
        <f t="shared" si="39"/>
        <v>0</v>
      </c>
      <c r="N92" s="15">
        <f t="shared" si="39"/>
        <v>0</v>
      </c>
      <c r="O92" s="15">
        <f t="shared" si="39"/>
        <v>0</v>
      </c>
      <c r="P92" s="15">
        <f t="shared" si="39"/>
        <v>0</v>
      </c>
      <c r="Q92" s="15">
        <f t="shared" si="39"/>
        <v>0</v>
      </c>
      <c r="R92" s="15">
        <f t="shared" si="39"/>
        <v>0</v>
      </c>
      <c r="S92" s="15">
        <f t="shared" si="39"/>
        <v>0</v>
      </c>
      <c r="T92" s="15">
        <f t="shared" si="39"/>
        <v>0</v>
      </c>
      <c r="U92" s="15">
        <f t="shared" si="39"/>
        <v>0</v>
      </c>
      <c r="V92" s="15">
        <f t="shared" si="39"/>
        <v>0</v>
      </c>
      <c r="W92" s="15">
        <f t="shared" si="39"/>
        <v>0</v>
      </c>
      <c r="X92" s="15">
        <f t="shared" si="39"/>
        <v>0</v>
      </c>
      <c r="Y92" s="15">
        <f t="shared" si="39"/>
        <v>0</v>
      </c>
      <c r="Z92" s="15">
        <f t="shared" si="39"/>
        <v>0</v>
      </c>
      <c r="AA92" s="15">
        <f t="shared" si="39"/>
        <v>0</v>
      </c>
      <c r="AB92" s="15">
        <f t="shared" si="39"/>
        <v>0</v>
      </c>
      <c r="AC92" s="15">
        <f t="shared" si="39"/>
        <v>0</v>
      </c>
      <c r="AD92" s="15">
        <f t="shared" si="39"/>
        <v>0</v>
      </c>
      <c r="AE92" s="15">
        <f t="shared" si="39"/>
        <v>0</v>
      </c>
      <c r="AF92" s="15">
        <f t="shared" si="39"/>
        <v>0</v>
      </c>
      <c r="AG92" s="15">
        <f t="shared" si="39"/>
        <v>0</v>
      </c>
      <c r="AH92" s="15">
        <f t="shared" si="39"/>
        <v>655</v>
      </c>
    </row>
    <row r="93" spans="1:34" ht="16.5">
      <c r="A93" s="18" t="s">
        <v>45</v>
      </c>
      <c r="B93" s="45" t="s">
        <v>46</v>
      </c>
      <c r="C93" s="46"/>
      <c r="D93" s="21">
        <v>655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3">
        <f>SUM(D93,E93:AG93)</f>
        <v>655</v>
      </c>
    </row>
    <row r="94" spans="1:34" s="17" customFormat="1" ht="31.5" customHeight="1">
      <c r="A94" s="25"/>
      <c r="B94" s="43" t="s">
        <v>32</v>
      </c>
      <c r="C94" s="44"/>
      <c r="D94" s="15">
        <f>SUM(D95)</f>
        <v>9208</v>
      </c>
      <c r="E94" s="15">
        <f aca="true" t="shared" si="40" ref="E94:AH94">SUM(E95)</f>
        <v>0</v>
      </c>
      <c r="F94" s="15">
        <f t="shared" si="40"/>
        <v>0</v>
      </c>
      <c r="G94" s="15">
        <f t="shared" si="40"/>
        <v>0</v>
      </c>
      <c r="H94" s="15">
        <f t="shared" si="40"/>
        <v>0</v>
      </c>
      <c r="I94" s="15">
        <f t="shared" si="40"/>
        <v>0</v>
      </c>
      <c r="J94" s="15">
        <f t="shared" si="40"/>
        <v>0</v>
      </c>
      <c r="K94" s="15">
        <f t="shared" si="40"/>
        <v>0</v>
      </c>
      <c r="L94" s="15">
        <f t="shared" si="40"/>
        <v>0</v>
      </c>
      <c r="M94" s="15">
        <f t="shared" si="40"/>
        <v>0</v>
      </c>
      <c r="N94" s="15">
        <f t="shared" si="40"/>
        <v>0</v>
      </c>
      <c r="O94" s="15">
        <f t="shared" si="40"/>
        <v>0</v>
      </c>
      <c r="P94" s="15">
        <f t="shared" si="40"/>
        <v>0</v>
      </c>
      <c r="Q94" s="15">
        <f t="shared" si="40"/>
        <v>0</v>
      </c>
      <c r="R94" s="15">
        <f t="shared" si="40"/>
        <v>0</v>
      </c>
      <c r="S94" s="15">
        <f t="shared" si="40"/>
        <v>0</v>
      </c>
      <c r="T94" s="15">
        <f t="shared" si="40"/>
        <v>0</v>
      </c>
      <c r="U94" s="15">
        <f t="shared" si="40"/>
        <v>0</v>
      </c>
      <c r="V94" s="15">
        <f t="shared" si="40"/>
        <v>0</v>
      </c>
      <c r="W94" s="15">
        <f t="shared" si="40"/>
        <v>0</v>
      </c>
      <c r="X94" s="15">
        <f t="shared" si="40"/>
        <v>0</v>
      </c>
      <c r="Y94" s="15">
        <f t="shared" si="40"/>
        <v>0</v>
      </c>
      <c r="Z94" s="15">
        <f t="shared" si="40"/>
        <v>0</v>
      </c>
      <c r="AA94" s="15">
        <f t="shared" si="40"/>
        <v>0</v>
      </c>
      <c r="AB94" s="15">
        <f t="shared" si="40"/>
        <v>0</v>
      </c>
      <c r="AC94" s="15">
        <f t="shared" si="40"/>
        <v>0</v>
      </c>
      <c r="AD94" s="15">
        <f t="shared" si="40"/>
        <v>0</v>
      </c>
      <c r="AE94" s="15">
        <f t="shared" si="40"/>
        <v>0</v>
      </c>
      <c r="AF94" s="15">
        <f t="shared" si="40"/>
        <v>0</v>
      </c>
      <c r="AG94" s="15">
        <f t="shared" si="40"/>
        <v>0</v>
      </c>
      <c r="AH94" s="15">
        <f t="shared" si="40"/>
        <v>9208</v>
      </c>
    </row>
    <row r="95" spans="1:34" ht="16.5">
      <c r="A95" s="18" t="s">
        <v>50</v>
      </c>
      <c r="B95" s="45" t="s">
        <v>51</v>
      </c>
      <c r="C95" s="46"/>
      <c r="D95" s="21">
        <v>9208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>
        <f>SUM(D95,E95:AG95)</f>
        <v>9208</v>
      </c>
    </row>
    <row r="96" spans="1:34" s="17" customFormat="1" ht="16.5">
      <c r="A96" s="14"/>
      <c r="B96" s="43" t="s">
        <v>33</v>
      </c>
      <c r="C96" s="44"/>
      <c r="D96" s="15">
        <f>SUM(D97)</f>
        <v>1556</v>
      </c>
      <c r="E96" s="15">
        <f aca="true" t="shared" si="41" ref="E96:AH96">SUM(E97)</f>
        <v>0</v>
      </c>
      <c r="F96" s="15">
        <f t="shared" si="41"/>
        <v>0</v>
      </c>
      <c r="G96" s="15">
        <f t="shared" si="41"/>
        <v>0</v>
      </c>
      <c r="H96" s="15">
        <f t="shared" si="41"/>
        <v>0</v>
      </c>
      <c r="I96" s="15">
        <f t="shared" si="41"/>
        <v>0</v>
      </c>
      <c r="J96" s="15">
        <f t="shared" si="41"/>
        <v>0</v>
      </c>
      <c r="K96" s="15">
        <f t="shared" si="41"/>
        <v>0</v>
      </c>
      <c r="L96" s="15">
        <f t="shared" si="41"/>
        <v>0</v>
      </c>
      <c r="M96" s="15">
        <f t="shared" si="41"/>
        <v>0</v>
      </c>
      <c r="N96" s="15">
        <f t="shared" si="41"/>
        <v>0</v>
      </c>
      <c r="O96" s="15">
        <f t="shared" si="41"/>
        <v>0</v>
      </c>
      <c r="P96" s="15">
        <f t="shared" si="41"/>
        <v>0</v>
      </c>
      <c r="Q96" s="15">
        <f t="shared" si="41"/>
        <v>0</v>
      </c>
      <c r="R96" s="15">
        <f t="shared" si="41"/>
        <v>0</v>
      </c>
      <c r="S96" s="15">
        <f t="shared" si="41"/>
        <v>0</v>
      </c>
      <c r="T96" s="15">
        <f t="shared" si="41"/>
        <v>0</v>
      </c>
      <c r="U96" s="15">
        <f t="shared" si="41"/>
        <v>0</v>
      </c>
      <c r="V96" s="15">
        <f t="shared" si="41"/>
        <v>0</v>
      </c>
      <c r="W96" s="15">
        <f t="shared" si="41"/>
        <v>0</v>
      </c>
      <c r="X96" s="15">
        <f t="shared" si="41"/>
        <v>0</v>
      </c>
      <c r="Y96" s="15">
        <f t="shared" si="41"/>
        <v>0</v>
      </c>
      <c r="Z96" s="15">
        <f t="shared" si="41"/>
        <v>0</v>
      </c>
      <c r="AA96" s="15">
        <f t="shared" si="41"/>
        <v>0</v>
      </c>
      <c r="AB96" s="15">
        <f t="shared" si="41"/>
        <v>0</v>
      </c>
      <c r="AC96" s="15">
        <f t="shared" si="41"/>
        <v>0</v>
      </c>
      <c r="AD96" s="15">
        <f t="shared" si="41"/>
        <v>0</v>
      </c>
      <c r="AE96" s="15">
        <f t="shared" si="41"/>
        <v>0</v>
      </c>
      <c r="AF96" s="15">
        <f t="shared" si="41"/>
        <v>0</v>
      </c>
      <c r="AG96" s="15">
        <f t="shared" si="41"/>
        <v>0</v>
      </c>
      <c r="AH96" s="15">
        <f t="shared" si="41"/>
        <v>1556</v>
      </c>
    </row>
    <row r="97" spans="1:34" ht="16.5">
      <c r="A97" s="24" t="s">
        <v>54</v>
      </c>
      <c r="B97" s="45" t="s">
        <v>55</v>
      </c>
      <c r="C97" s="46"/>
      <c r="D97" s="21">
        <v>1556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>
        <f>SUM(D97,E97:AG97)</f>
        <v>1556</v>
      </c>
    </row>
    <row r="98" spans="1:34" s="17" customFormat="1" ht="16.5">
      <c r="A98" s="14"/>
      <c r="B98" s="43" t="s">
        <v>34</v>
      </c>
      <c r="C98" s="44"/>
      <c r="D98" s="15">
        <f>SUM(D99:D100)</f>
        <v>12859</v>
      </c>
      <c r="E98" s="15">
        <f aca="true" t="shared" si="42" ref="E98:AH98">SUM(E99:E100)</f>
        <v>0</v>
      </c>
      <c r="F98" s="15">
        <f aca="true" t="shared" si="43" ref="F98:O98">SUM(F99:F100)</f>
        <v>0</v>
      </c>
      <c r="G98" s="15">
        <f t="shared" si="43"/>
        <v>0</v>
      </c>
      <c r="H98" s="15">
        <f t="shared" si="43"/>
        <v>0</v>
      </c>
      <c r="I98" s="15">
        <f t="shared" si="43"/>
        <v>0</v>
      </c>
      <c r="J98" s="15">
        <f t="shared" si="43"/>
        <v>0</v>
      </c>
      <c r="K98" s="15">
        <f t="shared" si="43"/>
        <v>0</v>
      </c>
      <c r="L98" s="15">
        <f t="shared" si="43"/>
        <v>0</v>
      </c>
      <c r="M98" s="15">
        <f t="shared" si="43"/>
        <v>0</v>
      </c>
      <c r="N98" s="15">
        <f t="shared" si="43"/>
        <v>0</v>
      </c>
      <c r="O98" s="15">
        <f t="shared" si="43"/>
        <v>0</v>
      </c>
      <c r="P98" s="15">
        <f t="shared" si="42"/>
        <v>0</v>
      </c>
      <c r="Q98" s="15">
        <f t="shared" si="42"/>
        <v>590</v>
      </c>
      <c r="R98" s="15">
        <f t="shared" si="42"/>
        <v>0</v>
      </c>
      <c r="S98" s="15">
        <f t="shared" si="42"/>
        <v>0</v>
      </c>
      <c r="T98" s="15">
        <f t="shared" si="42"/>
        <v>0</v>
      </c>
      <c r="U98" s="15">
        <f t="shared" si="42"/>
        <v>0</v>
      </c>
      <c r="V98" s="15">
        <f t="shared" si="42"/>
        <v>0</v>
      </c>
      <c r="W98" s="15">
        <f t="shared" si="42"/>
        <v>0</v>
      </c>
      <c r="X98" s="15">
        <f t="shared" si="42"/>
        <v>0</v>
      </c>
      <c r="Y98" s="15">
        <f t="shared" si="42"/>
        <v>0</v>
      </c>
      <c r="Z98" s="15">
        <f t="shared" si="42"/>
        <v>0</v>
      </c>
      <c r="AA98" s="15">
        <f t="shared" si="42"/>
        <v>159</v>
      </c>
      <c r="AB98" s="15">
        <f t="shared" si="42"/>
        <v>0</v>
      </c>
      <c r="AC98" s="15">
        <f t="shared" si="42"/>
        <v>0</v>
      </c>
      <c r="AD98" s="15">
        <f t="shared" si="42"/>
        <v>0</v>
      </c>
      <c r="AE98" s="15">
        <f t="shared" si="42"/>
        <v>0</v>
      </c>
      <c r="AF98" s="15">
        <f t="shared" si="42"/>
        <v>0</v>
      </c>
      <c r="AG98" s="15">
        <f t="shared" si="42"/>
        <v>0</v>
      </c>
      <c r="AH98" s="15">
        <f t="shared" si="42"/>
        <v>13608</v>
      </c>
    </row>
    <row r="99" spans="1:34" ht="16.5">
      <c r="A99" s="18" t="s">
        <v>45</v>
      </c>
      <c r="B99" s="45" t="s">
        <v>46</v>
      </c>
      <c r="C99" s="46"/>
      <c r="D99" s="21">
        <v>10159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>
        <v>590</v>
      </c>
      <c r="R99" s="22"/>
      <c r="S99" s="22"/>
      <c r="T99" s="22"/>
      <c r="U99" s="22"/>
      <c r="V99" s="22"/>
      <c r="W99" s="22"/>
      <c r="X99" s="22"/>
      <c r="Y99" s="22"/>
      <c r="Z99" s="22"/>
      <c r="AA99" s="22">
        <v>159</v>
      </c>
      <c r="AB99" s="22"/>
      <c r="AC99" s="22"/>
      <c r="AD99" s="22"/>
      <c r="AE99" s="22"/>
      <c r="AF99" s="22"/>
      <c r="AG99" s="22"/>
      <c r="AH99" s="23">
        <f>SUM(D99,E99:AG99)</f>
        <v>10908</v>
      </c>
    </row>
    <row r="100" spans="1:34" ht="16.5">
      <c r="A100" s="18" t="s">
        <v>52</v>
      </c>
      <c r="B100" s="45" t="s">
        <v>53</v>
      </c>
      <c r="C100" s="46"/>
      <c r="D100" s="21">
        <v>2700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>
        <f>SUM(D100,E100:AG100)</f>
        <v>2700</v>
      </c>
    </row>
    <row r="101" spans="1:34" s="17" customFormat="1" ht="27.75" customHeight="1">
      <c r="A101" s="14"/>
      <c r="B101" s="43" t="s">
        <v>35</v>
      </c>
      <c r="C101" s="44"/>
      <c r="D101" s="15">
        <f>SUM(D102)</f>
        <v>2072</v>
      </c>
      <c r="E101" s="15">
        <f aca="true" t="shared" si="44" ref="E101:AH101">SUM(E102)</f>
        <v>0</v>
      </c>
      <c r="F101" s="15">
        <f t="shared" si="44"/>
        <v>0</v>
      </c>
      <c r="G101" s="15">
        <f t="shared" si="44"/>
        <v>0</v>
      </c>
      <c r="H101" s="15">
        <f t="shared" si="44"/>
        <v>0</v>
      </c>
      <c r="I101" s="15">
        <f t="shared" si="44"/>
        <v>0</v>
      </c>
      <c r="J101" s="15">
        <f t="shared" si="44"/>
        <v>0</v>
      </c>
      <c r="K101" s="15">
        <f t="shared" si="44"/>
        <v>0</v>
      </c>
      <c r="L101" s="15">
        <f t="shared" si="44"/>
        <v>0</v>
      </c>
      <c r="M101" s="15">
        <f t="shared" si="44"/>
        <v>0</v>
      </c>
      <c r="N101" s="15">
        <f t="shared" si="44"/>
        <v>0</v>
      </c>
      <c r="O101" s="15">
        <f t="shared" si="44"/>
        <v>0</v>
      </c>
      <c r="P101" s="15">
        <f t="shared" si="44"/>
        <v>0</v>
      </c>
      <c r="Q101" s="15">
        <f t="shared" si="44"/>
        <v>0</v>
      </c>
      <c r="R101" s="15">
        <f t="shared" si="44"/>
        <v>0</v>
      </c>
      <c r="S101" s="15">
        <f t="shared" si="44"/>
        <v>0</v>
      </c>
      <c r="T101" s="15">
        <f t="shared" si="44"/>
        <v>0</v>
      </c>
      <c r="U101" s="15">
        <f t="shared" si="44"/>
        <v>0</v>
      </c>
      <c r="V101" s="15">
        <f t="shared" si="44"/>
        <v>0</v>
      </c>
      <c r="W101" s="15">
        <f t="shared" si="44"/>
        <v>0</v>
      </c>
      <c r="X101" s="15">
        <f t="shared" si="44"/>
        <v>0</v>
      </c>
      <c r="Y101" s="15">
        <f t="shared" si="44"/>
        <v>0</v>
      </c>
      <c r="Z101" s="15">
        <f t="shared" si="44"/>
        <v>0</v>
      </c>
      <c r="AA101" s="15">
        <f t="shared" si="44"/>
        <v>0</v>
      </c>
      <c r="AB101" s="15">
        <f t="shared" si="44"/>
        <v>0</v>
      </c>
      <c r="AC101" s="15">
        <f t="shared" si="44"/>
        <v>0</v>
      </c>
      <c r="AD101" s="15">
        <f t="shared" si="44"/>
        <v>0</v>
      </c>
      <c r="AE101" s="15">
        <f t="shared" si="44"/>
        <v>0</v>
      </c>
      <c r="AF101" s="15">
        <f t="shared" si="44"/>
        <v>0</v>
      </c>
      <c r="AG101" s="15">
        <f t="shared" si="44"/>
        <v>0</v>
      </c>
      <c r="AH101" s="15">
        <f t="shared" si="44"/>
        <v>2072</v>
      </c>
    </row>
    <row r="102" spans="1:34" ht="16.5">
      <c r="A102" s="24" t="s">
        <v>50</v>
      </c>
      <c r="B102" s="45" t="s">
        <v>51</v>
      </c>
      <c r="C102" s="46"/>
      <c r="D102" s="21">
        <v>2072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>
        <f>SUM(D102,E102:AG102)</f>
        <v>2072</v>
      </c>
    </row>
    <row r="103" spans="1:34" s="17" customFormat="1" ht="16.5">
      <c r="A103" s="14"/>
      <c r="B103" s="43" t="s">
        <v>36</v>
      </c>
      <c r="C103" s="44"/>
      <c r="D103" s="15">
        <f>SUM(D104:D112)</f>
        <v>288207</v>
      </c>
      <c r="E103" s="15">
        <f aca="true" t="shared" si="45" ref="E103:AH103">SUM(E104:E112)</f>
        <v>-1730</v>
      </c>
      <c r="F103" s="15">
        <f aca="true" t="shared" si="46" ref="F103:O103">SUM(F104:F112)</f>
        <v>-734</v>
      </c>
      <c r="G103" s="15">
        <f t="shared" si="46"/>
        <v>0</v>
      </c>
      <c r="H103" s="15">
        <f t="shared" si="46"/>
        <v>7600</v>
      </c>
      <c r="I103" s="15">
        <f t="shared" si="46"/>
        <v>0</v>
      </c>
      <c r="J103" s="15">
        <f t="shared" si="46"/>
        <v>-787</v>
      </c>
      <c r="K103" s="15">
        <f t="shared" si="46"/>
        <v>0</v>
      </c>
      <c r="L103" s="15">
        <f t="shared" si="46"/>
        <v>0</v>
      </c>
      <c r="M103" s="15">
        <f t="shared" si="46"/>
        <v>16</v>
      </c>
      <c r="N103" s="15">
        <f t="shared" si="46"/>
        <v>16</v>
      </c>
      <c r="O103" s="15">
        <f t="shared" si="46"/>
        <v>0</v>
      </c>
      <c r="P103" s="15">
        <f>SUM(P104:P112)</f>
        <v>1176</v>
      </c>
      <c r="Q103" s="15">
        <f>SUM(Q104:Q112)</f>
        <v>1670</v>
      </c>
      <c r="R103" s="15">
        <f t="shared" si="45"/>
        <v>0</v>
      </c>
      <c r="S103" s="15">
        <f t="shared" si="45"/>
        <v>0</v>
      </c>
      <c r="T103" s="15">
        <f t="shared" si="45"/>
        <v>0</v>
      </c>
      <c r="U103" s="15">
        <f>SUM(U104:U112)</f>
        <v>0</v>
      </c>
      <c r="V103" s="15">
        <f>SUM(V104:V112)</f>
        <v>0</v>
      </c>
      <c r="W103" s="15">
        <f t="shared" si="45"/>
        <v>0</v>
      </c>
      <c r="X103" s="15">
        <f t="shared" si="45"/>
        <v>0</v>
      </c>
      <c r="Y103" s="15">
        <f t="shared" si="45"/>
        <v>223</v>
      </c>
      <c r="Z103" s="15">
        <f t="shared" si="45"/>
        <v>-4602</v>
      </c>
      <c r="AA103" s="15">
        <f t="shared" si="45"/>
        <v>1914</v>
      </c>
      <c r="AB103" s="15">
        <f t="shared" si="45"/>
        <v>0</v>
      </c>
      <c r="AC103" s="15">
        <f t="shared" si="45"/>
        <v>0</v>
      </c>
      <c r="AD103" s="15">
        <f t="shared" si="45"/>
        <v>0</v>
      </c>
      <c r="AE103" s="15">
        <f t="shared" si="45"/>
        <v>0</v>
      </c>
      <c r="AF103" s="15">
        <f t="shared" si="45"/>
        <v>0</v>
      </c>
      <c r="AG103" s="15">
        <f t="shared" si="45"/>
        <v>0</v>
      </c>
      <c r="AH103" s="15">
        <f t="shared" si="45"/>
        <v>292969</v>
      </c>
    </row>
    <row r="104" spans="1:34" ht="16.5">
      <c r="A104" s="18" t="s">
        <v>45</v>
      </c>
      <c r="B104" s="45" t="s">
        <v>46</v>
      </c>
      <c r="C104" s="46"/>
      <c r="D104" s="21">
        <v>12654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>
        <f aca="true" t="shared" si="47" ref="AH104:AH112">SUM(D104,E104:AG104)</f>
        <v>12654</v>
      </c>
    </row>
    <row r="105" spans="1:34" ht="16.5">
      <c r="A105" s="18" t="s">
        <v>47</v>
      </c>
      <c r="B105" s="45" t="s">
        <v>98</v>
      </c>
      <c r="C105" s="46"/>
      <c r="D105" s="21">
        <v>60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3">
        <f t="shared" si="47"/>
        <v>60</v>
      </c>
    </row>
    <row r="106" spans="1:34" ht="30" customHeight="1">
      <c r="A106" s="18" t="s">
        <v>48</v>
      </c>
      <c r="B106" s="45" t="s">
        <v>49</v>
      </c>
      <c r="C106" s="46"/>
      <c r="D106" s="21">
        <v>1902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>
        <f t="shared" si="47"/>
        <v>1902</v>
      </c>
    </row>
    <row r="107" spans="1:34" ht="20.25" customHeight="1">
      <c r="A107" s="18" t="s">
        <v>50</v>
      </c>
      <c r="B107" s="19" t="s">
        <v>51</v>
      </c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3">
        <f t="shared" si="47"/>
        <v>0</v>
      </c>
    </row>
    <row r="108" spans="1:34" ht="16.5">
      <c r="A108" s="18" t="s">
        <v>52</v>
      </c>
      <c r="B108" s="45" t="s">
        <v>53</v>
      </c>
      <c r="C108" s="46"/>
      <c r="D108" s="21">
        <v>63367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>
        <v>11</v>
      </c>
      <c r="O108" s="22"/>
      <c r="P108" s="22"/>
      <c r="Q108" s="22">
        <v>1670</v>
      </c>
      <c r="R108" s="22"/>
      <c r="S108" s="22"/>
      <c r="T108" s="22"/>
      <c r="U108" s="22"/>
      <c r="V108" s="22"/>
      <c r="W108" s="22"/>
      <c r="X108" s="22"/>
      <c r="Y108" s="22"/>
      <c r="Z108" s="22">
        <v>-3896</v>
      </c>
      <c r="AA108" s="22"/>
      <c r="AB108" s="22"/>
      <c r="AC108" s="22"/>
      <c r="AD108" s="22"/>
      <c r="AE108" s="22"/>
      <c r="AF108" s="22"/>
      <c r="AG108" s="22"/>
      <c r="AH108" s="23">
        <f t="shared" si="47"/>
        <v>61152</v>
      </c>
    </row>
    <row r="109" spans="1:34" ht="16.5">
      <c r="A109" s="24" t="s">
        <v>56</v>
      </c>
      <c r="B109" s="45" t="s">
        <v>57</v>
      </c>
      <c r="C109" s="46"/>
      <c r="D109" s="21">
        <v>162302</v>
      </c>
      <c r="E109" s="22"/>
      <c r="F109" s="22"/>
      <c r="G109" s="22"/>
      <c r="H109" s="22"/>
      <c r="I109" s="22"/>
      <c r="J109" s="22">
        <v>-787</v>
      </c>
      <c r="K109" s="22"/>
      <c r="L109" s="22"/>
      <c r="M109" s="22">
        <v>16</v>
      </c>
      <c r="N109" s="22"/>
      <c r="O109" s="22"/>
      <c r="P109" s="22">
        <v>1097</v>
      </c>
      <c r="Q109" s="22"/>
      <c r="R109" s="22"/>
      <c r="S109" s="22"/>
      <c r="T109" s="22"/>
      <c r="U109" s="22"/>
      <c r="V109" s="22"/>
      <c r="W109" s="22"/>
      <c r="X109" s="22"/>
      <c r="Y109" s="22">
        <v>175</v>
      </c>
      <c r="Z109" s="22">
        <v>-706</v>
      </c>
      <c r="AA109" s="22">
        <v>1914</v>
      </c>
      <c r="AB109" s="22"/>
      <c r="AC109" s="22"/>
      <c r="AD109" s="22"/>
      <c r="AE109" s="22"/>
      <c r="AF109" s="22"/>
      <c r="AG109" s="22"/>
      <c r="AH109" s="23">
        <f t="shared" si="47"/>
        <v>164011</v>
      </c>
    </row>
    <row r="110" spans="1:34" ht="31.5" customHeight="1">
      <c r="A110" s="24" t="s">
        <v>58</v>
      </c>
      <c r="B110" s="45" t="s">
        <v>59</v>
      </c>
      <c r="C110" s="46"/>
      <c r="D110" s="21">
        <v>938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>
        <v>27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>
        <f t="shared" si="47"/>
        <v>965</v>
      </c>
    </row>
    <row r="111" spans="1:34" ht="16.5">
      <c r="A111" s="18" t="s">
        <v>60</v>
      </c>
      <c r="B111" s="45" t="s">
        <v>61</v>
      </c>
      <c r="C111" s="46"/>
      <c r="D111" s="21">
        <v>11315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>
        <v>45</v>
      </c>
      <c r="Q111" s="22"/>
      <c r="R111" s="22"/>
      <c r="S111" s="22"/>
      <c r="T111" s="22"/>
      <c r="U111" s="22"/>
      <c r="V111" s="22"/>
      <c r="W111" s="22"/>
      <c r="X111" s="22"/>
      <c r="Y111" s="22">
        <v>48</v>
      </c>
      <c r="Z111" s="22"/>
      <c r="AA111" s="22"/>
      <c r="AB111" s="22"/>
      <c r="AC111" s="22"/>
      <c r="AD111" s="22"/>
      <c r="AE111" s="22"/>
      <c r="AF111" s="22"/>
      <c r="AG111" s="22"/>
      <c r="AH111" s="23">
        <f t="shared" si="47"/>
        <v>11408</v>
      </c>
    </row>
    <row r="112" spans="1:34" ht="16.5">
      <c r="A112" s="18" t="s">
        <v>65</v>
      </c>
      <c r="B112" s="45" t="s">
        <v>66</v>
      </c>
      <c r="C112" s="46"/>
      <c r="D112" s="21">
        <v>35669</v>
      </c>
      <c r="E112" s="22">
        <v>-1730</v>
      </c>
      <c r="F112" s="22">
        <v>-734</v>
      </c>
      <c r="G112" s="22"/>
      <c r="H112" s="22">
        <v>7600</v>
      </c>
      <c r="I112" s="22"/>
      <c r="J112" s="22"/>
      <c r="K112" s="22"/>
      <c r="L112" s="22"/>
      <c r="M112" s="22"/>
      <c r="N112" s="22">
        <v>5</v>
      </c>
      <c r="O112" s="22"/>
      <c r="P112" s="22">
        <v>7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>
        <f t="shared" si="47"/>
        <v>40817</v>
      </c>
    </row>
    <row r="113" spans="1:34" s="17" customFormat="1" ht="16.5">
      <c r="A113" s="14"/>
      <c r="B113" s="43" t="s">
        <v>37</v>
      </c>
      <c r="C113" s="44"/>
      <c r="D113" s="15">
        <f>SUM(D114:D121)</f>
        <v>451434</v>
      </c>
      <c r="E113" s="15">
        <f aca="true" t="shared" si="48" ref="E113:AH113">SUM(E114:E121)</f>
        <v>-2800</v>
      </c>
      <c r="F113" s="15">
        <f aca="true" t="shared" si="49" ref="F113:O113">SUM(F114:F121)</f>
        <v>-1010</v>
      </c>
      <c r="G113" s="15">
        <f t="shared" si="49"/>
        <v>0</v>
      </c>
      <c r="H113" s="15">
        <f t="shared" si="49"/>
        <v>17250</v>
      </c>
      <c r="I113" s="15">
        <f t="shared" si="49"/>
        <v>2302</v>
      </c>
      <c r="J113" s="15">
        <f t="shared" si="49"/>
        <v>-1496</v>
      </c>
      <c r="K113" s="15">
        <f t="shared" si="49"/>
        <v>-96</v>
      </c>
      <c r="L113" s="15">
        <f t="shared" si="49"/>
        <v>0</v>
      </c>
      <c r="M113" s="15">
        <f t="shared" si="49"/>
        <v>0</v>
      </c>
      <c r="N113" s="15">
        <f t="shared" si="49"/>
        <v>10</v>
      </c>
      <c r="O113" s="15">
        <f t="shared" si="49"/>
        <v>0</v>
      </c>
      <c r="P113" s="15">
        <f>SUM(P114:P121)</f>
        <v>1904</v>
      </c>
      <c r="Q113" s="15">
        <f>SUM(Q114:Q121)</f>
        <v>2306</v>
      </c>
      <c r="R113" s="15">
        <f t="shared" si="48"/>
        <v>0</v>
      </c>
      <c r="S113" s="15">
        <f t="shared" si="48"/>
        <v>0</v>
      </c>
      <c r="T113" s="15">
        <f t="shared" si="48"/>
        <v>0</v>
      </c>
      <c r="U113" s="15">
        <f>SUM(U114:U121)</f>
        <v>0</v>
      </c>
      <c r="V113" s="15">
        <f>SUM(V114:V121)</f>
        <v>0</v>
      </c>
      <c r="W113" s="15">
        <f t="shared" si="48"/>
        <v>0</v>
      </c>
      <c r="X113" s="15">
        <f t="shared" si="48"/>
        <v>0</v>
      </c>
      <c r="Y113" s="15">
        <f t="shared" si="48"/>
        <v>21</v>
      </c>
      <c r="Z113" s="15">
        <f t="shared" si="48"/>
        <v>0</v>
      </c>
      <c r="AA113" s="15">
        <f t="shared" si="48"/>
        <v>3192</v>
      </c>
      <c r="AB113" s="15">
        <f t="shared" si="48"/>
        <v>0</v>
      </c>
      <c r="AC113" s="15">
        <f t="shared" si="48"/>
        <v>0</v>
      </c>
      <c r="AD113" s="15">
        <f t="shared" si="48"/>
        <v>0</v>
      </c>
      <c r="AE113" s="15">
        <f t="shared" si="48"/>
        <v>0</v>
      </c>
      <c r="AF113" s="15">
        <f t="shared" si="48"/>
        <v>0</v>
      </c>
      <c r="AG113" s="15">
        <f t="shared" si="48"/>
        <v>0</v>
      </c>
      <c r="AH113" s="15">
        <f t="shared" si="48"/>
        <v>473017</v>
      </c>
    </row>
    <row r="114" spans="1:34" ht="16.5">
      <c r="A114" s="18" t="s">
        <v>45</v>
      </c>
      <c r="B114" s="45" t="s">
        <v>46</v>
      </c>
      <c r="C114" s="46"/>
      <c r="D114" s="21">
        <v>20600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>
        <f aca="true" t="shared" si="50" ref="AH114:AH121">SUM(D114,E114:AG114)</f>
        <v>20600</v>
      </c>
    </row>
    <row r="115" spans="1:34" ht="16.5">
      <c r="A115" s="18" t="s">
        <v>47</v>
      </c>
      <c r="B115" s="45" t="s">
        <v>98</v>
      </c>
      <c r="C115" s="46"/>
      <c r="D115" s="21">
        <v>110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3">
        <f t="shared" si="50"/>
        <v>110</v>
      </c>
    </row>
    <row r="116" spans="1:34" ht="32.25" customHeight="1">
      <c r="A116" s="18" t="s">
        <v>48</v>
      </c>
      <c r="B116" s="45" t="s">
        <v>49</v>
      </c>
      <c r="C116" s="46"/>
      <c r="D116" s="21">
        <v>5914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>
        <f t="shared" si="50"/>
        <v>5914</v>
      </c>
    </row>
    <row r="117" spans="1:34" ht="16.5">
      <c r="A117" s="18" t="s">
        <v>52</v>
      </c>
      <c r="B117" s="45" t="s">
        <v>53</v>
      </c>
      <c r="C117" s="46"/>
      <c r="D117" s="21">
        <v>70574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>
        <v>9</v>
      </c>
      <c r="O117" s="22"/>
      <c r="P117" s="22"/>
      <c r="Q117" s="22">
        <v>2006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>
        <f t="shared" si="50"/>
        <v>72589</v>
      </c>
    </row>
    <row r="118" spans="1:34" ht="16.5">
      <c r="A118" s="24" t="s">
        <v>56</v>
      </c>
      <c r="B118" s="45" t="s">
        <v>57</v>
      </c>
      <c r="C118" s="46"/>
      <c r="D118" s="21">
        <v>248673</v>
      </c>
      <c r="E118" s="22"/>
      <c r="F118" s="22"/>
      <c r="G118" s="22"/>
      <c r="H118" s="22"/>
      <c r="I118" s="22">
        <v>2302</v>
      </c>
      <c r="J118" s="22">
        <v>-1496</v>
      </c>
      <c r="K118" s="22">
        <v>-96</v>
      </c>
      <c r="L118" s="22"/>
      <c r="M118" s="22"/>
      <c r="N118" s="22"/>
      <c r="O118" s="22"/>
      <c r="P118" s="22">
        <v>1797</v>
      </c>
      <c r="Q118" s="22">
        <v>300</v>
      </c>
      <c r="R118" s="22"/>
      <c r="S118" s="22"/>
      <c r="T118" s="22"/>
      <c r="U118" s="22"/>
      <c r="V118" s="22"/>
      <c r="W118" s="22"/>
      <c r="X118" s="22"/>
      <c r="Y118" s="22">
        <v>21</v>
      </c>
      <c r="Z118" s="22"/>
      <c r="AA118" s="22">
        <v>3192</v>
      </c>
      <c r="AB118" s="22"/>
      <c r="AC118" s="22"/>
      <c r="AD118" s="22"/>
      <c r="AE118" s="22"/>
      <c r="AF118" s="22"/>
      <c r="AG118" s="22"/>
      <c r="AH118" s="23">
        <f t="shared" si="50"/>
        <v>254693</v>
      </c>
    </row>
    <row r="119" spans="1:34" ht="32.25" customHeight="1">
      <c r="A119" s="24" t="s">
        <v>58</v>
      </c>
      <c r="B119" s="45" t="s">
        <v>59</v>
      </c>
      <c r="C119" s="46"/>
      <c r="D119" s="21">
        <v>2108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>
        <v>47</v>
      </c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>
        <f t="shared" si="50"/>
        <v>2155</v>
      </c>
    </row>
    <row r="120" spans="1:34" ht="16.5">
      <c r="A120" s="18" t="s">
        <v>60</v>
      </c>
      <c r="B120" s="45" t="s">
        <v>61</v>
      </c>
      <c r="C120" s="46"/>
      <c r="D120" s="21">
        <v>23230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>
        <v>60</v>
      </c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3">
        <f t="shared" si="50"/>
        <v>23290</v>
      </c>
    </row>
    <row r="121" spans="1:34" ht="16.5">
      <c r="A121" s="18" t="s">
        <v>65</v>
      </c>
      <c r="B121" s="45" t="s">
        <v>66</v>
      </c>
      <c r="C121" s="46"/>
      <c r="D121" s="21">
        <v>80225</v>
      </c>
      <c r="E121" s="22">
        <v>-2800</v>
      </c>
      <c r="F121" s="22">
        <v>-1010</v>
      </c>
      <c r="G121" s="22"/>
      <c r="H121" s="22">
        <v>17250</v>
      </c>
      <c r="I121" s="22"/>
      <c r="J121" s="22"/>
      <c r="K121" s="22"/>
      <c r="L121" s="22"/>
      <c r="M121" s="22"/>
      <c r="N121" s="22">
        <v>1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3">
        <f t="shared" si="50"/>
        <v>93666</v>
      </c>
    </row>
    <row r="122" spans="1:34" s="17" customFormat="1" ht="16.5">
      <c r="A122" s="14"/>
      <c r="B122" s="43" t="s">
        <v>38</v>
      </c>
      <c r="C122" s="44"/>
      <c r="D122" s="15">
        <f>SUM(D123:D130)</f>
        <v>298443</v>
      </c>
      <c r="E122" s="15">
        <f aca="true" t="shared" si="51" ref="E122:AH122">SUM(E123:E130)</f>
        <v>-1950</v>
      </c>
      <c r="F122" s="15">
        <f aca="true" t="shared" si="52" ref="F122:O122">SUM(F123:F130)</f>
        <v>-837</v>
      </c>
      <c r="G122" s="15">
        <f t="shared" si="52"/>
        <v>0</v>
      </c>
      <c r="H122" s="15">
        <f t="shared" si="52"/>
        <v>8600</v>
      </c>
      <c r="I122" s="15">
        <f t="shared" si="52"/>
        <v>0</v>
      </c>
      <c r="J122" s="15">
        <f t="shared" si="52"/>
        <v>-1223</v>
      </c>
      <c r="K122" s="15">
        <f t="shared" si="52"/>
        <v>-742</v>
      </c>
      <c r="L122" s="15">
        <f t="shared" si="52"/>
        <v>0</v>
      </c>
      <c r="M122" s="15">
        <f t="shared" si="52"/>
        <v>325</v>
      </c>
      <c r="N122" s="15">
        <f t="shared" si="52"/>
        <v>400</v>
      </c>
      <c r="O122" s="15">
        <f t="shared" si="52"/>
        <v>0</v>
      </c>
      <c r="P122" s="15">
        <f>SUM(P123:P130)</f>
        <v>1217</v>
      </c>
      <c r="Q122" s="15">
        <f>SUM(Q123:Q130)</f>
        <v>0</v>
      </c>
      <c r="R122" s="15">
        <f t="shared" si="51"/>
        <v>0</v>
      </c>
      <c r="S122" s="15">
        <f t="shared" si="51"/>
        <v>0</v>
      </c>
      <c r="T122" s="15">
        <f t="shared" si="51"/>
        <v>0</v>
      </c>
      <c r="U122" s="15">
        <f>SUM(U123:U130)</f>
        <v>0</v>
      </c>
      <c r="V122" s="15">
        <f>SUM(V123:V130)</f>
        <v>0</v>
      </c>
      <c r="W122" s="15">
        <f t="shared" si="51"/>
        <v>0</v>
      </c>
      <c r="X122" s="15">
        <f t="shared" si="51"/>
        <v>0</v>
      </c>
      <c r="Y122" s="15">
        <f t="shared" si="51"/>
        <v>65</v>
      </c>
      <c r="Z122" s="15">
        <f t="shared" si="51"/>
        <v>0</v>
      </c>
      <c r="AA122" s="15">
        <f t="shared" si="51"/>
        <v>0</v>
      </c>
      <c r="AB122" s="15">
        <f t="shared" si="51"/>
        <v>0</v>
      </c>
      <c r="AC122" s="15">
        <f t="shared" si="51"/>
        <v>0</v>
      </c>
      <c r="AD122" s="15">
        <f t="shared" si="51"/>
        <v>0</v>
      </c>
      <c r="AE122" s="15">
        <f t="shared" si="51"/>
        <v>0</v>
      </c>
      <c r="AF122" s="15">
        <f t="shared" si="51"/>
        <v>0</v>
      </c>
      <c r="AG122" s="15">
        <f t="shared" si="51"/>
        <v>0</v>
      </c>
      <c r="AH122" s="15">
        <f t="shared" si="51"/>
        <v>304298</v>
      </c>
    </row>
    <row r="123" spans="1:34" ht="16.5">
      <c r="A123" s="18" t="s">
        <v>45</v>
      </c>
      <c r="B123" s="45" t="s">
        <v>46</v>
      </c>
      <c r="C123" s="46"/>
      <c r="D123" s="21">
        <v>15858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3">
        <f aca="true" t="shared" si="53" ref="AH123:AH130">SUM(D123,E123:AG123)</f>
        <v>15858</v>
      </c>
    </row>
    <row r="124" spans="1:34" ht="16.5">
      <c r="A124" s="18" t="s">
        <v>47</v>
      </c>
      <c r="B124" s="45" t="s">
        <v>98</v>
      </c>
      <c r="C124" s="46"/>
      <c r="D124" s="21">
        <v>60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>
        <f t="shared" si="53"/>
        <v>60</v>
      </c>
    </row>
    <row r="125" spans="1:34" ht="32.25" customHeight="1">
      <c r="A125" s="18" t="s">
        <v>48</v>
      </c>
      <c r="B125" s="45" t="s">
        <v>49</v>
      </c>
      <c r="C125" s="46"/>
      <c r="D125" s="21">
        <v>744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3">
        <f t="shared" si="53"/>
        <v>744</v>
      </c>
    </row>
    <row r="126" spans="1:34" ht="16.5">
      <c r="A126" s="18" t="s">
        <v>52</v>
      </c>
      <c r="B126" s="45" t="s">
        <v>53</v>
      </c>
      <c r="C126" s="46"/>
      <c r="D126" s="21">
        <v>46251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>
        <v>400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3">
        <f t="shared" si="53"/>
        <v>46651</v>
      </c>
    </row>
    <row r="127" spans="1:34" ht="16.5">
      <c r="A127" s="24" t="s">
        <v>56</v>
      </c>
      <c r="B127" s="45" t="s">
        <v>57</v>
      </c>
      <c r="C127" s="46"/>
      <c r="D127" s="21">
        <v>158001</v>
      </c>
      <c r="E127" s="22"/>
      <c r="F127" s="22"/>
      <c r="G127" s="22"/>
      <c r="H127" s="22"/>
      <c r="I127" s="22"/>
      <c r="J127" s="22">
        <v>-1223</v>
      </c>
      <c r="K127" s="22">
        <v>-742</v>
      </c>
      <c r="L127" s="22"/>
      <c r="M127" s="22">
        <v>325</v>
      </c>
      <c r="N127" s="22"/>
      <c r="O127" s="22"/>
      <c r="P127" s="22">
        <v>1050</v>
      </c>
      <c r="Q127" s="22"/>
      <c r="R127" s="22"/>
      <c r="S127" s="22"/>
      <c r="T127" s="22"/>
      <c r="U127" s="22"/>
      <c r="V127" s="22"/>
      <c r="W127" s="22"/>
      <c r="X127" s="22"/>
      <c r="Y127" s="22">
        <v>65</v>
      </c>
      <c r="Z127" s="22"/>
      <c r="AA127" s="22"/>
      <c r="AB127" s="22"/>
      <c r="AC127" s="22"/>
      <c r="AD127" s="22"/>
      <c r="AE127" s="22"/>
      <c r="AF127" s="22"/>
      <c r="AG127" s="22"/>
      <c r="AH127" s="23">
        <f t="shared" si="53"/>
        <v>157476</v>
      </c>
    </row>
    <row r="128" spans="1:34" ht="31.5" customHeight="1">
      <c r="A128" s="24" t="s">
        <v>58</v>
      </c>
      <c r="B128" s="45" t="s">
        <v>59</v>
      </c>
      <c r="C128" s="46"/>
      <c r="D128" s="21">
        <v>1695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>
        <v>60</v>
      </c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3">
        <f t="shared" si="53"/>
        <v>1755</v>
      </c>
    </row>
    <row r="129" spans="1:34" ht="16.5">
      <c r="A129" s="18" t="s">
        <v>60</v>
      </c>
      <c r="B129" s="45" t="s">
        <v>61</v>
      </c>
      <c r="C129" s="46"/>
      <c r="D129" s="21">
        <v>26988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>
        <v>107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3">
        <f t="shared" si="53"/>
        <v>27095</v>
      </c>
    </row>
    <row r="130" spans="1:34" ht="16.5">
      <c r="A130" s="18" t="s">
        <v>65</v>
      </c>
      <c r="B130" s="45" t="s">
        <v>66</v>
      </c>
      <c r="C130" s="46"/>
      <c r="D130" s="21">
        <v>48846</v>
      </c>
      <c r="E130" s="22">
        <v>-1950</v>
      </c>
      <c r="F130" s="22">
        <v>-837</v>
      </c>
      <c r="G130" s="22"/>
      <c r="H130" s="22">
        <v>8600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3">
        <f t="shared" si="53"/>
        <v>54659</v>
      </c>
    </row>
    <row r="131" spans="1:34" s="27" customFormat="1" ht="16.5">
      <c r="A131" s="26"/>
      <c r="B131" s="43" t="s">
        <v>39</v>
      </c>
      <c r="C131" s="44"/>
      <c r="D131" s="15">
        <f>SUM(D132:D139)</f>
        <v>218448</v>
      </c>
      <c r="E131" s="15">
        <f aca="true" t="shared" si="54" ref="E131:AH131">SUM(E132:E139)</f>
        <v>-1100</v>
      </c>
      <c r="F131" s="15">
        <f aca="true" t="shared" si="55" ref="F131:O131">SUM(F132:F139)</f>
        <v>-329</v>
      </c>
      <c r="G131" s="15">
        <f t="shared" si="55"/>
        <v>0</v>
      </c>
      <c r="H131" s="15">
        <f t="shared" si="55"/>
        <v>3300</v>
      </c>
      <c r="I131" s="15">
        <f t="shared" si="55"/>
        <v>8008</v>
      </c>
      <c r="J131" s="15">
        <f t="shared" si="55"/>
        <v>-1110</v>
      </c>
      <c r="K131" s="15">
        <f t="shared" si="55"/>
        <v>0</v>
      </c>
      <c r="L131" s="15">
        <f t="shared" si="55"/>
        <v>0</v>
      </c>
      <c r="M131" s="15">
        <f t="shared" si="55"/>
        <v>446</v>
      </c>
      <c r="N131" s="15">
        <f t="shared" si="55"/>
        <v>-1</v>
      </c>
      <c r="O131" s="15">
        <f t="shared" si="55"/>
        <v>0</v>
      </c>
      <c r="P131" s="15">
        <f>SUM(P132:P139)</f>
        <v>1058</v>
      </c>
      <c r="Q131" s="15">
        <f>SUM(Q132:Q139)</f>
        <v>188</v>
      </c>
      <c r="R131" s="15">
        <f t="shared" si="54"/>
        <v>-325</v>
      </c>
      <c r="S131" s="15">
        <f t="shared" si="54"/>
        <v>0</v>
      </c>
      <c r="T131" s="15">
        <f t="shared" si="54"/>
        <v>0</v>
      </c>
      <c r="U131" s="15">
        <f>SUM(U132:U139)</f>
        <v>0</v>
      </c>
      <c r="V131" s="15">
        <f>SUM(V132:V139)</f>
        <v>0</v>
      </c>
      <c r="W131" s="15">
        <f t="shared" si="54"/>
        <v>0</v>
      </c>
      <c r="X131" s="15">
        <f t="shared" si="54"/>
        <v>0</v>
      </c>
      <c r="Y131" s="15">
        <f t="shared" si="54"/>
        <v>49</v>
      </c>
      <c r="Z131" s="15">
        <f t="shared" si="54"/>
        <v>-3285</v>
      </c>
      <c r="AA131" s="15">
        <f t="shared" si="54"/>
        <v>0</v>
      </c>
      <c r="AB131" s="15">
        <f t="shared" si="54"/>
        <v>0</v>
      </c>
      <c r="AC131" s="15">
        <f t="shared" si="54"/>
        <v>0</v>
      </c>
      <c r="AD131" s="15">
        <f t="shared" si="54"/>
        <v>0</v>
      </c>
      <c r="AE131" s="15">
        <f t="shared" si="54"/>
        <v>0</v>
      </c>
      <c r="AF131" s="15">
        <f t="shared" si="54"/>
        <v>0</v>
      </c>
      <c r="AG131" s="15">
        <f t="shared" si="54"/>
        <v>0</v>
      </c>
      <c r="AH131" s="15">
        <f t="shared" si="54"/>
        <v>225347</v>
      </c>
    </row>
    <row r="132" spans="1:34" ht="16.5">
      <c r="A132" s="18" t="s">
        <v>45</v>
      </c>
      <c r="B132" s="45" t="s">
        <v>46</v>
      </c>
      <c r="C132" s="46"/>
      <c r="D132" s="21">
        <v>13166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3">
        <f aca="true" t="shared" si="56" ref="AH132:AH139">SUM(D132,E132:AG132)</f>
        <v>13166</v>
      </c>
    </row>
    <row r="133" spans="1:34" ht="16.5">
      <c r="A133" s="18" t="s">
        <v>47</v>
      </c>
      <c r="B133" s="45" t="s">
        <v>98</v>
      </c>
      <c r="C133" s="46"/>
      <c r="D133" s="21">
        <v>60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3">
        <f t="shared" si="56"/>
        <v>60</v>
      </c>
    </row>
    <row r="134" spans="1:34" ht="30.75" customHeight="1">
      <c r="A134" s="18" t="s">
        <v>48</v>
      </c>
      <c r="B134" s="45" t="s">
        <v>49</v>
      </c>
      <c r="C134" s="46"/>
      <c r="D134" s="21">
        <v>2475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3">
        <f t="shared" si="56"/>
        <v>2475</v>
      </c>
    </row>
    <row r="135" spans="1:34" ht="16.5">
      <c r="A135" s="18" t="s">
        <v>52</v>
      </c>
      <c r="B135" s="45" t="s">
        <v>53</v>
      </c>
      <c r="C135" s="46"/>
      <c r="D135" s="21">
        <v>45977</v>
      </c>
      <c r="E135" s="22"/>
      <c r="F135" s="22"/>
      <c r="G135" s="22"/>
      <c r="H135" s="22"/>
      <c r="I135" s="22"/>
      <c r="J135" s="22"/>
      <c r="K135" s="22"/>
      <c r="L135" s="22"/>
      <c r="M135" s="22">
        <v>98</v>
      </c>
      <c r="N135" s="22"/>
      <c r="O135" s="22"/>
      <c r="P135" s="22"/>
      <c r="Q135" s="22">
        <v>188</v>
      </c>
      <c r="R135" s="22">
        <v>-325</v>
      </c>
      <c r="S135" s="22"/>
      <c r="T135" s="22"/>
      <c r="U135" s="22"/>
      <c r="V135" s="22"/>
      <c r="W135" s="22"/>
      <c r="X135" s="22"/>
      <c r="Y135" s="22"/>
      <c r="Z135" s="22">
        <v>-3407</v>
      </c>
      <c r="AA135" s="22"/>
      <c r="AB135" s="22"/>
      <c r="AC135" s="22"/>
      <c r="AD135" s="22"/>
      <c r="AE135" s="22"/>
      <c r="AF135" s="22"/>
      <c r="AG135" s="22"/>
      <c r="AH135" s="23">
        <f t="shared" si="56"/>
        <v>42531</v>
      </c>
    </row>
    <row r="136" spans="1:34" ht="16.5">
      <c r="A136" s="24" t="s">
        <v>56</v>
      </c>
      <c r="B136" s="45" t="s">
        <v>57</v>
      </c>
      <c r="C136" s="46"/>
      <c r="D136" s="21">
        <v>113889</v>
      </c>
      <c r="E136" s="22"/>
      <c r="F136" s="22"/>
      <c r="G136" s="22"/>
      <c r="H136" s="22"/>
      <c r="I136" s="22">
        <v>8008</v>
      </c>
      <c r="J136" s="22">
        <v>-1110</v>
      </c>
      <c r="K136" s="22"/>
      <c r="L136" s="22"/>
      <c r="M136" s="22">
        <v>50</v>
      </c>
      <c r="N136" s="22"/>
      <c r="O136" s="22"/>
      <c r="P136" s="22">
        <v>935</v>
      </c>
      <c r="Q136" s="22"/>
      <c r="R136" s="22"/>
      <c r="S136" s="22"/>
      <c r="T136" s="22"/>
      <c r="U136" s="22"/>
      <c r="V136" s="22"/>
      <c r="W136" s="22"/>
      <c r="X136" s="22"/>
      <c r="Y136" s="22">
        <v>49</v>
      </c>
      <c r="Z136" s="22">
        <v>122</v>
      </c>
      <c r="AA136" s="22"/>
      <c r="AB136" s="22"/>
      <c r="AC136" s="22"/>
      <c r="AD136" s="22"/>
      <c r="AE136" s="22"/>
      <c r="AF136" s="22"/>
      <c r="AG136" s="22"/>
      <c r="AH136" s="23">
        <f t="shared" si="56"/>
        <v>121943</v>
      </c>
    </row>
    <row r="137" spans="1:34" ht="29.25" customHeight="1">
      <c r="A137" s="24" t="s">
        <v>58</v>
      </c>
      <c r="B137" s="45" t="s">
        <v>59</v>
      </c>
      <c r="C137" s="46"/>
      <c r="D137" s="21">
        <v>4628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>
        <v>53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3">
        <f t="shared" si="56"/>
        <v>4681</v>
      </c>
    </row>
    <row r="138" spans="1:34" ht="16.5">
      <c r="A138" s="18" t="s">
        <v>60</v>
      </c>
      <c r="B138" s="45" t="s">
        <v>61</v>
      </c>
      <c r="C138" s="46"/>
      <c r="D138" s="21">
        <v>15690</v>
      </c>
      <c r="E138" s="22"/>
      <c r="F138" s="22"/>
      <c r="G138" s="22"/>
      <c r="H138" s="22"/>
      <c r="I138" s="22"/>
      <c r="J138" s="22"/>
      <c r="K138" s="22"/>
      <c r="L138" s="22"/>
      <c r="M138" s="22">
        <v>298</v>
      </c>
      <c r="N138" s="22"/>
      <c r="O138" s="22"/>
      <c r="P138" s="22">
        <v>70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3">
        <f t="shared" si="56"/>
        <v>16058</v>
      </c>
    </row>
    <row r="139" spans="1:34" ht="16.5">
      <c r="A139" s="18" t="s">
        <v>65</v>
      </c>
      <c r="B139" s="45" t="s">
        <v>66</v>
      </c>
      <c r="C139" s="46"/>
      <c r="D139" s="21">
        <v>22563</v>
      </c>
      <c r="E139" s="22">
        <v>-1100</v>
      </c>
      <c r="F139" s="22">
        <v>-329</v>
      </c>
      <c r="G139" s="22"/>
      <c r="H139" s="22">
        <v>3300</v>
      </c>
      <c r="I139" s="22"/>
      <c r="J139" s="22"/>
      <c r="K139" s="22"/>
      <c r="L139" s="22"/>
      <c r="M139" s="22"/>
      <c r="N139" s="22">
        <v>-1</v>
      </c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3">
        <f t="shared" si="56"/>
        <v>24433</v>
      </c>
    </row>
    <row r="140" spans="1:34" s="17" customFormat="1" ht="16.5">
      <c r="A140" s="14"/>
      <c r="B140" s="43" t="s">
        <v>40</v>
      </c>
      <c r="C140" s="44"/>
      <c r="D140" s="15">
        <f>SUM(D141:D148)</f>
        <v>344846</v>
      </c>
      <c r="E140" s="15">
        <f>SUM(E141:E148)</f>
        <v>-1652</v>
      </c>
      <c r="F140" s="15">
        <f aca="true" t="shared" si="57" ref="F140:O140">SUM(F141:F148)</f>
        <v>-501</v>
      </c>
      <c r="G140" s="15">
        <f t="shared" si="57"/>
        <v>-180</v>
      </c>
      <c r="H140" s="15">
        <f t="shared" si="57"/>
        <v>9100</v>
      </c>
      <c r="I140" s="15">
        <f t="shared" si="57"/>
        <v>0</v>
      </c>
      <c r="J140" s="15">
        <f t="shared" si="57"/>
        <v>-925</v>
      </c>
      <c r="K140" s="15">
        <f t="shared" si="57"/>
        <v>-303</v>
      </c>
      <c r="L140" s="15">
        <f t="shared" si="57"/>
        <v>0</v>
      </c>
      <c r="M140" s="15">
        <f t="shared" si="57"/>
        <v>-517</v>
      </c>
      <c r="N140" s="15">
        <f t="shared" si="57"/>
        <v>7</v>
      </c>
      <c r="O140" s="15">
        <f t="shared" si="57"/>
        <v>0</v>
      </c>
      <c r="P140" s="15">
        <f>SUM(P141:P148)</f>
        <v>1217</v>
      </c>
      <c r="Q140" s="15">
        <f>SUM(Q141:Q148)</f>
        <v>0</v>
      </c>
      <c r="R140" s="15">
        <f aca="true" t="shared" si="58" ref="R140:AH140">SUM(R141:R148)</f>
        <v>0</v>
      </c>
      <c r="S140" s="15">
        <f t="shared" si="58"/>
        <v>0</v>
      </c>
      <c r="T140" s="15">
        <f t="shared" si="58"/>
        <v>0</v>
      </c>
      <c r="U140" s="15">
        <f>SUM(U141:U148)</f>
        <v>0</v>
      </c>
      <c r="V140" s="15">
        <f>SUM(V141:V148)</f>
        <v>0</v>
      </c>
      <c r="W140" s="15">
        <f t="shared" si="58"/>
        <v>0</v>
      </c>
      <c r="X140" s="15">
        <f t="shared" si="58"/>
        <v>0</v>
      </c>
      <c r="Y140" s="15">
        <f t="shared" si="58"/>
        <v>551</v>
      </c>
      <c r="Z140" s="15">
        <f t="shared" si="58"/>
        <v>0</v>
      </c>
      <c r="AA140" s="15">
        <f t="shared" si="58"/>
        <v>200</v>
      </c>
      <c r="AB140" s="15">
        <f t="shared" si="58"/>
        <v>0</v>
      </c>
      <c r="AC140" s="15">
        <f t="shared" si="58"/>
        <v>0</v>
      </c>
      <c r="AD140" s="15">
        <f t="shared" si="58"/>
        <v>0</v>
      </c>
      <c r="AE140" s="15">
        <f t="shared" si="58"/>
        <v>0</v>
      </c>
      <c r="AF140" s="15">
        <f t="shared" si="58"/>
        <v>0</v>
      </c>
      <c r="AG140" s="15">
        <f t="shared" si="58"/>
        <v>0</v>
      </c>
      <c r="AH140" s="15">
        <f t="shared" si="58"/>
        <v>351843</v>
      </c>
    </row>
    <row r="141" spans="1:34" ht="16.5">
      <c r="A141" s="18" t="s">
        <v>45</v>
      </c>
      <c r="B141" s="45" t="s">
        <v>46</v>
      </c>
      <c r="C141" s="46"/>
      <c r="D141" s="21">
        <v>14776</v>
      </c>
      <c r="E141" s="22"/>
      <c r="F141" s="22"/>
      <c r="G141" s="22"/>
      <c r="H141" s="22"/>
      <c r="I141" s="22"/>
      <c r="J141" s="22"/>
      <c r="K141" s="22"/>
      <c r="L141" s="22"/>
      <c r="M141" s="22">
        <v>31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3">
        <f aca="true" t="shared" si="59" ref="AH141:AH148">SUM(D141,E141:AG141)</f>
        <v>14807</v>
      </c>
    </row>
    <row r="142" spans="1:34" ht="16.5">
      <c r="A142" s="18" t="s">
        <v>47</v>
      </c>
      <c r="B142" s="45" t="s">
        <v>98</v>
      </c>
      <c r="C142" s="46"/>
      <c r="D142" s="21">
        <v>60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3">
        <f t="shared" si="59"/>
        <v>60</v>
      </c>
    </row>
    <row r="143" spans="1:34" ht="29.25" customHeight="1">
      <c r="A143" s="18" t="s">
        <v>48</v>
      </c>
      <c r="B143" s="45" t="s">
        <v>49</v>
      </c>
      <c r="C143" s="46"/>
      <c r="D143" s="21">
        <v>717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3">
        <f t="shared" si="59"/>
        <v>717</v>
      </c>
    </row>
    <row r="144" spans="1:34" ht="16.5">
      <c r="A144" s="18" t="s">
        <v>52</v>
      </c>
      <c r="B144" s="45" t="s">
        <v>53</v>
      </c>
      <c r="C144" s="46"/>
      <c r="D144" s="21">
        <v>59967</v>
      </c>
      <c r="E144" s="22"/>
      <c r="F144" s="22"/>
      <c r="G144" s="22"/>
      <c r="H144" s="22"/>
      <c r="I144" s="22"/>
      <c r="J144" s="22"/>
      <c r="K144" s="22"/>
      <c r="L144" s="22"/>
      <c r="M144" s="22">
        <v>-548</v>
      </c>
      <c r="N144" s="22">
        <v>7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3">
        <f t="shared" si="59"/>
        <v>59426</v>
      </c>
    </row>
    <row r="145" spans="1:34" ht="16.5">
      <c r="A145" s="24" t="s">
        <v>56</v>
      </c>
      <c r="B145" s="45" t="s">
        <v>57</v>
      </c>
      <c r="C145" s="46"/>
      <c r="D145" s="21">
        <v>203886</v>
      </c>
      <c r="E145" s="22"/>
      <c r="F145" s="22"/>
      <c r="G145" s="22">
        <v>-180</v>
      </c>
      <c r="H145" s="22"/>
      <c r="I145" s="22"/>
      <c r="J145" s="22">
        <v>-925</v>
      </c>
      <c r="K145" s="22">
        <v>-303</v>
      </c>
      <c r="L145" s="22"/>
      <c r="M145" s="22"/>
      <c r="N145" s="22"/>
      <c r="O145" s="22"/>
      <c r="P145" s="22">
        <v>1124</v>
      </c>
      <c r="Q145" s="22"/>
      <c r="R145" s="22"/>
      <c r="S145" s="22"/>
      <c r="T145" s="22"/>
      <c r="U145" s="22"/>
      <c r="V145" s="22"/>
      <c r="W145" s="22"/>
      <c r="X145" s="22"/>
      <c r="Y145" s="22">
        <v>551</v>
      </c>
      <c r="Z145" s="22"/>
      <c r="AA145" s="22">
        <v>200</v>
      </c>
      <c r="AB145" s="22"/>
      <c r="AC145" s="22"/>
      <c r="AD145" s="22"/>
      <c r="AE145" s="22"/>
      <c r="AF145" s="22"/>
      <c r="AG145" s="22"/>
      <c r="AH145" s="23">
        <f t="shared" si="59"/>
        <v>204353</v>
      </c>
    </row>
    <row r="146" spans="1:34" ht="29.25" customHeight="1">
      <c r="A146" s="24" t="s">
        <v>58</v>
      </c>
      <c r="B146" s="45" t="s">
        <v>59</v>
      </c>
      <c r="C146" s="46"/>
      <c r="D146" s="21">
        <v>532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3">
        <f t="shared" si="59"/>
        <v>532</v>
      </c>
    </row>
    <row r="147" spans="1:34" ht="16.5">
      <c r="A147" s="18" t="s">
        <v>60</v>
      </c>
      <c r="B147" s="45" t="s">
        <v>61</v>
      </c>
      <c r="C147" s="46"/>
      <c r="D147" s="21">
        <v>17896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>
        <v>93</v>
      </c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3">
        <f t="shared" si="59"/>
        <v>17989</v>
      </c>
    </row>
    <row r="148" spans="1:34" ht="16.5">
      <c r="A148" s="18" t="s">
        <v>65</v>
      </c>
      <c r="B148" s="45" t="s">
        <v>66</v>
      </c>
      <c r="C148" s="46"/>
      <c r="D148" s="21">
        <v>47012</v>
      </c>
      <c r="E148" s="22">
        <v>-1652</v>
      </c>
      <c r="F148" s="22">
        <v>-501</v>
      </c>
      <c r="G148" s="22"/>
      <c r="H148" s="22">
        <v>9100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3">
        <f t="shared" si="59"/>
        <v>53959</v>
      </c>
    </row>
    <row r="149" spans="1:34" s="17" customFormat="1" ht="30" customHeight="1">
      <c r="A149" s="14"/>
      <c r="B149" s="43" t="s">
        <v>6</v>
      </c>
      <c r="C149" s="44"/>
      <c r="D149" s="15">
        <f aca="true" t="shared" si="60" ref="D149:AG149">D12+D19+D21+D23+D30+D33+D35+D37+D39+D41+D43+D45+D51+D59+D63+D66+D70+D74+D78+D84+D87+D90+D92+D94+D96+D98+D101+D103+D113+D122+D131+D140+D56</f>
        <v>4415337</v>
      </c>
      <c r="E149" s="15">
        <f>E12+E19+E21+E23+E30+E33+E35+E37+E39+E41+E43+E45+E51+E59+E63+E66+E70+E74+E78+E84+E87+E90+E92+E94+E96+E98+E101+E103+E113+E122+E131+E140+E56</f>
        <v>-8282</v>
      </c>
      <c r="F149" s="15">
        <f aca="true" t="shared" si="61" ref="F149:O149">F12+F19+F21+F23+F30+F33+F35+F37+F39+F41+F43+F45+F51+F59+F63+F66+F70+F74+F78+F84+F87+F90+F92+F94+F96+F98+F101+F103+F113+F122+F131+F140+F56</f>
        <v>-3692</v>
      </c>
      <c r="G149" s="15">
        <f t="shared" si="61"/>
        <v>-780</v>
      </c>
      <c r="H149" s="15">
        <f t="shared" si="61"/>
        <v>19927</v>
      </c>
      <c r="I149" s="15">
        <f t="shared" si="61"/>
        <v>10310</v>
      </c>
      <c r="J149" s="15">
        <f t="shared" si="61"/>
        <v>-7040</v>
      </c>
      <c r="K149" s="15">
        <f t="shared" si="61"/>
        <v>-1141</v>
      </c>
      <c r="L149" s="15">
        <f t="shared" si="61"/>
        <v>40850</v>
      </c>
      <c r="M149" s="15">
        <f t="shared" si="61"/>
        <v>1046</v>
      </c>
      <c r="N149" s="15">
        <f t="shared" si="61"/>
        <v>432</v>
      </c>
      <c r="O149" s="15">
        <f t="shared" si="61"/>
        <v>6069</v>
      </c>
      <c r="P149" s="15">
        <f t="shared" si="60"/>
        <v>12860</v>
      </c>
      <c r="Q149" s="15">
        <f t="shared" si="60"/>
        <v>65490</v>
      </c>
      <c r="R149" s="15">
        <f t="shared" si="60"/>
        <v>48000</v>
      </c>
      <c r="S149" s="15">
        <f t="shared" si="60"/>
        <v>0</v>
      </c>
      <c r="T149" s="15">
        <f t="shared" si="60"/>
        <v>0</v>
      </c>
      <c r="U149" s="15">
        <f t="shared" si="60"/>
        <v>0</v>
      </c>
      <c r="V149" s="15">
        <f t="shared" si="60"/>
        <v>0</v>
      </c>
      <c r="W149" s="15">
        <f t="shared" si="60"/>
        <v>0</v>
      </c>
      <c r="X149" s="15">
        <f t="shared" si="60"/>
        <v>0</v>
      </c>
      <c r="Y149" s="15">
        <f t="shared" si="60"/>
        <v>785</v>
      </c>
      <c r="Z149" s="15">
        <f t="shared" si="60"/>
        <v>-5465</v>
      </c>
      <c r="AA149" s="15">
        <f t="shared" si="60"/>
        <v>5465</v>
      </c>
      <c r="AB149" s="15">
        <f t="shared" si="60"/>
        <v>0</v>
      </c>
      <c r="AC149" s="15">
        <f t="shared" si="60"/>
        <v>0</v>
      </c>
      <c r="AD149" s="15">
        <f t="shared" si="60"/>
        <v>0</v>
      </c>
      <c r="AE149" s="15">
        <f t="shared" si="60"/>
        <v>0</v>
      </c>
      <c r="AF149" s="15">
        <f t="shared" si="60"/>
        <v>0</v>
      </c>
      <c r="AG149" s="15">
        <f t="shared" si="60"/>
        <v>10000</v>
      </c>
      <c r="AH149" s="15">
        <f>AH12+AH19+AH21+AH23+AH30+AH33+AH35+AH37+AH39+AH41+AH43+AH45+AH51+AH59+AH63+AH66+AH70+AH74+AH78+AH84+AH87+AH90+AH92+AH94+AH96+AH98+AH101+AH103+AH113+AH122+AH131+AH140+AH56</f>
        <v>4610171</v>
      </c>
    </row>
    <row r="150" spans="2:34" ht="21.75" customHeight="1">
      <c r="B150" s="28" t="s">
        <v>93</v>
      </c>
      <c r="C150" s="28"/>
      <c r="D150" s="29">
        <f>SUM(D13,D20,D22,D24,D64,D67,D71,D75,D80,D88,D93,D99,D104,D114,D123,D132,D141)</f>
        <v>358113</v>
      </c>
      <c r="E150" s="29">
        <f aca="true" t="shared" si="62" ref="E150:AG150">SUM(E13,E20,E22,E24,E64,E67,E71,E75,E80,E88,E93,E99,E104,E114,E123,E132,E141)</f>
        <v>0</v>
      </c>
      <c r="F150" s="29">
        <f aca="true" t="shared" si="63" ref="F150:O150">SUM(F13,F20,F22,F24,F64,F67,F71,F75,F80,F88,F93,F99,F104,F114,F123,F132,F141)</f>
        <v>0</v>
      </c>
      <c r="G150" s="29">
        <f t="shared" si="63"/>
        <v>0</v>
      </c>
      <c r="H150" s="29">
        <f t="shared" si="63"/>
        <v>0</v>
      </c>
      <c r="I150" s="29">
        <f t="shared" si="63"/>
        <v>0</v>
      </c>
      <c r="J150" s="29">
        <f t="shared" si="63"/>
        <v>0</v>
      </c>
      <c r="K150" s="29">
        <f t="shared" si="63"/>
        <v>0</v>
      </c>
      <c r="L150" s="29">
        <f t="shared" si="63"/>
        <v>0</v>
      </c>
      <c r="M150" s="29">
        <f t="shared" si="63"/>
        <v>44</v>
      </c>
      <c r="N150" s="29">
        <f t="shared" si="63"/>
        <v>0</v>
      </c>
      <c r="O150" s="29">
        <f t="shared" si="63"/>
        <v>0</v>
      </c>
      <c r="P150" s="29">
        <f t="shared" si="62"/>
        <v>0</v>
      </c>
      <c r="Q150" s="29">
        <f t="shared" si="62"/>
        <v>3290</v>
      </c>
      <c r="R150" s="29">
        <f t="shared" si="62"/>
        <v>0</v>
      </c>
      <c r="S150" s="29">
        <f t="shared" si="62"/>
        <v>0</v>
      </c>
      <c r="T150" s="29">
        <f t="shared" si="62"/>
        <v>0</v>
      </c>
      <c r="U150" s="29">
        <f t="shared" si="62"/>
        <v>0</v>
      </c>
      <c r="V150" s="29">
        <f t="shared" si="62"/>
        <v>0</v>
      </c>
      <c r="W150" s="29">
        <f t="shared" si="62"/>
        <v>0</v>
      </c>
      <c r="X150" s="29">
        <f t="shared" si="62"/>
        <v>0</v>
      </c>
      <c r="Y150" s="29">
        <f t="shared" si="62"/>
        <v>0</v>
      </c>
      <c r="Z150" s="29">
        <f t="shared" si="62"/>
        <v>0</v>
      </c>
      <c r="AA150" s="29">
        <f t="shared" si="62"/>
        <v>159</v>
      </c>
      <c r="AB150" s="29">
        <f t="shared" si="62"/>
        <v>0</v>
      </c>
      <c r="AC150" s="29">
        <f t="shared" si="62"/>
        <v>0</v>
      </c>
      <c r="AD150" s="29">
        <f t="shared" si="62"/>
        <v>0</v>
      </c>
      <c r="AE150" s="29">
        <f t="shared" si="62"/>
        <v>0</v>
      </c>
      <c r="AF150" s="29">
        <f t="shared" si="62"/>
        <v>0</v>
      </c>
      <c r="AG150" s="29">
        <f t="shared" si="62"/>
        <v>0</v>
      </c>
      <c r="AH150" s="29">
        <f>SUM(AH13,AH20,AH22,AH24,AH64,AH67,AH71,AH75,AH80,AH88,AH93,AH99,AH104,AH114,AH123,AH132,AH141)</f>
        <v>361606</v>
      </c>
    </row>
    <row r="151" spans="2:34" ht="19.5" customHeight="1">
      <c r="B151" s="28" t="s">
        <v>94</v>
      </c>
      <c r="C151" s="28"/>
      <c r="D151" s="29">
        <f>SUM(D14,D105,D115,D124,D133,D142,D62,D60,D57)</f>
        <v>1675</v>
      </c>
      <c r="E151" s="29">
        <f aca="true" t="shared" si="64" ref="E151:AG151">SUM(E14,E105,E115,E124,E133,E142,E62,E60,E57)</f>
        <v>0</v>
      </c>
      <c r="F151" s="29">
        <f aca="true" t="shared" si="65" ref="F151:O151">SUM(F14,F105,F115,F124,F133,F142,F62,F60,F57)</f>
        <v>0</v>
      </c>
      <c r="G151" s="29">
        <f t="shared" si="65"/>
        <v>0</v>
      </c>
      <c r="H151" s="29">
        <f t="shared" si="65"/>
        <v>0</v>
      </c>
      <c r="I151" s="29">
        <f t="shared" si="65"/>
        <v>0</v>
      </c>
      <c r="J151" s="29">
        <f t="shared" si="65"/>
        <v>0</v>
      </c>
      <c r="K151" s="29">
        <f t="shared" si="65"/>
        <v>0</v>
      </c>
      <c r="L151" s="29">
        <f t="shared" si="65"/>
        <v>0</v>
      </c>
      <c r="M151" s="29">
        <f t="shared" si="65"/>
        <v>0</v>
      </c>
      <c r="N151" s="29">
        <f t="shared" si="65"/>
        <v>0</v>
      </c>
      <c r="O151" s="29">
        <f t="shared" si="65"/>
        <v>0</v>
      </c>
      <c r="P151" s="29">
        <f t="shared" si="64"/>
        <v>0</v>
      </c>
      <c r="Q151" s="29">
        <f t="shared" si="64"/>
        <v>0</v>
      </c>
      <c r="R151" s="29">
        <f t="shared" si="64"/>
        <v>0</v>
      </c>
      <c r="S151" s="29">
        <f t="shared" si="64"/>
        <v>0</v>
      </c>
      <c r="T151" s="29">
        <f t="shared" si="64"/>
        <v>0</v>
      </c>
      <c r="U151" s="29">
        <f t="shared" si="64"/>
        <v>0</v>
      </c>
      <c r="V151" s="29">
        <f t="shared" si="64"/>
        <v>0</v>
      </c>
      <c r="W151" s="29">
        <f t="shared" si="64"/>
        <v>0</v>
      </c>
      <c r="X151" s="29">
        <f t="shared" si="64"/>
        <v>0</v>
      </c>
      <c r="Y151" s="29">
        <f t="shared" si="64"/>
        <v>0</v>
      </c>
      <c r="Z151" s="29">
        <f t="shared" si="64"/>
        <v>0</v>
      </c>
      <c r="AA151" s="29">
        <f t="shared" si="64"/>
        <v>0</v>
      </c>
      <c r="AB151" s="29">
        <f t="shared" si="64"/>
        <v>0</v>
      </c>
      <c r="AC151" s="29">
        <f t="shared" si="64"/>
        <v>0</v>
      </c>
      <c r="AD151" s="29">
        <f t="shared" si="64"/>
        <v>0</v>
      </c>
      <c r="AE151" s="29">
        <f t="shared" si="64"/>
        <v>0</v>
      </c>
      <c r="AF151" s="29">
        <f t="shared" si="64"/>
        <v>0</v>
      </c>
      <c r="AG151" s="29">
        <f t="shared" si="64"/>
        <v>0</v>
      </c>
      <c r="AH151" s="29">
        <f>SUM(AH14,AH105,AH115,AH124,AH133,AH142,AH62,AH60,AH57)</f>
        <v>1675</v>
      </c>
    </row>
    <row r="152" spans="2:34" ht="16.5">
      <c r="B152" s="28" t="s">
        <v>95</v>
      </c>
      <c r="C152" s="28"/>
      <c r="D152" s="29">
        <f>SUM(D34,D36,D38,D40,D42,D44,D48,D61,D90,D106,D116,D125,D134,D143,D58)</f>
        <v>119467</v>
      </c>
      <c r="E152" s="29">
        <f aca="true" t="shared" si="66" ref="E152:AG152">SUM(E34,E36,E38,E40,E42,E44,E48,E61,E90,E106,E116,E125,E134,E143,E58)</f>
        <v>0</v>
      </c>
      <c r="F152" s="29">
        <f aca="true" t="shared" si="67" ref="F152:O152">SUM(F34,F36,F38,F40,F42,F44,F48,F61,F90,F106,F116,F125,F134,F143,F58)</f>
        <v>0</v>
      </c>
      <c r="G152" s="29">
        <f t="shared" si="67"/>
        <v>0</v>
      </c>
      <c r="H152" s="29">
        <f t="shared" si="67"/>
        <v>0</v>
      </c>
      <c r="I152" s="29">
        <f t="shared" si="67"/>
        <v>0</v>
      </c>
      <c r="J152" s="29">
        <f t="shared" si="67"/>
        <v>0</v>
      </c>
      <c r="K152" s="29">
        <f t="shared" si="67"/>
        <v>0</v>
      </c>
      <c r="L152" s="29">
        <f t="shared" si="67"/>
        <v>0</v>
      </c>
      <c r="M152" s="29">
        <f t="shared" si="67"/>
        <v>0</v>
      </c>
      <c r="N152" s="29">
        <f t="shared" si="67"/>
        <v>0</v>
      </c>
      <c r="O152" s="29">
        <f t="shared" si="67"/>
        <v>0</v>
      </c>
      <c r="P152" s="29">
        <f t="shared" si="66"/>
        <v>49</v>
      </c>
      <c r="Q152" s="29">
        <f t="shared" si="66"/>
        <v>0</v>
      </c>
      <c r="R152" s="29">
        <f t="shared" si="66"/>
        <v>0</v>
      </c>
      <c r="S152" s="29">
        <f t="shared" si="66"/>
        <v>0</v>
      </c>
      <c r="T152" s="29">
        <f t="shared" si="66"/>
        <v>0</v>
      </c>
      <c r="U152" s="29">
        <f t="shared" si="66"/>
        <v>0</v>
      </c>
      <c r="V152" s="29">
        <f t="shared" si="66"/>
        <v>0</v>
      </c>
      <c r="W152" s="29">
        <f t="shared" si="66"/>
        <v>0</v>
      </c>
      <c r="X152" s="29">
        <f t="shared" si="66"/>
        <v>0</v>
      </c>
      <c r="Y152" s="29">
        <f t="shared" si="66"/>
        <v>0</v>
      </c>
      <c r="Z152" s="29">
        <f t="shared" si="66"/>
        <v>-122</v>
      </c>
      <c r="AA152" s="29">
        <f t="shared" si="66"/>
        <v>0</v>
      </c>
      <c r="AB152" s="29">
        <f t="shared" si="66"/>
        <v>0</v>
      </c>
      <c r="AC152" s="29">
        <f t="shared" si="66"/>
        <v>0</v>
      </c>
      <c r="AD152" s="29">
        <f t="shared" si="66"/>
        <v>0</v>
      </c>
      <c r="AE152" s="29">
        <f t="shared" si="66"/>
        <v>0</v>
      </c>
      <c r="AF152" s="29">
        <f t="shared" si="66"/>
        <v>0</v>
      </c>
      <c r="AG152" s="29">
        <f t="shared" si="66"/>
        <v>0</v>
      </c>
      <c r="AH152" s="29">
        <f>SUM(AH34,AH36,AH38,AH40,AH42,AH44,AH48,AH61,AH90,AH106,AH116,AH125,AH134,AH143,AH58)</f>
        <v>119394</v>
      </c>
    </row>
    <row r="153" spans="2:34" ht="16.5">
      <c r="B153" s="28" t="s">
        <v>96</v>
      </c>
      <c r="C153" s="28"/>
      <c r="D153" s="29">
        <f>SUM(D31,D52,D89,D102,D95,D25,D107)</f>
        <v>123586</v>
      </c>
      <c r="E153" s="29">
        <f>SUM(E31,E52,E89,E102,E95,E25,E107)</f>
        <v>0</v>
      </c>
      <c r="F153" s="29">
        <f aca="true" t="shared" si="68" ref="F153:O153">SUM(F31,F52,F89,F102,F95,F25,F107)</f>
        <v>0</v>
      </c>
      <c r="G153" s="29">
        <f t="shared" si="68"/>
        <v>0</v>
      </c>
      <c r="H153" s="29">
        <f t="shared" si="68"/>
        <v>0</v>
      </c>
      <c r="I153" s="29">
        <f t="shared" si="68"/>
        <v>0</v>
      </c>
      <c r="J153" s="29">
        <f t="shared" si="68"/>
        <v>0</v>
      </c>
      <c r="K153" s="29">
        <f t="shared" si="68"/>
        <v>0</v>
      </c>
      <c r="L153" s="29">
        <f t="shared" si="68"/>
        <v>0</v>
      </c>
      <c r="M153" s="29">
        <f t="shared" si="68"/>
        <v>450</v>
      </c>
      <c r="N153" s="29">
        <f t="shared" si="68"/>
        <v>0</v>
      </c>
      <c r="O153" s="29">
        <f t="shared" si="68"/>
        <v>0</v>
      </c>
      <c r="P153" s="29">
        <f aca="true" t="shared" si="69" ref="P153:AG153">SUM(P31,P52,P89,P102,P95,P25,P107)</f>
        <v>0</v>
      </c>
      <c r="Q153" s="29">
        <f t="shared" si="69"/>
        <v>0</v>
      </c>
      <c r="R153" s="29">
        <f t="shared" si="69"/>
        <v>25200</v>
      </c>
      <c r="S153" s="29">
        <f t="shared" si="69"/>
        <v>0</v>
      </c>
      <c r="T153" s="29">
        <f t="shared" si="69"/>
        <v>0</v>
      </c>
      <c r="U153" s="29">
        <f t="shared" si="69"/>
        <v>0</v>
      </c>
      <c r="V153" s="29">
        <f t="shared" si="69"/>
        <v>0</v>
      </c>
      <c r="W153" s="29">
        <f t="shared" si="69"/>
        <v>0</v>
      </c>
      <c r="X153" s="29">
        <f t="shared" si="69"/>
        <v>0</v>
      </c>
      <c r="Y153" s="29">
        <f t="shared" si="69"/>
        <v>0</v>
      </c>
      <c r="Z153" s="29">
        <f t="shared" si="69"/>
        <v>20000</v>
      </c>
      <c r="AA153" s="29">
        <f t="shared" si="69"/>
        <v>0</v>
      </c>
      <c r="AB153" s="29">
        <f t="shared" si="69"/>
        <v>0</v>
      </c>
      <c r="AC153" s="29">
        <f t="shared" si="69"/>
        <v>0</v>
      </c>
      <c r="AD153" s="29">
        <f t="shared" si="69"/>
        <v>0</v>
      </c>
      <c r="AE153" s="29">
        <f t="shared" si="69"/>
        <v>0</v>
      </c>
      <c r="AF153" s="29">
        <f t="shared" si="69"/>
        <v>0</v>
      </c>
      <c r="AG153" s="29">
        <f t="shared" si="69"/>
        <v>0</v>
      </c>
      <c r="AH153" s="29">
        <f>SUM(AH31,AH52,AH89,AH102,AH95,AH25,AH107)</f>
        <v>169236</v>
      </c>
    </row>
    <row r="154" spans="2:34" ht="16.5">
      <c r="B154" s="28" t="s">
        <v>4</v>
      </c>
      <c r="C154" s="28"/>
      <c r="D154" s="29">
        <f>SUM(D15,D46,D49,D53,D81,D85,D100,D108,D117,D126,D135,D144)</f>
        <v>1551918</v>
      </c>
      <c r="E154" s="29">
        <f aca="true" t="shared" si="70" ref="E154:AF154">SUM(E15,E46,E49,E53,E81,E85,E100,E108,E117,E126,E135,E144)</f>
        <v>100</v>
      </c>
      <c r="F154" s="29">
        <f aca="true" t="shared" si="71" ref="F154:O154">SUM(F15,F46,F49,F53,F81,F85,F100,F108,F117,F126,F135,F144)</f>
        <v>0</v>
      </c>
      <c r="G154" s="29">
        <f t="shared" si="71"/>
        <v>0</v>
      </c>
      <c r="H154" s="29">
        <f t="shared" si="71"/>
        <v>-26073</v>
      </c>
      <c r="I154" s="29">
        <f t="shared" si="71"/>
        <v>0</v>
      </c>
      <c r="J154" s="29">
        <f t="shared" si="71"/>
        <v>0</v>
      </c>
      <c r="K154" s="29">
        <f t="shared" si="71"/>
        <v>0</v>
      </c>
      <c r="L154" s="29">
        <f t="shared" si="71"/>
        <v>40850</v>
      </c>
      <c r="M154" s="29">
        <f t="shared" si="71"/>
        <v>-450</v>
      </c>
      <c r="N154" s="29">
        <f t="shared" si="71"/>
        <v>427</v>
      </c>
      <c r="O154" s="29">
        <f t="shared" si="71"/>
        <v>0</v>
      </c>
      <c r="P154" s="29">
        <f t="shared" si="70"/>
        <v>0</v>
      </c>
      <c r="Q154" s="29">
        <f t="shared" si="70"/>
        <v>61414</v>
      </c>
      <c r="R154" s="29">
        <f t="shared" si="70"/>
        <v>21800</v>
      </c>
      <c r="S154" s="29">
        <f t="shared" si="70"/>
        <v>0</v>
      </c>
      <c r="T154" s="29">
        <f t="shared" si="70"/>
        <v>0</v>
      </c>
      <c r="U154" s="29">
        <f t="shared" si="70"/>
        <v>0</v>
      </c>
      <c r="V154" s="29">
        <f t="shared" si="70"/>
        <v>0</v>
      </c>
      <c r="W154" s="29">
        <f t="shared" si="70"/>
        <v>0</v>
      </c>
      <c r="X154" s="29">
        <f t="shared" si="70"/>
        <v>0</v>
      </c>
      <c r="Y154" s="29">
        <f t="shared" si="70"/>
        <v>0</v>
      </c>
      <c r="Z154" s="29">
        <f t="shared" si="70"/>
        <v>-25294</v>
      </c>
      <c r="AA154" s="29">
        <f t="shared" si="70"/>
        <v>0</v>
      </c>
      <c r="AB154" s="29">
        <f t="shared" si="70"/>
        <v>0</v>
      </c>
      <c r="AC154" s="29">
        <f t="shared" si="70"/>
        <v>0</v>
      </c>
      <c r="AD154" s="29">
        <f t="shared" si="70"/>
        <v>0</v>
      </c>
      <c r="AE154" s="29">
        <f t="shared" si="70"/>
        <v>0</v>
      </c>
      <c r="AF154" s="29">
        <f t="shared" si="70"/>
        <v>0</v>
      </c>
      <c r="AG154" s="29">
        <f>SUM(AG15,AG46,AG49,AG53,AG81,AG85,AG100,AG108,AG117,AG126,AG135,AG144,AG23)</f>
        <v>10000</v>
      </c>
      <c r="AH154" s="29">
        <f>SUM(AH15,AH46,AH49,AH53,AH81,AH85,AH100,AH108,AH117,AH126,AH135,AH144,AH26)</f>
        <v>1634692</v>
      </c>
    </row>
    <row r="155" spans="2:34" ht="16.5">
      <c r="B155" s="28" t="s">
        <v>5</v>
      </c>
      <c r="C155" s="28"/>
      <c r="D155" s="29">
        <f aca="true" t="shared" si="72" ref="D155:AG155">SUM(D16,D27,D97,D47)</f>
        <v>2093</v>
      </c>
      <c r="E155" s="29">
        <f t="shared" si="72"/>
        <v>0</v>
      </c>
      <c r="F155" s="29">
        <f aca="true" t="shared" si="73" ref="F155:O155">SUM(F16,F27,F97,F47)</f>
        <v>0</v>
      </c>
      <c r="G155" s="29">
        <f t="shared" si="73"/>
        <v>0</v>
      </c>
      <c r="H155" s="29">
        <f t="shared" si="73"/>
        <v>0</v>
      </c>
      <c r="I155" s="29">
        <f t="shared" si="73"/>
        <v>0</v>
      </c>
      <c r="J155" s="29">
        <f t="shared" si="73"/>
        <v>0</v>
      </c>
      <c r="K155" s="29">
        <f t="shared" si="73"/>
        <v>0</v>
      </c>
      <c r="L155" s="29">
        <f t="shared" si="73"/>
        <v>0</v>
      </c>
      <c r="M155" s="29">
        <f t="shared" si="73"/>
        <v>0</v>
      </c>
      <c r="N155" s="29">
        <f t="shared" si="73"/>
        <v>0</v>
      </c>
      <c r="O155" s="29">
        <f t="shared" si="73"/>
        <v>0</v>
      </c>
      <c r="P155" s="29">
        <f t="shared" si="72"/>
        <v>0</v>
      </c>
      <c r="Q155" s="29">
        <f t="shared" si="72"/>
        <v>0</v>
      </c>
      <c r="R155" s="29">
        <f t="shared" si="72"/>
        <v>0</v>
      </c>
      <c r="S155" s="29">
        <f t="shared" si="72"/>
        <v>0</v>
      </c>
      <c r="T155" s="29">
        <f t="shared" si="72"/>
        <v>0</v>
      </c>
      <c r="U155" s="29">
        <f>SUM(U16,U27,U97,U47)</f>
        <v>0</v>
      </c>
      <c r="V155" s="29">
        <f>SUM(V16,V27,V97,V47)</f>
        <v>0</v>
      </c>
      <c r="W155" s="29">
        <f t="shared" si="72"/>
        <v>0</v>
      </c>
      <c r="X155" s="29">
        <f t="shared" si="72"/>
        <v>0</v>
      </c>
      <c r="Y155" s="29">
        <f t="shared" si="72"/>
        <v>0</v>
      </c>
      <c r="Z155" s="29">
        <f t="shared" si="72"/>
        <v>0</v>
      </c>
      <c r="AA155" s="29">
        <f t="shared" si="72"/>
        <v>0</v>
      </c>
      <c r="AB155" s="29">
        <f t="shared" si="72"/>
        <v>0</v>
      </c>
      <c r="AC155" s="29">
        <f t="shared" si="72"/>
        <v>0</v>
      </c>
      <c r="AD155" s="29">
        <f t="shared" si="72"/>
        <v>0</v>
      </c>
      <c r="AE155" s="29">
        <f t="shared" si="72"/>
        <v>0</v>
      </c>
      <c r="AF155" s="29">
        <f t="shared" si="72"/>
        <v>0</v>
      </c>
      <c r="AG155" s="29">
        <f t="shared" si="72"/>
        <v>0</v>
      </c>
      <c r="AH155" s="29">
        <f>SUM(AH16,AH27,AH97,AH47)</f>
        <v>2093</v>
      </c>
    </row>
    <row r="156" spans="2:34" ht="16.5">
      <c r="B156" s="28" t="s">
        <v>97</v>
      </c>
      <c r="C156" s="28"/>
      <c r="D156" s="29">
        <f>SUM(D17,D28,D65,D68,D72,D76,D82,D86,D109,D118,D127,D136,D145)</f>
        <v>1307305</v>
      </c>
      <c r="E156" s="29">
        <f>SUM(E17,E28,E65,E68,E72,E76,E82,E86,E109,E118,E127,E136,E145)</f>
        <v>0</v>
      </c>
      <c r="F156" s="29">
        <f aca="true" t="shared" si="74" ref="F156:O156">SUM(F17,F28,F65,F68,F72,F76,F82,F86,F109,F118,F127,F136,F145)</f>
        <v>0</v>
      </c>
      <c r="G156" s="29">
        <f t="shared" si="74"/>
        <v>-780</v>
      </c>
      <c r="H156" s="29">
        <f t="shared" si="74"/>
        <v>0</v>
      </c>
      <c r="I156" s="29">
        <f t="shared" si="74"/>
        <v>10310</v>
      </c>
      <c r="J156" s="29">
        <f t="shared" si="74"/>
        <v>-7040</v>
      </c>
      <c r="K156" s="29">
        <f t="shared" si="74"/>
        <v>-1141</v>
      </c>
      <c r="L156" s="29">
        <f t="shared" si="74"/>
        <v>0</v>
      </c>
      <c r="M156" s="29">
        <f t="shared" si="74"/>
        <v>704</v>
      </c>
      <c r="N156" s="29">
        <f t="shared" si="74"/>
        <v>0</v>
      </c>
      <c r="O156" s="29">
        <f t="shared" si="74"/>
        <v>0</v>
      </c>
      <c r="P156" s="29">
        <f aca="true" t="shared" si="75" ref="P156:AG156">SUM(P17,P28,P65,P68,P72,P76,P82,P86,P109,P118,P127,P136,P145)</f>
        <v>9157</v>
      </c>
      <c r="Q156" s="29">
        <f t="shared" si="75"/>
        <v>786</v>
      </c>
      <c r="R156" s="29">
        <f t="shared" si="75"/>
        <v>0</v>
      </c>
      <c r="S156" s="29">
        <f t="shared" si="75"/>
        <v>0</v>
      </c>
      <c r="T156" s="29">
        <f t="shared" si="75"/>
        <v>0</v>
      </c>
      <c r="U156" s="29">
        <f>SUM(U17,U28,U65,U68,U72,U76,U82,U86,U109,U118,U127,U136,U145)</f>
        <v>0</v>
      </c>
      <c r="V156" s="29">
        <f>SUM(V17,V28,V65,V68,V72,V76,V82,V86,V109,V118,V127,V136,V145)</f>
        <v>0</v>
      </c>
      <c r="W156" s="29">
        <f t="shared" si="75"/>
        <v>0</v>
      </c>
      <c r="X156" s="29">
        <f t="shared" si="75"/>
        <v>0</v>
      </c>
      <c r="Y156" s="29">
        <f t="shared" si="75"/>
        <v>1273</v>
      </c>
      <c r="Z156" s="29">
        <f t="shared" si="75"/>
        <v>-584</v>
      </c>
      <c r="AA156" s="29">
        <f t="shared" si="75"/>
        <v>5306</v>
      </c>
      <c r="AB156" s="29">
        <f t="shared" si="75"/>
        <v>0</v>
      </c>
      <c r="AC156" s="29">
        <f t="shared" si="75"/>
        <v>0</v>
      </c>
      <c r="AD156" s="29">
        <f t="shared" si="75"/>
        <v>0</v>
      </c>
      <c r="AE156" s="29">
        <f t="shared" si="75"/>
        <v>0</v>
      </c>
      <c r="AF156" s="29">
        <f t="shared" si="75"/>
        <v>0</v>
      </c>
      <c r="AG156" s="29">
        <f t="shared" si="75"/>
        <v>0</v>
      </c>
      <c r="AH156" s="29">
        <f>SUM(AH17,AH28,AH65,AH68,AH72,AH76,AH82,AH86,AH109,AH118,AH127,AH136,AH145)</f>
        <v>1325296</v>
      </c>
    </row>
    <row r="157" spans="2:34" ht="16.5">
      <c r="B157" s="28" t="s">
        <v>99</v>
      </c>
      <c r="C157" s="28"/>
      <c r="D157" s="29">
        <f aca="true" t="shared" si="76" ref="D157:AG157">SUM(D18,D29,D32,D54,D69,D110,D119,D128,D137,D146)</f>
        <v>186456</v>
      </c>
      <c r="E157" s="29">
        <f t="shared" si="76"/>
        <v>0</v>
      </c>
      <c r="F157" s="29">
        <f aca="true" t="shared" si="77" ref="F157:O157">SUM(F18,F29,F32,F54,F69,F110,F119,F128,F137,F146)</f>
        <v>0</v>
      </c>
      <c r="G157" s="29">
        <f t="shared" si="77"/>
        <v>0</v>
      </c>
      <c r="H157" s="29">
        <f t="shared" si="77"/>
        <v>0</v>
      </c>
      <c r="I157" s="29">
        <f t="shared" si="77"/>
        <v>0</v>
      </c>
      <c r="J157" s="29">
        <f t="shared" si="77"/>
        <v>0</v>
      </c>
      <c r="K157" s="29">
        <f t="shared" si="77"/>
        <v>0</v>
      </c>
      <c r="L157" s="29">
        <f t="shared" si="77"/>
        <v>0</v>
      </c>
      <c r="M157" s="29">
        <f t="shared" si="77"/>
        <v>0</v>
      </c>
      <c r="N157" s="29">
        <f t="shared" si="77"/>
        <v>0</v>
      </c>
      <c r="O157" s="29">
        <f t="shared" si="77"/>
        <v>0</v>
      </c>
      <c r="P157" s="29">
        <f t="shared" si="76"/>
        <v>787</v>
      </c>
      <c r="Q157" s="29">
        <f t="shared" si="76"/>
        <v>0</v>
      </c>
      <c r="R157" s="29">
        <f t="shared" si="76"/>
        <v>1000</v>
      </c>
      <c r="S157" s="29">
        <f t="shared" si="76"/>
        <v>0</v>
      </c>
      <c r="T157" s="29">
        <f t="shared" si="76"/>
        <v>0</v>
      </c>
      <c r="U157" s="29">
        <f>SUM(U18,U29,U32,U54,U69,U110,U119,U128,U137,U146)</f>
        <v>0</v>
      </c>
      <c r="V157" s="29">
        <f>SUM(V18,V29,V32,V54,V69,V110,V119,V128,V137,V146)</f>
        <v>0</v>
      </c>
      <c r="W157" s="29">
        <f t="shared" si="76"/>
        <v>0</v>
      </c>
      <c r="X157" s="29">
        <f t="shared" si="76"/>
        <v>0</v>
      </c>
      <c r="Y157" s="29">
        <f t="shared" si="76"/>
        <v>-694</v>
      </c>
      <c r="Z157" s="29">
        <f t="shared" si="76"/>
        <v>2000</v>
      </c>
      <c r="AA157" s="29">
        <f t="shared" si="76"/>
        <v>0</v>
      </c>
      <c r="AB157" s="29">
        <f t="shared" si="76"/>
        <v>0</v>
      </c>
      <c r="AC157" s="29">
        <f t="shared" si="76"/>
        <v>0</v>
      </c>
      <c r="AD157" s="29">
        <f t="shared" si="76"/>
        <v>0</v>
      </c>
      <c r="AE157" s="29">
        <f t="shared" si="76"/>
        <v>0</v>
      </c>
      <c r="AF157" s="29">
        <f t="shared" si="76"/>
        <v>0</v>
      </c>
      <c r="AG157" s="29">
        <f t="shared" si="76"/>
        <v>0</v>
      </c>
      <c r="AH157" s="29">
        <f>SUM(AH18,AH29,AH32,AH54,AH69,AH110,AH119,AH128,AH137,AH146)</f>
        <v>189549</v>
      </c>
    </row>
    <row r="158" spans="2:34" ht="16.5">
      <c r="B158" s="28" t="s">
        <v>100</v>
      </c>
      <c r="C158" s="28"/>
      <c r="D158" s="29">
        <f aca="true" t="shared" si="78" ref="D158:AG158">SUM(D73,D77,D79,D111,D120,D129,D138,D147)</f>
        <v>421887</v>
      </c>
      <c r="E158" s="29">
        <f t="shared" si="78"/>
        <v>0</v>
      </c>
      <c r="F158" s="29">
        <f aca="true" t="shared" si="79" ref="F158:O158">SUM(F73,F77,F79,F111,F120,F129,F138,F147)</f>
        <v>0</v>
      </c>
      <c r="G158" s="29">
        <f t="shared" si="79"/>
        <v>0</v>
      </c>
      <c r="H158" s="29">
        <f t="shared" si="79"/>
        <v>0</v>
      </c>
      <c r="I158" s="29">
        <f t="shared" si="79"/>
        <v>0</v>
      </c>
      <c r="J158" s="29">
        <f t="shared" si="79"/>
        <v>0</v>
      </c>
      <c r="K158" s="29">
        <f t="shared" si="79"/>
        <v>0</v>
      </c>
      <c r="L158" s="29">
        <f t="shared" si="79"/>
        <v>0</v>
      </c>
      <c r="M158" s="29">
        <f t="shared" si="79"/>
        <v>298</v>
      </c>
      <c r="N158" s="29">
        <f t="shared" si="79"/>
        <v>0</v>
      </c>
      <c r="O158" s="29">
        <f t="shared" si="79"/>
        <v>0</v>
      </c>
      <c r="P158" s="29">
        <f t="shared" si="78"/>
        <v>2860</v>
      </c>
      <c r="Q158" s="29">
        <f t="shared" si="78"/>
        <v>0</v>
      </c>
      <c r="R158" s="29">
        <f t="shared" si="78"/>
        <v>0</v>
      </c>
      <c r="S158" s="29">
        <f t="shared" si="78"/>
        <v>0</v>
      </c>
      <c r="T158" s="29">
        <f t="shared" si="78"/>
        <v>0</v>
      </c>
      <c r="U158" s="29">
        <f>SUM(U73,U77,U79,U111,U120,U129,U138,U147)</f>
        <v>0</v>
      </c>
      <c r="V158" s="29">
        <f>SUM(V73,V77,V79,V111,V120,V129,V138,V147)</f>
        <v>0</v>
      </c>
      <c r="W158" s="29">
        <f t="shared" si="78"/>
        <v>0</v>
      </c>
      <c r="X158" s="29">
        <f t="shared" si="78"/>
        <v>0</v>
      </c>
      <c r="Y158" s="29">
        <f t="shared" si="78"/>
        <v>206</v>
      </c>
      <c r="Z158" s="29">
        <f t="shared" si="78"/>
        <v>-1465</v>
      </c>
      <c r="AA158" s="29">
        <f t="shared" si="78"/>
        <v>0</v>
      </c>
      <c r="AB158" s="29">
        <f t="shared" si="78"/>
        <v>0</v>
      </c>
      <c r="AC158" s="29">
        <f t="shared" si="78"/>
        <v>0</v>
      </c>
      <c r="AD158" s="29">
        <f t="shared" si="78"/>
        <v>0</v>
      </c>
      <c r="AE158" s="29">
        <f t="shared" si="78"/>
        <v>0</v>
      </c>
      <c r="AF158" s="29">
        <f t="shared" si="78"/>
        <v>0</v>
      </c>
      <c r="AG158" s="29">
        <f t="shared" si="78"/>
        <v>0</v>
      </c>
      <c r="AH158" s="29">
        <f>SUM(AH73,AH77,AH79,AH111,AH120,AH129,AH138,AH147)</f>
        <v>423786</v>
      </c>
    </row>
    <row r="159" spans="2:34" ht="16.5">
      <c r="B159" s="28" t="s">
        <v>41</v>
      </c>
      <c r="C159" s="28"/>
      <c r="D159" s="29">
        <f>SUM(D50,D55,D83,D112,D121,D130,D139,D148)</f>
        <v>342837</v>
      </c>
      <c r="E159" s="29">
        <f>SUM(E50,E55,E83,E112,E121,E130,E139,E148)</f>
        <v>-8382</v>
      </c>
      <c r="F159" s="29">
        <f aca="true" t="shared" si="80" ref="F159:O159">SUM(F50,F55,F83,F112,F121,F130,F139,F148)</f>
        <v>-3692</v>
      </c>
      <c r="G159" s="29">
        <f t="shared" si="80"/>
        <v>0</v>
      </c>
      <c r="H159" s="29">
        <f t="shared" si="80"/>
        <v>46000</v>
      </c>
      <c r="I159" s="29">
        <f t="shared" si="80"/>
        <v>0</v>
      </c>
      <c r="J159" s="29">
        <f t="shared" si="80"/>
        <v>0</v>
      </c>
      <c r="K159" s="29">
        <f t="shared" si="80"/>
        <v>0</v>
      </c>
      <c r="L159" s="29">
        <f t="shared" si="80"/>
        <v>0</v>
      </c>
      <c r="M159" s="29">
        <f t="shared" si="80"/>
        <v>0</v>
      </c>
      <c r="N159" s="29">
        <f t="shared" si="80"/>
        <v>5</v>
      </c>
      <c r="O159" s="29">
        <f t="shared" si="80"/>
        <v>6069</v>
      </c>
      <c r="P159" s="29">
        <f aca="true" t="shared" si="81" ref="P159:AG159">SUM(P50,P55,P83,P112,P121,P130,P139,P148)</f>
        <v>7</v>
      </c>
      <c r="Q159" s="29">
        <f t="shared" si="81"/>
        <v>0</v>
      </c>
      <c r="R159" s="29">
        <f t="shared" si="81"/>
        <v>0</v>
      </c>
      <c r="S159" s="29">
        <f t="shared" si="81"/>
        <v>0</v>
      </c>
      <c r="T159" s="29">
        <f t="shared" si="81"/>
        <v>0</v>
      </c>
      <c r="U159" s="29">
        <f t="shared" si="81"/>
        <v>0</v>
      </c>
      <c r="V159" s="29">
        <f t="shared" si="81"/>
        <v>0</v>
      </c>
      <c r="W159" s="29">
        <f t="shared" si="81"/>
        <v>0</v>
      </c>
      <c r="X159" s="29">
        <f t="shared" si="81"/>
        <v>0</v>
      </c>
      <c r="Y159" s="29">
        <f t="shared" si="81"/>
        <v>0</v>
      </c>
      <c r="Z159" s="29">
        <f t="shared" si="81"/>
        <v>0</v>
      </c>
      <c r="AA159" s="29">
        <f t="shared" si="81"/>
        <v>0</v>
      </c>
      <c r="AB159" s="29">
        <f t="shared" si="81"/>
        <v>0</v>
      </c>
      <c r="AC159" s="29">
        <f t="shared" si="81"/>
        <v>0</v>
      </c>
      <c r="AD159" s="29">
        <f t="shared" si="81"/>
        <v>0</v>
      </c>
      <c r="AE159" s="29">
        <f t="shared" si="81"/>
        <v>0</v>
      </c>
      <c r="AF159" s="29">
        <f t="shared" si="81"/>
        <v>0</v>
      </c>
      <c r="AG159" s="29">
        <f t="shared" si="81"/>
        <v>0</v>
      </c>
      <c r="AH159" s="29">
        <f>SUM(AH50,AH55,AH83,AH112,AH121,AH130,AH139,AH148)</f>
        <v>382844</v>
      </c>
    </row>
    <row r="160" spans="2:34" s="30" customFormat="1" ht="16.5">
      <c r="B160" s="31"/>
      <c r="C160" s="31"/>
      <c r="D160" s="32">
        <f aca="true" t="shared" si="82" ref="D160:AH160">SUM(D150:D159)</f>
        <v>4415337</v>
      </c>
      <c r="E160" s="32">
        <f t="shared" si="82"/>
        <v>-8282</v>
      </c>
      <c r="F160" s="32">
        <f aca="true" t="shared" si="83" ref="F160:O160">SUM(F150:F159)</f>
        <v>-3692</v>
      </c>
      <c r="G160" s="32">
        <f t="shared" si="83"/>
        <v>-780</v>
      </c>
      <c r="H160" s="32">
        <f t="shared" si="83"/>
        <v>19927</v>
      </c>
      <c r="I160" s="32">
        <f t="shared" si="83"/>
        <v>10310</v>
      </c>
      <c r="J160" s="32">
        <f t="shared" si="83"/>
        <v>-7040</v>
      </c>
      <c r="K160" s="32">
        <f t="shared" si="83"/>
        <v>-1141</v>
      </c>
      <c r="L160" s="32">
        <f t="shared" si="83"/>
        <v>40850</v>
      </c>
      <c r="M160" s="32">
        <f t="shared" si="83"/>
        <v>1046</v>
      </c>
      <c r="N160" s="32">
        <f t="shared" si="83"/>
        <v>432</v>
      </c>
      <c r="O160" s="32">
        <f t="shared" si="83"/>
        <v>6069</v>
      </c>
      <c r="P160" s="32">
        <f t="shared" si="82"/>
        <v>12860</v>
      </c>
      <c r="Q160" s="32">
        <f t="shared" si="82"/>
        <v>65490</v>
      </c>
      <c r="R160" s="32">
        <f t="shared" si="82"/>
        <v>48000</v>
      </c>
      <c r="S160" s="32">
        <f t="shared" si="82"/>
        <v>0</v>
      </c>
      <c r="T160" s="32">
        <f t="shared" si="82"/>
        <v>0</v>
      </c>
      <c r="U160" s="32">
        <f>SUM(U150:U159)</f>
        <v>0</v>
      </c>
      <c r="V160" s="32">
        <f>SUM(V150:V159)</f>
        <v>0</v>
      </c>
      <c r="W160" s="32">
        <f t="shared" si="82"/>
        <v>0</v>
      </c>
      <c r="X160" s="32">
        <f t="shared" si="82"/>
        <v>0</v>
      </c>
      <c r="Y160" s="32">
        <f t="shared" si="82"/>
        <v>785</v>
      </c>
      <c r="Z160" s="32">
        <f t="shared" si="82"/>
        <v>-5465</v>
      </c>
      <c r="AA160" s="32">
        <f t="shared" si="82"/>
        <v>5465</v>
      </c>
      <c r="AB160" s="32">
        <f t="shared" si="82"/>
        <v>0</v>
      </c>
      <c r="AC160" s="32">
        <f t="shared" si="82"/>
        <v>0</v>
      </c>
      <c r="AD160" s="32">
        <f t="shared" si="82"/>
        <v>0</v>
      </c>
      <c r="AE160" s="32">
        <f t="shared" si="82"/>
        <v>0</v>
      </c>
      <c r="AF160" s="32">
        <f t="shared" si="82"/>
        <v>0</v>
      </c>
      <c r="AG160" s="32">
        <f t="shared" si="82"/>
        <v>10000</v>
      </c>
      <c r="AH160" s="32">
        <f t="shared" si="82"/>
        <v>4610171</v>
      </c>
    </row>
    <row r="161" spans="2:4" ht="16.5">
      <c r="B161" s="28"/>
      <c r="C161" s="28"/>
      <c r="D161" s="33"/>
    </row>
    <row r="162" spans="2:4" ht="16.5">
      <c r="B162" s="28"/>
      <c r="C162" s="28"/>
      <c r="D162" s="33"/>
    </row>
    <row r="163" spans="2:4" ht="16.5">
      <c r="B163" s="28"/>
      <c r="C163" s="28"/>
      <c r="D163" s="33"/>
    </row>
    <row r="164" spans="2:4" ht="16.5">
      <c r="B164" s="28"/>
      <c r="C164" s="28"/>
      <c r="D164" s="33"/>
    </row>
    <row r="165" spans="2:4" ht="16.5">
      <c r="B165" s="28"/>
      <c r="C165" s="28"/>
      <c r="D165" s="33"/>
    </row>
    <row r="166" spans="2:4" ht="16.5">
      <c r="B166" s="28"/>
      <c r="C166" s="28"/>
      <c r="D166" s="33"/>
    </row>
    <row r="167" spans="2:4" ht="16.5">
      <c r="B167" s="28"/>
      <c r="C167" s="28"/>
      <c r="D167" s="33"/>
    </row>
    <row r="168" spans="2:4" ht="16.5">
      <c r="B168" s="8"/>
      <c r="C168" s="8"/>
      <c r="D168" s="33"/>
    </row>
    <row r="169" ht="16.5">
      <c r="D169" s="33"/>
    </row>
    <row r="170" spans="2:4" ht="16.5">
      <c r="B170" s="34"/>
      <c r="D170" s="33"/>
    </row>
    <row r="171" ht="16.5">
      <c r="D171" s="33"/>
    </row>
    <row r="172" ht="16.5">
      <c r="D172" s="33"/>
    </row>
    <row r="173" ht="16.5">
      <c r="D173" s="33"/>
    </row>
    <row r="174" ht="16.5">
      <c r="D174" s="33"/>
    </row>
    <row r="175" ht="16.5">
      <c r="D175" s="33"/>
    </row>
    <row r="176" ht="16.5">
      <c r="D176" s="33"/>
    </row>
    <row r="177" ht="16.5">
      <c r="D177" s="33"/>
    </row>
    <row r="178" ht="16.5">
      <c r="D178" s="33"/>
    </row>
    <row r="179" ht="16.5">
      <c r="D179" s="33"/>
    </row>
    <row r="180" ht="16.5">
      <c r="D180" s="33"/>
    </row>
    <row r="181" ht="16.5">
      <c r="D181" s="33"/>
    </row>
    <row r="182" ht="16.5">
      <c r="D182" s="33"/>
    </row>
    <row r="183" ht="16.5">
      <c r="D183" s="33"/>
    </row>
    <row r="184" ht="16.5">
      <c r="D184" s="33"/>
    </row>
    <row r="185" ht="16.5">
      <c r="D185" s="33"/>
    </row>
    <row r="186" ht="16.5">
      <c r="D186" s="33"/>
    </row>
    <row r="187" ht="16.5">
      <c r="D187" s="33"/>
    </row>
    <row r="188" ht="16.5">
      <c r="D188" s="33"/>
    </row>
    <row r="189" ht="16.5">
      <c r="D189" s="33"/>
    </row>
    <row r="190" ht="16.5">
      <c r="D190" s="33"/>
    </row>
    <row r="191" ht="16.5">
      <c r="D191" s="33"/>
    </row>
    <row r="192" ht="16.5">
      <c r="D192" s="33"/>
    </row>
    <row r="193" ht="16.5">
      <c r="D193" s="33"/>
    </row>
    <row r="194" ht="16.5">
      <c r="D194" s="33"/>
    </row>
    <row r="195" ht="16.5">
      <c r="D195" s="33"/>
    </row>
    <row r="196" ht="16.5">
      <c r="D196" s="33"/>
    </row>
    <row r="197" ht="16.5">
      <c r="D197" s="33"/>
    </row>
    <row r="198" ht="16.5">
      <c r="D198" s="33"/>
    </row>
    <row r="199" ht="16.5">
      <c r="D199" s="33"/>
    </row>
    <row r="200" ht="16.5">
      <c r="D200" s="33"/>
    </row>
    <row r="201" ht="16.5">
      <c r="D201" s="33"/>
    </row>
    <row r="202" ht="16.5">
      <c r="D202" s="33"/>
    </row>
    <row r="203" ht="16.5">
      <c r="D203" s="33"/>
    </row>
    <row r="204" ht="16.5">
      <c r="D204" s="33"/>
    </row>
    <row r="205" ht="16.5">
      <c r="D205" s="33"/>
    </row>
    <row r="206" ht="16.5">
      <c r="D206" s="33"/>
    </row>
    <row r="207" ht="16.5">
      <c r="D207" s="33"/>
    </row>
    <row r="208" ht="16.5">
      <c r="D208" s="33"/>
    </row>
    <row r="209" ht="16.5">
      <c r="D209" s="33"/>
    </row>
    <row r="210" ht="16.5">
      <c r="D210" s="33"/>
    </row>
    <row r="211" ht="16.5">
      <c r="D211" s="33"/>
    </row>
    <row r="212" ht="16.5">
      <c r="D212" s="33"/>
    </row>
    <row r="213" ht="16.5">
      <c r="D213" s="33"/>
    </row>
    <row r="214" ht="16.5">
      <c r="D214" s="33"/>
    </row>
    <row r="215" ht="16.5">
      <c r="D215" s="33"/>
    </row>
    <row r="216" ht="16.5">
      <c r="D216" s="33"/>
    </row>
    <row r="217" ht="16.5">
      <c r="D217" s="33"/>
    </row>
    <row r="218" ht="16.5">
      <c r="D218" s="33"/>
    </row>
    <row r="219" ht="16.5">
      <c r="D219" s="33"/>
    </row>
    <row r="220" ht="16.5">
      <c r="D220" s="33"/>
    </row>
    <row r="221" ht="16.5">
      <c r="D221" s="33"/>
    </row>
    <row r="222" ht="16.5">
      <c r="D222" s="33"/>
    </row>
    <row r="223" ht="16.5">
      <c r="D223" s="33"/>
    </row>
    <row r="224" ht="16.5">
      <c r="D224" s="33"/>
    </row>
    <row r="225" ht="16.5">
      <c r="D225" s="33"/>
    </row>
    <row r="226" ht="16.5">
      <c r="D226" s="33"/>
    </row>
    <row r="227" ht="16.5">
      <c r="D227" s="33"/>
    </row>
    <row r="228" ht="16.5">
      <c r="D228" s="33"/>
    </row>
    <row r="229" ht="16.5">
      <c r="D229" s="33"/>
    </row>
    <row r="230" ht="16.5">
      <c r="D230" s="33"/>
    </row>
    <row r="231" ht="16.5">
      <c r="D231" s="33"/>
    </row>
    <row r="232" ht="16.5">
      <c r="D232" s="33"/>
    </row>
    <row r="233" ht="16.5">
      <c r="D233" s="33"/>
    </row>
    <row r="234" ht="16.5">
      <c r="D234" s="33"/>
    </row>
    <row r="235" ht="16.5">
      <c r="D235" s="33"/>
    </row>
    <row r="236" ht="16.5">
      <c r="D236" s="33"/>
    </row>
    <row r="237" ht="16.5">
      <c r="D237" s="33"/>
    </row>
    <row r="238" ht="16.5">
      <c r="D238" s="33"/>
    </row>
    <row r="239" ht="16.5">
      <c r="D239" s="33"/>
    </row>
    <row r="240" ht="16.5">
      <c r="D240" s="33"/>
    </row>
    <row r="241" ht="16.5">
      <c r="D241" s="33"/>
    </row>
    <row r="242" ht="16.5">
      <c r="D242" s="33"/>
    </row>
    <row r="243" ht="16.5">
      <c r="D243" s="33"/>
    </row>
    <row r="244" ht="16.5">
      <c r="D244" s="33"/>
    </row>
    <row r="245" ht="16.5">
      <c r="D245" s="33"/>
    </row>
    <row r="246" ht="16.5">
      <c r="D246" s="33"/>
    </row>
    <row r="247" ht="16.5">
      <c r="D247" s="33"/>
    </row>
    <row r="248" ht="16.5">
      <c r="D248" s="33"/>
    </row>
    <row r="249" ht="16.5">
      <c r="D249" s="33"/>
    </row>
    <row r="250" ht="16.5">
      <c r="D250" s="33"/>
    </row>
    <row r="251" ht="16.5">
      <c r="D251" s="33"/>
    </row>
    <row r="252" ht="16.5">
      <c r="D252" s="33"/>
    </row>
    <row r="253" ht="16.5">
      <c r="D253" s="33"/>
    </row>
    <row r="254" ht="16.5">
      <c r="D254" s="33"/>
    </row>
    <row r="255" ht="16.5">
      <c r="D255" s="33"/>
    </row>
    <row r="256" ht="16.5">
      <c r="D256" s="33"/>
    </row>
    <row r="257" ht="16.5">
      <c r="D257" s="33"/>
    </row>
    <row r="258" ht="16.5">
      <c r="D258" s="33"/>
    </row>
    <row r="259" ht="16.5">
      <c r="D259" s="33"/>
    </row>
    <row r="260" ht="16.5">
      <c r="D260" s="33"/>
    </row>
    <row r="261" ht="16.5">
      <c r="D261" s="33"/>
    </row>
    <row r="262" ht="16.5">
      <c r="D262" s="33"/>
    </row>
    <row r="263" ht="16.5">
      <c r="D263" s="33"/>
    </row>
    <row r="264" ht="16.5">
      <c r="D264" s="33"/>
    </row>
    <row r="265" ht="16.5">
      <c r="D265" s="33"/>
    </row>
    <row r="266" ht="16.5">
      <c r="D266" s="33"/>
    </row>
    <row r="267" ht="16.5">
      <c r="D267" s="33"/>
    </row>
    <row r="268" ht="16.5">
      <c r="D268" s="33"/>
    </row>
    <row r="269" ht="16.5">
      <c r="D269" s="33"/>
    </row>
    <row r="270" ht="16.5">
      <c r="D270" s="33"/>
    </row>
    <row r="271" ht="16.5">
      <c r="D271" s="33"/>
    </row>
    <row r="272" ht="16.5">
      <c r="D272" s="33"/>
    </row>
    <row r="273" ht="16.5">
      <c r="D273" s="33"/>
    </row>
    <row r="274" ht="16.5">
      <c r="D274" s="33"/>
    </row>
    <row r="275" ht="16.5">
      <c r="D275" s="33"/>
    </row>
    <row r="276" ht="16.5">
      <c r="D276" s="33"/>
    </row>
    <row r="277" ht="16.5">
      <c r="D277" s="33"/>
    </row>
    <row r="278" ht="16.5">
      <c r="D278" s="33"/>
    </row>
    <row r="279" ht="16.5">
      <c r="D279" s="33"/>
    </row>
    <row r="280" ht="16.5">
      <c r="D280" s="33"/>
    </row>
    <row r="281" ht="16.5">
      <c r="D281" s="33"/>
    </row>
    <row r="282" ht="16.5">
      <c r="D282" s="33"/>
    </row>
    <row r="283" ht="16.5">
      <c r="D283" s="33"/>
    </row>
    <row r="284" ht="16.5">
      <c r="D284" s="33"/>
    </row>
    <row r="285" ht="16.5">
      <c r="D285" s="33"/>
    </row>
    <row r="286" ht="16.5">
      <c r="D286" s="33"/>
    </row>
    <row r="287" ht="16.5">
      <c r="D287" s="33"/>
    </row>
    <row r="288" ht="16.5">
      <c r="D288" s="33"/>
    </row>
    <row r="289" ht="16.5">
      <c r="D289" s="33"/>
    </row>
    <row r="290" ht="16.5">
      <c r="D290" s="33"/>
    </row>
    <row r="291" ht="16.5">
      <c r="D291" s="33"/>
    </row>
    <row r="292" ht="16.5">
      <c r="D292" s="33"/>
    </row>
    <row r="293" ht="16.5">
      <c r="D293" s="33"/>
    </row>
    <row r="294" ht="16.5">
      <c r="D294" s="33"/>
    </row>
    <row r="295" ht="16.5">
      <c r="D295" s="33"/>
    </row>
    <row r="296" ht="16.5">
      <c r="D296" s="33"/>
    </row>
    <row r="297" ht="16.5">
      <c r="D297" s="33"/>
    </row>
    <row r="298" ht="16.5">
      <c r="D298" s="33"/>
    </row>
    <row r="299" ht="16.5">
      <c r="D299" s="33"/>
    </row>
    <row r="300" ht="16.5">
      <c r="D300" s="33"/>
    </row>
    <row r="301" ht="16.5">
      <c r="D301" s="33"/>
    </row>
    <row r="302" ht="16.5">
      <c r="D302" s="33"/>
    </row>
    <row r="303" ht="16.5">
      <c r="D303" s="33"/>
    </row>
    <row r="304" ht="16.5">
      <c r="D304" s="33"/>
    </row>
    <row r="305" ht="16.5">
      <c r="D305" s="33"/>
    </row>
    <row r="306" ht="16.5">
      <c r="D306" s="33"/>
    </row>
    <row r="307" ht="16.5">
      <c r="D307" s="33"/>
    </row>
    <row r="308" ht="16.5">
      <c r="D308" s="33"/>
    </row>
    <row r="309" ht="16.5">
      <c r="D309" s="33"/>
    </row>
    <row r="310" ht="16.5">
      <c r="D310" s="33"/>
    </row>
    <row r="311" ht="16.5">
      <c r="D311" s="33"/>
    </row>
    <row r="312" ht="16.5">
      <c r="D312" s="33"/>
    </row>
    <row r="313" ht="16.5">
      <c r="D313" s="33"/>
    </row>
    <row r="314" ht="16.5">
      <c r="D314" s="33"/>
    </row>
    <row r="315" ht="16.5">
      <c r="D315" s="33"/>
    </row>
    <row r="316" ht="16.5">
      <c r="D316" s="33"/>
    </row>
    <row r="317" ht="16.5">
      <c r="D317" s="33"/>
    </row>
    <row r="318" ht="16.5">
      <c r="D318" s="33"/>
    </row>
    <row r="319" ht="16.5">
      <c r="D319" s="33"/>
    </row>
    <row r="320" ht="16.5">
      <c r="D320" s="33"/>
    </row>
    <row r="321" ht="16.5">
      <c r="D321" s="33"/>
    </row>
    <row r="322" ht="16.5">
      <c r="D322" s="33"/>
    </row>
    <row r="323" ht="16.5">
      <c r="D323" s="33"/>
    </row>
    <row r="324" ht="16.5">
      <c r="D324" s="33"/>
    </row>
    <row r="325" ht="16.5">
      <c r="D325" s="33"/>
    </row>
    <row r="326" ht="16.5">
      <c r="D326" s="33"/>
    </row>
    <row r="327" ht="16.5">
      <c r="D327" s="33"/>
    </row>
    <row r="328" ht="16.5">
      <c r="D328" s="33"/>
    </row>
    <row r="329" ht="16.5">
      <c r="D329" s="33"/>
    </row>
    <row r="330" ht="16.5">
      <c r="D330" s="33"/>
    </row>
    <row r="331" ht="16.5">
      <c r="D331" s="33"/>
    </row>
    <row r="332" ht="16.5">
      <c r="D332" s="33"/>
    </row>
    <row r="333" ht="16.5">
      <c r="D333" s="33"/>
    </row>
    <row r="334" ht="16.5">
      <c r="D334" s="33"/>
    </row>
    <row r="335" ht="16.5">
      <c r="D335" s="33"/>
    </row>
    <row r="336" ht="16.5">
      <c r="D336" s="33"/>
    </row>
    <row r="337" ht="16.5">
      <c r="D337" s="33"/>
    </row>
    <row r="338" ht="16.5">
      <c r="D338" s="33"/>
    </row>
    <row r="339" ht="16.5">
      <c r="D339" s="33"/>
    </row>
    <row r="340" ht="16.5">
      <c r="D340" s="33"/>
    </row>
    <row r="341" ht="16.5">
      <c r="D341" s="33"/>
    </row>
    <row r="342" ht="16.5">
      <c r="D342" s="33"/>
    </row>
    <row r="343" ht="16.5">
      <c r="D343" s="33"/>
    </row>
    <row r="344" ht="16.5">
      <c r="D344" s="33"/>
    </row>
    <row r="345" ht="16.5">
      <c r="D345" s="33"/>
    </row>
    <row r="346" ht="16.5">
      <c r="D346" s="33"/>
    </row>
    <row r="347" ht="16.5">
      <c r="D347" s="33"/>
    </row>
    <row r="348" ht="16.5">
      <c r="D348" s="33"/>
    </row>
    <row r="349" ht="16.5">
      <c r="D349" s="33"/>
    </row>
    <row r="350" ht="16.5">
      <c r="D350" s="33"/>
    </row>
    <row r="351" ht="16.5">
      <c r="D351" s="33"/>
    </row>
    <row r="352" ht="16.5">
      <c r="D352" s="33"/>
    </row>
    <row r="353" ht="16.5">
      <c r="D353" s="33"/>
    </row>
    <row r="354" ht="16.5">
      <c r="D354" s="33"/>
    </row>
    <row r="355" ht="16.5">
      <c r="D355" s="33"/>
    </row>
    <row r="356" ht="16.5">
      <c r="D356" s="33"/>
    </row>
    <row r="357" ht="16.5">
      <c r="D357" s="33"/>
    </row>
    <row r="358" ht="16.5">
      <c r="D358" s="33"/>
    </row>
    <row r="359" ht="16.5">
      <c r="D359" s="33"/>
    </row>
    <row r="360" ht="16.5">
      <c r="D360" s="33"/>
    </row>
    <row r="361" ht="16.5">
      <c r="D361" s="33"/>
    </row>
    <row r="362" ht="16.5">
      <c r="D362" s="33"/>
    </row>
    <row r="363" ht="16.5">
      <c r="D363" s="33"/>
    </row>
    <row r="364" ht="16.5">
      <c r="D364" s="33"/>
    </row>
    <row r="365" ht="16.5">
      <c r="D365" s="33"/>
    </row>
    <row r="366" ht="16.5">
      <c r="D366" s="33"/>
    </row>
    <row r="367" ht="16.5">
      <c r="D367" s="33"/>
    </row>
    <row r="368" ht="16.5">
      <c r="D368" s="33"/>
    </row>
    <row r="369" ht="16.5">
      <c r="D369" s="33"/>
    </row>
    <row r="370" ht="16.5">
      <c r="D370" s="33"/>
    </row>
    <row r="371" ht="16.5">
      <c r="D371" s="33"/>
    </row>
    <row r="372" ht="16.5">
      <c r="D372" s="33"/>
    </row>
    <row r="373" ht="16.5">
      <c r="D373" s="33"/>
    </row>
    <row r="374" ht="16.5">
      <c r="D374" s="33"/>
    </row>
    <row r="375" ht="16.5">
      <c r="D375" s="33"/>
    </row>
    <row r="376" ht="16.5">
      <c r="D376" s="33"/>
    </row>
    <row r="377" ht="16.5">
      <c r="D377" s="33"/>
    </row>
    <row r="378" ht="16.5">
      <c r="D378" s="33"/>
    </row>
    <row r="379" ht="16.5">
      <c r="D379" s="33"/>
    </row>
    <row r="380" ht="16.5">
      <c r="D380" s="33"/>
    </row>
    <row r="381" ht="16.5">
      <c r="D381" s="33"/>
    </row>
    <row r="382" ht="16.5">
      <c r="D382" s="33"/>
    </row>
    <row r="383" ht="16.5">
      <c r="D383" s="33"/>
    </row>
    <row r="384" ht="16.5">
      <c r="D384" s="33"/>
    </row>
    <row r="385" ht="16.5">
      <c r="D385" s="33"/>
    </row>
    <row r="386" ht="16.5">
      <c r="D386" s="33"/>
    </row>
    <row r="387" ht="16.5">
      <c r="D387" s="33"/>
    </row>
    <row r="388" ht="16.5">
      <c r="D388" s="33"/>
    </row>
    <row r="389" ht="16.5">
      <c r="D389" s="33"/>
    </row>
    <row r="390" ht="16.5">
      <c r="D390" s="33"/>
    </row>
    <row r="391" ht="16.5">
      <c r="D391" s="33"/>
    </row>
    <row r="392" ht="16.5">
      <c r="D392" s="33"/>
    </row>
    <row r="393" ht="16.5">
      <c r="D393" s="33"/>
    </row>
    <row r="394" ht="16.5">
      <c r="D394" s="33"/>
    </row>
    <row r="395" ht="16.5">
      <c r="D395" s="33"/>
    </row>
    <row r="396" ht="16.5">
      <c r="D396" s="33"/>
    </row>
    <row r="397" ht="16.5">
      <c r="D397" s="33"/>
    </row>
    <row r="398" ht="16.5">
      <c r="D398" s="33"/>
    </row>
    <row r="399" ht="16.5">
      <c r="D399" s="33"/>
    </row>
    <row r="400" ht="16.5">
      <c r="D400" s="33"/>
    </row>
    <row r="401" ht="16.5">
      <c r="D401" s="33"/>
    </row>
    <row r="402" ht="16.5">
      <c r="D402" s="33"/>
    </row>
    <row r="403" ht="16.5">
      <c r="D403" s="33"/>
    </row>
    <row r="404" ht="16.5">
      <c r="D404" s="33"/>
    </row>
    <row r="405" ht="16.5">
      <c r="D405" s="33"/>
    </row>
    <row r="406" ht="16.5">
      <c r="D406" s="33"/>
    </row>
    <row r="407" ht="16.5">
      <c r="D407" s="33"/>
    </row>
    <row r="408" ht="16.5">
      <c r="D408" s="33"/>
    </row>
    <row r="409" ht="16.5">
      <c r="D409" s="33"/>
    </row>
    <row r="410" ht="16.5">
      <c r="D410" s="33"/>
    </row>
    <row r="411" ht="16.5">
      <c r="D411" s="33"/>
    </row>
    <row r="412" ht="16.5">
      <c r="D412" s="33"/>
    </row>
    <row r="413" ht="16.5">
      <c r="D413" s="33"/>
    </row>
    <row r="414" ht="16.5">
      <c r="D414" s="33"/>
    </row>
    <row r="415" ht="16.5">
      <c r="D415" s="33"/>
    </row>
    <row r="416" ht="16.5">
      <c r="D416" s="33"/>
    </row>
    <row r="417" ht="16.5">
      <c r="D417" s="33"/>
    </row>
    <row r="418" ht="16.5">
      <c r="D418" s="33"/>
    </row>
    <row r="419" ht="16.5">
      <c r="D419" s="33"/>
    </row>
    <row r="420" ht="16.5">
      <c r="D420" s="33"/>
    </row>
    <row r="421" ht="16.5">
      <c r="D421" s="33"/>
    </row>
    <row r="422" ht="16.5">
      <c r="D422" s="33"/>
    </row>
    <row r="423" ht="16.5">
      <c r="D423" s="33"/>
    </row>
    <row r="424" ht="16.5">
      <c r="D424" s="33"/>
    </row>
    <row r="425" ht="16.5">
      <c r="D425" s="33"/>
    </row>
    <row r="426" ht="16.5">
      <c r="D426" s="33"/>
    </row>
    <row r="427" ht="16.5">
      <c r="D427" s="33"/>
    </row>
    <row r="428" ht="16.5">
      <c r="D428" s="33"/>
    </row>
    <row r="429" ht="16.5">
      <c r="D429" s="33"/>
    </row>
    <row r="430" ht="16.5">
      <c r="D430" s="33"/>
    </row>
    <row r="431" ht="16.5">
      <c r="D431" s="33"/>
    </row>
    <row r="432" ht="16.5">
      <c r="D432" s="33"/>
    </row>
    <row r="433" ht="16.5">
      <c r="D433" s="33"/>
    </row>
    <row r="434" ht="16.5">
      <c r="D434" s="33"/>
    </row>
    <row r="435" ht="16.5">
      <c r="D435" s="33"/>
    </row>
    <row r="436" ht="16.5">
      <c r="D436" s="33"/>
    </row>
    <row r="437" ht="16.5">
      <c r="D437" s="33"/>
    </row>
    <row r="438" ht="16.5">
      <c r="D438" s="33"/>
    </row>
    <row r="439" ht="16.5">
      <c r="D439" s="33"/>
    </row>
    <row r="440" ht="16.5">
      <c r="D440" s="33"/>
    </row>
    <row r="441" ht="16.5">
      <c r="D441" s="33"/>
    </row>
    <row r="442" ht="16.5">
      <c r="D442" s="33"/>
    </row>
    <row r="443" ht="16.5">
      <c r="D443" s="33"/>
    </row>
    <row r="444" ht="16.5">
      <c r="D444" s="33"/>
    </row>
    <row r="445" ht="16.5">
      <c r="D445" s="33"/>
    </row>
    <row r="446" ht="16.5">
      <c r="D446" s="33"/>
    </row>
    <row r="447" ht="16.5">
      <c r="D447" s="33"/>
    </row>
    <row r="448" ht="16.5">
      <c r="D448" s="33"/>
    </row>
    <row r="449" ht="16.5">
      <c r="D449" s="33"/>
    </row>
    <row r="450" ht="16.5">
      <c r="D450" s="33"/>
    </row>
    <row r="451" ht="16.5">
      <c r="D451" s="33"/>
    </row>
    <row r="452" ht="16.5">
      <c r="D452" s="33"/>
    </row>
    <row r="453" ht="16.5">
      <c r="D453" s="33"/>
    </row>
    <row r="454" ht="16.5">
      <c r="D454" s="33"/>
    </row>
    <row r="455" ht="16.5">
      <c r="D455" s="33"/>
    </row>
    <row r="456" ht="16.5">
      <c r="D456" s="33"/>
    </row>
    <row r="457" ht="16.5">
      <c r="D457" s="33"/>
    </row>
    <row r="458" ht="16.5">
      <c r="D458" s="33"/>
    </row>
    <row r="459" ht="16.5">
      <c r="D459" s="33"/>
    </row>
    <row r="460" ht="16.5">
      <c r="D460" s="33"/>
    </row>
    <row r="461" ht="16.5">
      <c r="D461" s="33"/>
    </row>
    <row r="462" ht="16.5">
      <c r="D462" s="33"/>
    </row>
    <row r="463" ht="16.5">
      <c r="D463" s="33"/>
    </row>
    <row r="464" ht="16.5">
      <c r="D464" s="33"/>
    </row>
    <row r="465" ht="16.5">
      <c r="D465" s="33"/>
    </row>
    <row r="466" ht="16.5">
      <c r="D466" s="33"/>
    </row>
    <row r="467" ht="16.5">
      <c r="D467" s="33"/>
    </row>
    <row r="468" ht="16.5">
      <c r="D468" s="33"/>
    </row>
    <row r="469" ht="16.5">
      <c r="D469" s="33"/>
    </row>
    <row r="470" ht="16.5">
      <c r="D470" s="33"/>
    </row>
    <row r="471" ht="16.5">
      <c r="D471" s="33"/>
    </row>
    <row r="472" ht="16.5">
      <c r="D472" s="33"/>
    </row>
    <row r="473" ht="16.5">
      <c r="D473" s="33"/>
    </row>
    <row r="474" ht="16.5">
      <c r="D474" s="33"/>
    </row>
    <row r="475" ht="16.5">
      <c r="D475" s="33"/>
    </row>
    <row r="476" ht="16.5">
      <c r="D476" s="33"/>
    </row>
    <row r="477" ht="16.5">
      <c r="D477" s="33"/>
    </row>
    <row r="478" ht="16.5">
      <c r="D478" s="33"/>
    </row>
    <row r="479" ht="16.5">
      <c r="D479" s="33"/>
    </row>
    <row r="480" ht="16.5">
      <c r="D480" s="33"/>
    </row>
    <row r="481" ht="16.5">
      <c r="D481" s="33"/>
    </row>
    <row r="482" ht="16.5">
      <c r="D482" s="33"/>
    </row>
    <row r="483" ht="16.5">
      <c r="D483" s="33"/>
    </row>
    <row r="484" ht="16.5">
      <c r="D484" s="33"/>
    </row>
    <row r="485" ht="16.5">
      <c r="D485" s="33"/>
    </row>
    <row r="486" ht="16.5">
      <c r="D486" s="33"/>
    </row>
    <row r="487" ht="16.5">
      <c r="D487" s="33"/>
    </row>
    <row r="488" ht="16.5">
      <c r="D488" s="33"/>
    </row>
    <row r="489" ht="16.5">
      <c r="D489" s="33"/>
    </row>
    <row r="490" ht="16.5">
      <c r="D490" s="33"/>
    </row>
    <row r="491" ht="16.5">
      <c r="D491" s="33"/>
    </row>
    <row r="492" ht="16.5">
      <c r="D492" s="33"/>
    </row>
    <row r="493" ht="16.5">
      <c r="D493" s="33"/>
    </row>
    <row r="494" ht="16.5">
      <c r="D494" s="33"/>
    </row>
    <row r="495" ht="16.5">
      <c r="D495" s="33"/>
    </row>
    <row r="496" ht="16.5">
      <c r="D496" s="33"/>
    </row>
    <row r="497" ht="16.5">
      <c r="D497" s="33"/>
    </row>
    <row r="498" ht="16.5">
      <c r="D498" s="33"/>
    </row>
    <row r="499" ht="16.5">
      <c r="D499" s="33"/>
    </row>
    <row r="500" ht="16.5">
      <c r="D500" s="33"/>
    </row>
    <row r="501" ht="16.5">
      <c r="D501" s="33"/>
    </row>
    <row r="502" ht="16.5">
      <c r="D502" s="33"/>
    </row>
    <row r="503" ht="16.5">
      <c r="D503" s="33"/>
    </row>
    <row r="504" ht="16.5">
      <c r="D504" s="33"/>
    </row>
    <row r="505" ht="16.5">
      <c r="D505" s="33"/>
    </row>
    <row r="506" ht="16.5">
      <c r="D506" s="33"/>
    </row>
    <row r="507" ht="16.5">
      <c r="D507" s="33"/>
    </row>
    <row r="508" ht="16.5">
      <c r="D508" s="33"/>
    </row>
    <row r="509" ht="16.5">
      <c r="D509" s="33"/>
    </row>
    <row r="510" ht="16.5">
      <c r="D510" s="33"/>
    </row>
    <row r="511" ht="16.5">
      <c r="D511" s="33"/>
    </row>
    <row r="512" ht="16.5">
      <c r="D512" s="33"/>
    </row>
    <row r="513" ht="16.5">
      <c r="D513" s="33"/>
    </row>
    <row r="514" ht="16.5">
      <c r="D514" s="33"/>
    </row>
    <row r="515" ht="16.5">
      <c r="D515" s="33"/>
    </row>
    <row r="516" ht="16.5">
      <c r="D516" s="33"/>
    </row>
    <row r="517" ht="16.5">
      <c r="D517" s="33"/>
    </row>
    <row r="518" ht="16.5">
      <c r="D518" s="33"/>
    </row>
    <row r="519" ht="16.5">
      <c r="D519" s="33"/>
    </row>
    <row r="520" ht="16.5">
      <c r="D520" s="33"/>
    </row>
    <row r="521" ht="16.5">
      <c r="D521" s="33"/>
    </row>
    <row r="522" ht="16.5">
      <c r="D522" s="33"/>
    </row>
    <row r="523" ht="16.5">
      <c r="D523" s="33"/>
    </row>
    <row r="524" ht="16.5">
      <c r="D524" s="33"/>
    </row>
    <row r="525" ht="16.5">
      <c r="D525" s="33"/>
    </row>
    <row r="526" ht="16.5">
      <c r="D526" s="33"/>
    </row>
    <row r="527" ht="16.5">
      <c r="D527" s="33"/>
    </row>
    <row r="528" ht="16.5">
      <c r="D528" s="33"/>
    </row>
    <row r="529" ht="16.5">
      <c r="D529" s="33"/>
    </row>
    <row r="530" ht="16.5">
      <c r="D530" s="33"/>
    </row>
    <row r="531" ht="16.5">
      <c r="D531" s="33"/>
    </row>
    <row r="532" ht="16.5">
      <c r="D532" s="33"/>
    </row>
    <row r="533" ht="16.5">
      <c r="D533" s="33"/>
    </row>
    <row r="534" ht="16.5">
      <c r="D534" s="33"/>
    </row>
    <row r="535" ht="16.5">
      <c r="D535" s="33"/>
    </row>
    <row r="536" ht="16.5">
      <c r="D536" s="33"/>
    </row>
    <row r="537" ht="16.5">
      <c r="D537" s="33"/>
    </row>
    <row r="538" ht="16.5">
      <c r="D538" s="33"/>
    </row>
    <row r="539" ht="16.5">
      <c r="D539" s="33"/>
    </row>
    <row r="540" ht="16.5">
      <c r="D540" s="33"/>
    </row>
    <row r="541" ht="16.5">
      <c r="D541" s="33"/>
    </row>
    <row r="542" ht="16.5">
      <c r="D542" s="33"/>
    </row>
    <row r="543" ht="16.5">
      <c r="D543" s="33"/>
    </row>
    <row r="544" ht="16.5">
      <c r="D544" s="33"/>
    </row>
    <row r="545" ht="16.5">
      <c r="D545" s="33"/>
    </row>
    <row r="546" ht="16.5">
      <c r="D546" s="33"/>
    </row>
    <row r="547" ht="16.5">
      <c r="D547" s="33"/>
    </row>
    <row r="548" ht="16.5">
      <c r="D548" s="33"/>
    </row>
    <row r="549" ht="16.5">
      <c r="D549" s="33"/>
    </row>
    <row r="550" ht="16.5">
      <c r="D550" s="33"/>
    </row>
    <row r="551" ht="16.5">
      <c r="D551" s="33"/>
    </row>
    <row r="552" ht="16.5">
      <c r="D552" s="33"/>
    </row>
    <row r="553" ht="16.5">
      <c r="D553" s="33"/>
    </row>
    <row r="554" ht="16.5">
      <c r="D554" s="33"/>
    </row>
    <row r="555" ht="16.5">
      <c r="D555" s="33"/>
    </row>
    <row r="556" ht="16.5">
      <c r="D556" s="33"/>
    </row>
    <row r="557" ht="16.5">
      <c r="D557" s="33"/>
    </row>
    <row r="558" ht="16.5">
      <c r="D558" s="33"/>
    </row>
    <row r="559" ht="16.5">
      <c r="D559" s="33"/>
    </row>
    <row r="560" ht="16.5">
      <c r="D560" s="33"/>
    </row>
    <row r="561" ht="16.5">
      <c r="D561" s="33"/>
    </row>
    <row r="562" ht="16.5">
      <c r="D562" s="33"/>
    </row>
    <row r="563" ht="16.5">
      <c r="D563" s="33"/>
    </row>
    <row r="564" ht="16.5">
      <c r="D564" s="33"/>
    </row>
    <row r="565" ht="16.5">
      <c r="D565" s="33"/>
    </row>
    <row r="566" ht="16.5">
      <c r="D566" s="33"/>
    </row>
    <row r="567" ht="16.5">
      <c r="D567" s="33"/>
    </row>
    <row r="568" ht="16.5">
      <c r="D568" s="33"/>
    </row>
    <row r="569" ht="16.5">
      <c r="D569" s="33"/>
    </row>
    <row r="570" ht="16.5">
      <c r="D570" s="33"/>
    </row>
    <row r="571" ht="16.5">
      <c r="D571" s="33"/>
    </row>
    <row r="572" ht="16.5">
      <c r="D572" s="33"/>
    </row>
    <row r="573" ht="16.5">
      <c r="D573" s="33"/>
    </row>
    <row r="574" ht="16.5">
      <c r="D574" s="33"/>
    </row>
    <row r="575" ht="16.5">
      <c r="D575" s="33"/>
    </row>
    <row r="576" ht="16.5">
      <c r="D576" s="33"/>
    </row>
    <row r="577" ht="16.5">
      <c r="D577" s="33"/>
    </row>
    <row r="578" ht="16.5">
      <c r="D578" s="33"/>
    </row>
    <row r="579" ht="16.5">
      <c r="D579" s="33"/>
    </row>
    <row r="580" ht="16.5">
      <c r="D580" s="33"/>
    </row>
    <row r="581" ht="16.5">
      <c r="D581" s="33"/>
    </row>
    <row r="582" ht="16.5">
      <c r="D582" s="33"/>
    </row>
    <row r="583" ht="16.5">
      <c r="D583" s="33"/>
    </row>
    <row r="584" ht="16.5">
      <c r="D584" s="33"/>
    </row>
    <row r="585" ht="16.5">
      <c r="D585" s="33"/>
    </row>
    <row r="586" ht="16.5">
      <c r="D586" s="33"/>
    </row>
    <row r="587" ht="16.5">
      <c r="D587" s="33"/>
    </row>
    <row r="588" ht="16.5">
      <c r="D588" s="33"/>
    </row>
    <row r="589" ht="16.5">
      <c r="D589" s="33"/>
    </row>
    <row r="590" ht="16.5">
      <c r="D590" s="33"/>
    </row>
    <row r="591" ht="16.5">
      <c r="D591" s="33"/>
    </row>
    <row r="592" ht="16.5">
      <c r="D592" s="33"/>
    </row>
    <row r="593" ht="16.5">
      <c r="D593" s="33"/>
    </row>
    <row r="594" ht="16.5">
      <c r="D594" s="33"/>
    </row>
    <row r="595" ht="16.5">
      <c r="D595" s="33"/>
    </row>
    <row r="596" ht="16.5">
      <c r="D596" s="33"/>
    </row>
    <row r="597" ht="16.5">
      <c r="D597" s="33"/>
    </row>
    <row r="598" ht="16.5">
      <c r="D598" s="33"/>
    </row>
    <row r="599" ht="16.5">
      <c r="D599" s="33"/>
    </row>
    <row r="600" ht="16.5">
      <c r="D600" s="33"/>
    </row>
    <row r="601" ht="16.5">
      <c r="D601" s="33"/>
    </row>
    <row r="602" ht="16.5">
      <c r="D602" s="33"/>
    </row>
    <row r="603" ht="16.5">
      <c r="D603" s="33"/>
    </row>
    <row r="604" ht="16.5">
      <c r="D604" s="33"/>
    </row>
    <row r="605" ht="16.5">
      <c r="D605" s="33"/>
    </row>
    <row r="606" ht="16.5">
      <c r="D606" s="33"/>
    </row>
    <row r="607" ht="16.5">
      <c r="D607" s="33"/>
    </row>
    <row r="608" ht="16.5">
      <c r="D608" s="33"/>
    </row>
    <row r="609" ht="16.5">
      <c r="D609" s="33"/>
    </row>
    <row r="610" ht="16.5">
      <c r="D610" s="33"/>
    </row>
    <row r="611" ht="16.5">
      <c r="D611" s="33"/>
    </row>
    <row r="612" ht="16.5">
      <c r="D612" s="33"/>
    </row>
    <row r="613" ht="16.5">
      <c r="D613" s="33"/>
    </row>
    <row r="614" ht="16.5">
      <c r="D614" s="33"/>
    </row>
    <row r="615" ht="16.5">
      <c r="D615" s="33"/>
    </row>
    <row r="616" ht="16.5">
      <c r="D616" s="33"/>
    </row>
    <row r="617" ht="16.5">
      <c r="D617" s="33"/>
    </row>
    <row r="618" ht="16.5">
      <c r="D618" s="33"/>
    </row>
    <row r="619" ht="16.5">
      <c r="D619" s="33"/>
    </row>
    <row r="620" ht="16.5">
      <c r="D620" s="33"/>
    </row>
    <row r="621" ht="16.5">
      <c r="D621" s="33"/>
    </row>
    <row r="622" ht="16.5">
      <c r="D622" s="33"/>
    </row>
    <row r="623" ht="16.5">
      <c r="D623" s="33"/>
    </row>
    <row r="624" ht="16.5">
      <c r="D624" s="33"/>
    </row>
    <row r="625" ht="16.5">
      <c r="D625" s="33"/>
    </row>
    <row r="626" ht="16.5">
      <c r="D626" s="33"/>
    </row>
    <row r="627" ht="16.5">
      <c r="D627" s="33"/>
    </row>
    <row r="628" ht="16.5">
      <c r="D628" s="33"/>
    </row>
    <row r="629" ht="16.5">
      <c r="D629" s="33"/>
    </row>
    <row r="630" ht="16.5">
      <c r="D630" s="33"/>
    </row>
    <row r="631" ht="16.5">
      <c r="D631" s="33"/>
    </row>
    <row r="632" ht="16.5">
      <c r="D632" s="33"/>
    </row>
    <row r="633" ht="16.5">
      <c r="D633" s="33"/>
    </row>
    <row r="634" ht="16.5">
      <c r="D634" s="33"/>
    </row>
    <row r="635" ht="16.5">
      <c r="D635" s="33"/>
    </row>
    <row r="636" ht="16.5">
      <c r="D636" s="33"/>
    </row>
    <row r="637" ht="16.5">
      <c r="D637" s="33"/>
    </row>
    <row r="638" ht="16.5">
      <c r="D638" s="33"/>
    </row>
    <row r="639" ht="16.5">
      <c r="D639" s="33"/>
    </row>
    <row r="640" ht="16.5">
      <c r="D640" s="33"/>
    </row>
    <row r="641" ht="16.5">
      <c r="D641" s="33"/>
    </row>
    <row r="642" ht="16.5">
      <c r="D642" s="33"/>
    </row>
    <row r="643" ht="16.5">
      <c r="D643" s="33"/>
    </row>
    <row r="644" ht="16.5">
      <c r="D644" s="33"/>
    </row>
    <row r="645" ht="16.5">
      <c r="D645" s="33"/>
    </row>
    <row r="646" ht="16.5">
      <c r="D646" s="33"/>
    </row>
    <row r="647" ht="16.5">
      <c r="D647" s="33"/>
    </row>
    <row r="648" ht="16.5">
      <c r="D648" s="33"/>
    </row>
    <row r="649" ht="16.5">
      <c r="D649" s="33"/>
    </row>
    <row r="650" ht="16.5">
      <c r="D650" s="33"/>
    </row>
    <row r="651" ht="16.5">
      <c r="D651" s="33"/>
    </row>
    <row r="652" ht="16.5">
      <c r="D652" s="33"/>
    </row>
    <row r="653" ht="16.5">
      <c r="D653" s="33"/>
    </row>
    <row r="654" ht="16.5">
      <c r="D654" s="33"/>
    </row>
    <row r="655" ht="16.5">
      <c r="D655" s="33"/>
    </row>
    <row r="656" ht="16.5">
      <c r="D656" s="33"/>
    </row>
    <row r="657" ht="16.5">
      <c r="D657" s="33"/>
    </row>
    <row r="658" ht="16.5">
      <c r="D658" s="33"/>
    </row>
    <row r="659" ht="16.5">
      <c r="D659" s="33"/>
    </row>
    <row r="660" ht="16.5">
      <c r="D660" s="33"/>
    </row>
    <row r="661" ht="16.5">
      <c r="D661" s="33"/>
    </row>
    <row r="662" ht="16.5">
      <c r="D662" s="33"/>
    </row>
    <row r="663" ht="16.5">
      <c r="D663" s="33"/>
    </row>
    <row r="664" ht="16.5">
      <c r="D664" s="33"/>
    </row>
    <row r="665" ht="16.5">
      <c r="D665" s="33"/>
    </row>
    <row r="666" ht="16.5">
      <c r="D666" s="33"/>
    </row>
    <row r="667" ht="16.5">
      <c r="D667" s="33"/>
    </row>
    <row r="668" ht="16.5">
      <c r="D668" s="33"/>
    </row>
    <row r="669" ht="16.5">
      <c r="D669" s="33"/>
    </row>
    <row r="670" ht="16.5">
      <c r="D670" s="33"/>
    </row>
    <row r="671" ht="16.5">
      <c r="D671" s="33"/>
    </row>
    <row r="672" ht="16.5">
      <c r="D672" s="33"/>
    </row>
    <row r="673" ht="16.5">
      <c r="D673" s="33"/>
    </row>
    <row r="674" ht="16.5">
      <c r="D674" s="33"/>
    </row>
    <row r="675" ht="16.5">
      <c r="D675" s="33"/>
    </row>
    <row r="676" ht="16.5">
      <c r="D676" s="33"/>
    </row>
    <row r="677" ht="16.5">
      <c r="D677" s="33"/>
    </row>
    <row r="678" ht="16.5">
      <c r="D678" s="33"/>
    </row>
    <row r="679" ht="16.5">
      <c r="D679" s="33"/>
    </row>
    <row r="680" ht="16.5">
      <c r="D680" s="33"/>
    </row>
    <row r="681" ht="16.5">
      <c r="D681" s="33"/>
    </row>
    <row r="682" ht="16.5">
      <c r="D682" s="33"/>
    </row>
    <row r="683" ht="16.5">
      <c r="D683" s="33"/>
    </row>
    <row r="684" ht="16.5">
      <c r="D684" s="33"/>
    </row>
    <row r="685" ht="16.5">
      <c r="D685" s="33"/>
    </row>
    <row r="686" ht="16.5">
      <c r="D686" s="33"/>
    </row>
    <row r="687" ht="16.5">
      <c r="D687" s="33"/>
    </row>
    <row r="688" ht="16.5">
      <c r="D688" s="33"/>
    </row>
    <row r="689" ht="16.5">
      <c r="D689" s="33"/>
    </row>
    <row r="690" ht="16.5">
      <c r="D690" s="33"/>
    </row>
    <row r="691" ht="16.5">
      <c r="D691" s="33"/>
    </row>
    <row r="692" ht="16.5">
      <c r="D692" s="33"/>
    </row>
    <row r="693" ht="16.5">
      <c r="D693" s="33"/>
    </row>
    <row r="694" ht="16.5">
      <c r="D694" s="33"/>
    </row>
    <row r="695" ht="16.5">
      <c r="D695" s="33"/>
    </row>
    <row r="696" ht="16.5">
      <c r="D696" s="33"/>
    </row>
    <row r="697" ht="16.5">
      <c r="D697" s="33"/>
    </row>
    <row r="698" ht="16.5">
      <c r="D698" s="33"/>
    </row>
    <row r="699" ht="16.5">
      <c r="D699" s="33"/>
    </row>
    <row r="700" ht="16.5">
      <c r="D700" s="33"/>
    </row>
    <row r="701" ht="16.5">
      <c r="D701" s="33"/>
    </row>
    <row r="702" ht="16.5">
      <c r="D702" s="33"/>
    </row>
    <row r="703" ht="16.5">
      <c r="D703" s="33"/>
    </row>
    <row r="704" ht="16.5">
      <c r="D704" s="33"/>
    </row>
    <row r="705" ht="16.5">
      <c r="D705" s="33"/>
    </row>
    <row r="706" ht="16.5">
      <c r="D706" s="33"/>
    </row>
    <row r="707" ht="16.5">
      <c r="D707" s="33"/>
    </row>
    <row r="708" ht="16.5">
      <c r="D708" s="33"/>
    </row>
    <row r="709" ht="16.5">
      <c r="D709" s="33"/>
    </row>
    <row r="710" ht="16.5">
      <c r="D710" s="33"/>
    </row>
    <row r="711" ht="16.5">
      <c r="D711" s="33"/>
    </row>
    <row r="712" ht="16.5">
      <c r="D712" s="33"/>
    </row>
    <row r="713" ht="16.5">
      <c r="D713" s="33"/>
    </row>
    <row r="714" ht="16.5">
      <c r="D714" s="33"/>
    </row>
    <row r="715" ht="16.5">
      <c r="D715" s="33"/>
    </row>
    <row r="716" ht="16.5">
      <c r="D716" s="33"/>
    </row>
    <row r="717" ht="16.5">
      <c r="D717" s="33"/>
    </row>
    <row r="718" ht="16.5">
      <c r="D718" s="33"/>
    </row>
    <row r="719" ht="16.5">
      <c r="D719" s="33"/>
    </row>
    <row r="720" ht="16.5">
      <c r="D720" s="33"/>
    </row>
    <row r="721" ht="16.5">
      <c r="D721" s="33"/>
    </row>
    <row r="722" ht="16.5">
      <c r="D722" s="33"/>
    </row>
    <row r="723" ht="16.5">
      <c r="D723" s="33"/>
    </row>
    <row r="724" ht="16.5">
      <c r="D724" s="33"/>
    </row>
    <row r="725" ht="16.5">
      <c r="D725" s="33"/>
    </row>
    <row r="726" ht="16.5">
      <c r="D726" s="33"/>
    </row>
    <row r="727" ht="16.5">
      <c r="D727" s="33"/>
    </row>
    <row r="728" ht="16.5">
      <c r="D728" s="33"/>
    </row>
    <row r="729" ht="16.5">
      <c r="D729" s="33"/>
    </row>
    <row r="730" ht="16.5">
      <c r="D730" s="33"/>
    </row>
    <row r="731" ht="16.5">
      <c r="D731" s="33"/>
    </row>
    <row r="732" ht="16.5">
      <c r="D732" s="33"/>
    </row>
    <row r="733" ht="16.5">
      <c r="D733" s="33"/>
    </row>
    <row r="734" ht="16.5">
      <c r="D734" s="33"/>
    </row>
    <row r="735" ht="16.5">
      <c r="D735" s="33"/>
    </row>
    <row r="736" ht="16.5">
      <c r="D736" s="33"/>
    </row>
    <row r="737" ht="16.5">
      <c r="D737" s="33"/>
    </row>
    <row r="738" ht="16.5">
      <c r="D738" s="33"/>
    </row>
    <row r="739" ht="16.5">
      <c r="D739" s="33"/>
    </row>
    <row r="740" ht="16.5">
      <c r="D740" s="33"/>
    </row>
    <row r="741" ht="16.5">
      <c r="D741" s="33"/>
    </row>
    <row r="742" ht="16.5">
      <c r="D742" s="33"/>
    </row>
    <row r="743" ht="16.5">
      <c r="D743" s="33"/>
    </row>
    <row r="744" ht="16.5">
      <c r="D744" s="33"/>
    </row>
    <row r="745" ht="16.5">
      <c r="D745" s="33"/>
    </row>
    <row r="746" ht="16.5">
      <c r="D746" s="33"/>
    </row>
    <row r="747" ht="16.5">
      <c r="D747" s="33"/>
    </row>
    <row r="748" ht="16.5">
      <c r="D748" s="33"/>
    </row>
    <row r="749" ht="16.5">
      <c r="D749" s="33"/>
    </row>
    <row r="750" ht="16.5">
      <c r="D750" s="33"/>
    </row>
    <row r="751" ht="16.5">
      <c r="D751" s="33"/>
    </row>
    <row r="752" ht="16.5">
      <c r="D752" s="33"/>
    </row>
    <row r="753" ht="16.5">
      <c r="D753" s="33"/>
    </row>
    <row r="754" ht="16.5">
      <c r="D754" s="33"/>
    </row>
    <row r="755" ht="16.5">
      <c r="D755" s="33"/>
    </row>
    <row r="756" ht="16.5">
      <c r="D756" s="33"/>
    </row>
    <row r="757" ht="16.5">
      <c r="D757" s="33"/>
    </row>
    <row r="758" ht="16.5">
      <c r="D758" s="33"/>
    </row>
    <row r="759" ht="16.5">
      <c r="D759" s="33"/>
    </row>
    <row r="760" ht="16.5">
      <c r="D760" s="33"/>
    </row>
    <row r="761" ht="16.5">
      <c r="D761" s="33"/>
    </row>
    <row r="762" ht="16.5">
      <c r="D762" s="33"/>
    </row>
    <row r="763" ht="16.5">
      <c r="D763" s="33"/>
    </row>
    <row r="764" ht="16.5">
      <c r="D764" s="33"/>
    </row>
    <row r="765" ht="16.5">
      <c r="D765" s="33"/>
    </row>
    <row r="766" ht="16.5">
      <c r="D766" s="33"/>
    </row>
    <row r="767" ht="16.5">
      <c r="D767" s="33"/>
    </row>
    <row r="768" ht="16.5">
      <c r="D768" s="33"/>
    </row>
    <row r="769" ht="16.5">
      <c r="D769" s="33"/>
    </row>
  </sheetData>
  <mergeCells count="140">
    <mergeCell ref="B147:C147"/>
    <mergeCell ref="B148:C148"/>
    <mergeCell ref="B149:C149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6:C106"/>
    <mergeCell ref="B108:C108"/>
    <mergeCell ref="B109:C109"/>
    <mergeCell ref="B110:C110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5:C25"/>
    <mergeCell ref="B27:C27"/>
    <mergeCell ref="B28:C28"/>
    <mergeCell ref="B29:C29"/>
    <mergeCell ref="B26:C26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C6:AH6"/>
    <mergeCell ref="A10:D10"/>
    <mergeCell ref="B11:C11"/>
    <mergeCell ref="B12:C12"/>
  </mergeCells>
  <printOptions/>
  <pageMargins left="0.7874015748031497" right="0.7874015748031497" top="0.5905511811023623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2005-12-27T13:09:14Z</cp:lastPrinted>
  <dcterms:created xsi:type="dcterms:W3CDTF">2004-11-28T14:17:07Z</dcterms:created>
  <dcterms:modified xsi:type="dcterms:W3CDTF">2006-01-16T14:37:23Z</dcterms:modified>
  <cp:category/>
  <cp:version/>
  <cp:contentType/>
  <cp:contentStatus/>
</cp:coreProperties>
</file>