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075" windowHeight="4455" tabRatio="598" activeTab="0"/>
  </bookViews>
  <sheets>
    <sheet name="Прил.11" sheetId="1" r:id="rId1"/>
  </sheets>
  <definedNames>
    <definedName name="_xlnm.Print_Area" localSheetId="0">'Прил.11'!$A$1:$M$97</definedName>
  </definedNames>
  <calcPr fullCalcOnLoad="1"/>
</workbook>
</file>

<file path=xl/sharedStrings.xml><?xml version="1.0" encoding="utf-8"?>
<sst xmlns="http://schemas.openxmlformats.org/spreadsheetml/2006/main" count="123" uniqueCount="45">
  <si>
    <t>Образование</t>
  </si>
  <si>
    <t>ВСЕГО</t>
  </si>
  <si>
    <t xml:space="preserve">              образование</t>
  </si>
  <si>
    <t>Управление образования</t>
  </si>
  <si>
    <t>Отдел культуры и искусства</t>
  </si>
  <si>
    <t xml:space="preserve">              музыкальные школы</t>
  </si>
  <si>
    <t>Отдел физкультуры и спорта</t>
  </si>
  <si>
    <t>Администрация Балтийского района</t>
  </si>
  <si>
    <t>Администрация Ленинградского района</t>
  </si>
  <si>
    <t>Администрация Московского района</t>
  </si>
  <si>
    <t>Администрация Октябрьского района</t>
  </si>
  <si>
    <t>Администрация Центрального района</t>
  </si>
  <si>
    <t xml:space="preserve">Наименование главных </t>
  </si>
  <si>
    <t>получателей бюджетных средств</t>
  </si>
  <si>
    <t>распорядителей, распорядителей,</t>
  </si>
  <si>
    <t>Детские дошкольные учреждения</t>
  </si>
  <si>
    <t>Школы начальные и средние</t>
  </si>
  <si>
    <t>Вечерние школы</t>
  </si>
  <si>
    <t>Школы-интернаты</t>
  </si>
  <si>
    <t>Внешкольные учреждения</t>
  </si>
  <si>
    <t>Музыкальные школы</t>
  </si>
  <si>
    <t>Детские дома</t>
  </si>
  <si>
    <t>СПТУ</t>
  </si>
  <si>
    <t>Пед.училище</t>
  </si>
  <si>
    <t>Повышение квалификации</t>
  </si>
  <si>
    <t>Прочие учреждения и мероприятия</t>
  </si>
  <si>
    <t>Мероприятия по летнему отдыху</t>
  </si>
  <si>
    <t>разд.</t>
  </si>
  <si>
    <t>вид</t>
  </si>
  <si>
    <t>подразд</t>
  </si>
  <si>
    <t>статья</t>
  </si>
  <si>
    <t>расхода</t>
  </si>
  <si>
    <t>Ведомств.ДДУ</t>
  </si>
  <si>
    <t>Развитие</t>
  </si>
  <si>
    <t>целев.</t>
  </si>
  <si>
    <t>текущий</t>
  </si>
  <si>
    <t>Утверждено на 2004 г.</t>
  </si>
  <si>
    <t>Распределение  средств на финансирование государственно-муниципальных и муниципальных общеобразовательных учреждений в части реализации государственного стандарта общего образования в бюджете города Калининграда на 2004 год</t>
  </si>
  <si>
    <t>Изменения</t>
  </si>
  <si>
    <t>к решению городского Совета</t>
  </si>
  <si>
    <t>депутатов Калининграда</t>
  </si>
  <si>
    <t>№ 47  от 11 февраля 2004 г.</t>
  </si>
  <si>
    <t>Приложение  № 21</t>
  </si>
  <si>
    <t>Приложение  № 12</t>
  </si>
  <si>
    <t>№ 370  от 22 декабря  2004 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</si>
</sst>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"/>
      <family val="2"/>
    </font>
    <font>
      <i/>
      <sz val="9"/>
      <name val="Arial Cyr"/>
      <family val="2"/>
    </font>
    <font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NumberFormat="1" applyFont="1" applyBorder="1" applyAlignment="1">
      <alignment wrapText="1"/>
    </xf>
    <xf numFmtId="0" fontId="7" fillId="0" borderId="0" xfId="0" applyFont="1" applyAlignment="1">
      <alignment/>
    </xf>
    <xf numFmtId="3" fontId="10" fillId="0" borderId="1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3" fontId="14" fillId="0" borderId="1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2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" xfId="0" applyNumberFormat="1" applyFont="1" applyBorder="1" applyAlignment="1">
      <alignment wrapText="1"/>
    </xf>
    <xf numFmtId="0" fontId="6" fillId="0" borderId="3" xfId="0" applyFont="1" applyBorder="1" applyAlignment="1">
      <alignment/>
    </xf>
    <xf numFmtId="0" fontId="6" fillId="0" borderId="4" xfId="0" applyNumberFormat="1" applyFont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3" fontId="6" fillId="0" borderId="6" xfId="0" applyNumberFormat="1" applyFont="1" applyBorder="1" applyAlignment="1" applyProtection="1">
      <alignment horizontal="center"/>
      <protection locked="0"/>
    </xf>
    <xf numFmtId="3" fontId="6" fillId="0" borderId="7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9" xfId="0" applyNumberFormat="1" applyFont="1" applyBorder="1" applyAlignment="1">
      <alignment wrapText="1"/>
    </xf>
    <xf numFmtId="0" fontId="6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9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0" fillId="0" borderId="23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view="pageBreakPreview" zoomScale="75" zoomScaleNormal="75" zoomScaleSheetLayoutView="75" workbookViewId="0" topLeftCell="A1">
      <selection activeCell="K4" sqref="K4"/>
    </sheetView>
  </sheetViews>
  <sheetFormatPr defaultColWidth="9.00390625" defaultRowHeight="12.75"/>
  <cols>
    <col min="1" max="1" width="7.375" style="0" customWidth="1"/>
    <col min="2" max="2" width="6.375" style="0" customWidth="1"/>
    <col min="3" max="3" width="7.375" style="0" customWidth="1"/>
    <col min="4" max="4" width="32.75390625" style="0" customWidth="1"/>
    <col min="5" max="5" width="13.375" style="0" hidden="1" customWidth="1"/>
    <col min="6" max="6" width="13.25390625" style="0" hidden="1" customWidth="1"/>
    <col min="7" max="7" width="11.625" style="0" hidden="1" customWidth="1"/>
    <col min="8" max="8" width="13.375" style="0" hidden="1" customWidth="1"/>
    <col min="9" max="9" width="13.25390625" style="0" hidden="1" customWidth="1"/>
    <col min="10" max="10" width="11.625" style="0" hidden="1" customWidth="1"/>
    <col min="11" max="11" width="13.375" style="0" customWidth="1"/>
    <col min="12" max="12" width="13.25390625" style="0" customWidth="1"/>
    <col min="13" max="13" width="11.625" style="0" customWidth="1"/>
    <col min="14" max="14" width="13.875" style="0" customWidth="1"/>
  </cols>
  <sheetData>
    <row r="1" spans="1:15" ht="18" customHeight="1">
      <c r="A1" s="1"/>
      <c r="B1" s="1"/>
      <c r="C1" s="1"/>
      <c r="D1" s="23"/>
      <c r="E1" s="25"/>
      <c r="G1" s="25"/>
      <c r="H1" s="25"/>
      <c r="J1" s="25"/>
      <c r="K1" s="64" t="s">
        <v>43</v>
      </c>
      <c r="L1" s="64"/>
      <c r="M1" s="30"/>
      <c r="N1" s="26"/>
      <c r="O1" s="2"/>
    </row>
    <row r="2" spans="1:15" ht="18" customHeight="1">
      <c r="A2" s="1"/>
      <c r="B2" s="1"/>
      <c r="C2" s="1"/>
      <c r="D2" s="23"/>
      <c r="E2" s="27"/>
      <c r="G2" s="27"/>
      <c r="H2" s="27"/>
      <c r="J2" s="27"/>
      <c r="K2" s="30" t="s">
        <v>39</v>
      </c>
      <c r="L2" s="30"/>
      <c r="M2" s="30"/>
      <c r="O2" s="2"/>
    </row>
    <row r="3" spans="1:15" ht="18" customHeight="1">
      <c r="A3" s="1"/>
      <c r="B3" s="1"/>
      <c r="C3" s="1"/>
      <c r="D3" s="23"/>
      <c r="E3" s="27"/>
      <c r="G3" s="27"/>
      <c r="H3" s="27"/>
      <c r="J3" s="27"/>
      <c r="K3" s="64" t="s">
        <v>40</v>
      </c>
      <c r="L3" s="64"/>
      <c r="M3" s="64"/>
      <c r="O3" s="2"/>
    </row>
    <row r="4" spans="1:15" ht="18" customHeight="1">
      <c r="A4" s="1"/>
      <c r="B4" s="1"/>
      <c r="C4" s="1"/>
      <c r="D4" s="23"/>
      <c r="E4" s="23"/>
      <c r="F4" s="27"/>
      <c r="G4" s="27"/>
      <c r="H4" s="23"/>
      <c r="I4" s="27"/>
      <c r="J4" s="27"/>
      <c r="K4" s="30" t="s">
        <v>44</v>
      </c>
      <c r="L4" s="30"/>
      <c r="M4" s="30"/>
      <c r="O4" s="2"/>
    </row>
    <row r="5" spans="1:15" ht="18" customHeight="1">
      <c r="A5" s="1"/>
      <c r="B5" s="1"/>
      <c r="C5" s="1"/>
      <c r="D5" s="23"/>
      <c r="E5" s="23"/>
      <c r="F5" s="27"/>
      <c r="G5" s="27"/>
      <c r="H5" s="23"/>
      <c r="I5" s="27"/>
      <c r="J5" s="27"/>
      <c r="K5" s="31"/>
      <c r="L5" s="32"/>
      <c r="O5" s="2"/>
    </row>
    <row r="6" spans="1:15" ht="18" customHeight="1">
      <c r="A6" s="1"/>
      <c r="B6" s="1"/>
      <c r="C6" s="1"/>
      <c r="D6" s="23"/>
      <c r="E6" s="23"/>
      <c r="F6" s="27"/>
      <c r="G6" s="27"/>
      <c r="H6" s="23"/>
      <c r="I6" s="27"/>
      <c r="J6" s="27"/>
      <c r="K6" s="64" t="s">
        <v>42</v>
      </c>
      <c r="L6" s="64"/>
      <c r="M6" s="30"/>
      <c r="O6" s="2"/>
    </row>
    <row r="7" spans="1:15" ht="18" customHeight="1">
      <c r="A7" s="1"/>
      <c r="B7" s="1"/>
      <c r="C7" s="1"/>
      <c r="D7" s="23"/>
      <c r="E7" s="23"/>
      <c r="F7" s="27"/>
      <c r="G7" s="27"/>
      <c r="H7" s="23"/>
      <c r="I7" s="27"/>
      <c r="J7" s="27"/>
      <c r="K7" s="30" t="s">
        <v>39</v>
      </c>
      <c r="L7" s="30"/>
      <c r="M7" s="30"/>
      <c r="O7" s="2"/>
    </row>
    <row r="8" spans="1:15" ht="18" customHeight="1">
      <c r="A8" s="1"/>
      <c r="B8" s="1"/>
      <c r="C8" s="1"/>
      <c r="D8" s="23"/>
      <c r="E8" s="23"/>
      <c r="F8" s="27"/>
      <c r="G8" s="27"/>
      <c r="H8" s="23"/>
      <c r="I8" s="27"/>
      <c r="J8" s="27"/>
      <c r="K8" s="64" t="s">
        <v>40</v>
      </c>
      <c r="L8" s="64"/>
      <c r="M8" s="64"/>
      <c r="O8" s="2"/>
    </row>
    <row r="9" spans="1:15" ht="18" customHeight="1">
      <c r="A9" s="1"/>
      <c r="B9" s="1"/>
      <c r="C9" s="1"/>
      <c r="D9" s="23"/>
      <c r="E9" s="23"/>
      <c r="F9" s="27"/>
      <c r="G9" s="27"/>
      <c r="H9" s="23"/>
      <c r="I9" s="27"/>
      <c r="J9" s="27"/>
      <c r="K9" s="30" t="s">
        <v>41</v>
      </c>
      <c r="L9" s="30"/>
      <c r="M9" s="30"/>
      <c r="O9" s="2"/>
    </row>
    <row r="10" spans="1:15" ht="18" customHeight="1">
      <c r="A10" s="1"/>
      <c r="B10" s="1"/>
      <c r="C10" s="1"/>
      <c r="D10" s="23"/>
      <c r="E10" s="23"/>
      <c r="F10" s="27"/>
      <c r="G10" s="27"/>
      <c r="H10" s="23"/>
      <c r="I10" s="27"/>
      <c r="J10" s="27"/>
      <c r="K10" s="30"/>
      <c r="L10" s="30"/>
      <c r="M10" s="30"/>
      <c r="O10" s="2"/>
    </row>
    <row r="11" spans="1:13" ht="64.5" customHeight="1">
      <c r="A11" s="65" t="s">
        <v>37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1:13" ht="15.75" customHeight="1" thickBot="1">
      <c r="A12" s="28"/>
      <c r="B12" s="28"/>
      <c r="C12" s="28"/>
      <c r="D12" s="28"/>
      <c r="E12" s="28"/>
      <c r="F12" s="23"/>
      <c r="G12" s="2"/>
      <c r="H12" s="28"/>
      <c r="I12" s="23"/>
      <c r="J12" s="2"/>
      <c r="K12" s="28"/>
      <c r="L12" s="23"/>
      <c r="M12" s="2"/>
    </row>
    <row r="13" spans="1:13" ht="18.75" customHeight="1" thickBot="1">
      <c r="A13" s="58" t="s">
        <v>27</v>
      </c>
      <c r="B13" s="59" t="s">
        <v>34</v>
      </c>
      <c r="C13" s="60" t="s">
        <v>28</v>
      </c>
      <c r="D13" s="61" t="s">
        <v>12</v>
      </c>
      <c r="E13" s="72" t="s">
        <v>36</v>
      </c>
      <c r="F13" s="73"/>
      <c r="G13" s="74"/>
      <c r="H13" s="77" t="s">
        <v>38</v>
      </c>
      <c r="I13" s="78"/>
      <c r="J13" s="79"/>
      <c r="K13" s="72" t="s">
        <v>36</v>
      </c>
      <c r="L13" s="73"/>
      <c r="M13" s="82"/>
    </row>
    <row r="14" spans="1:13" ht="13.5" customHeight="1">
      <c r="A14" s="66" t="s">
        <v>29</v>
      </c>
      <c r="B14" s="68" t="s">
        <v>30</v>
      </c>
      <c r="C14" s="70" t="s">
        <v>31</v>
      </c>
      <c r="D14" s="54" t="s">
        <v>14</v>
      </c>
      <c r="E14" s="75" t="s">
        <v>1</v>
      </c>
      <c r="F14" s="50"/>
      <c r="G14" s="56"/>
      <c r="H14" s="80" t="s">
        <v>1</v>
      </c>
      <c r="I14" s="50"/>
      <c r="J14" s="51"/>
      <c r="K14" s="75" t="s">
        <v>1</v>
      </c>
      <c r="L14" s="50"/>
      <c r="M14" s="51"/>
    </row>
    <row r="15" spans="1:13" ht="46.5" customHeight="1" thickBot="1">
      <c r="A15" s="67"/>
      <c r="B15" s="69"/>
      <c r="C15" s="71"/>
      <c r="D15" s="55" t="s">
        <v>13</v>
      </c>
      <c r="E15" s="76"/>
      <c r="F15" s="52" t="s">
        <v>35</v>
      </c>
      <c r="G15" s="57" t="s">
        <v>33</v>
      </c>
      <c r="H15" s="81"/>
      <c r="I15" s="52" t="s">
        <v>35</v>
      </c>
      <c r="J15" s="53" t="s">
        <v>33</v>
      </c>
      <c r="K15" s="76"/>
      <c r="L15" s="52" t="s">
        <v>35</v>
      </c>
      <c r="M15" s="53" t="s">
        <v>33</v>
      </c>
    </row>
    <row r="16" spans="1:13" ht="13.5" thickBot="1">
      <c r="A16" s="46">
        <v>1</v>
      </c>
      <c r="B16" s="47">
        <v>2</v>
      </c>
      <c r="C16" s="47">
        <v>3</v>
      </c>
      <c r="D16" s="47">
        <v>4</v>
      </c>
      <c r="E16" s="48">
        <v>5</v>
      </c>
      <c r="F16" s="48">
        <v>6</v>
      </c>
      <c r="G16" s="48">
        <v>7</v>
      </c>
      <c r="H16" s="48">
        <v>5</v>
      </c>
      <c r="I16" s="48">
        <v>6</v>
      </c>
      <c r="J16" s="48">
        <v>7</v>
      </c>
      <c r="K16" s="48">
        <v>5</v>
      </c>
      <c r="L16" s="48">
        <v>6</v>
      </c>
      <c r="M16" s="49">
        <v>7</v>
      </c>
    </row>
    <row r="17" spans="1:13" ht="31.5" customHeight="1">
      <c r="A17" s="42"/>
      <c r="B17" s="43"/>
      <c r="C17" s="43"/>
      <c r="D17" s="44" t="s">
        <v>3</v>
      </c>
      <c r="E17" s="45">
        <f aca="true" t="shared" si="0" ref="E17:M17">SUM(E18)</f>
        <v>66048</v>
      </c>
      <c r="F17" s="45">
        <f t="shared" si="0"/>
        <v>64260</v>
      </c>
      <c r="G17" s="45">
        <f t="shared" si="0"/>
        <v>1788</v>
      </c>
      <c r="H17" s="45">
        <f t="shared" si="0"/>
        <v>0</v>
      </c>
      <c r="I17" s="45">
        <f t="shared" si="0"/>
        <v>0</v>
      </c>
      <c r="J17" s="45">
        <f t="shared" si="0"/>
        <v>0</v>
      </c>
      <c r="K17" s="45">
        <f t="shared" si="0"/>
        <v>66048</v>
      </c>
      <c r="L17" s="45">
        <f t="shared" si="0"/>
        <v>64260</v>
      </c>
      <c r="M17" s="29">
        <f t="shared" si="0"/>
        <v>1788</v>
      </c>
    </row>
    <row r="18" spans="1:13" s="4" customFormat="1" ht="18" customHeight="1">
      <c r="A18" s="36">
        <v>1400</v>
      </c>
      <c r="B18" s="7"/>
      <c r="C18" s="7"/>
      <c r="D18" s="33" t="s">
        <v>2</v>
      </c>
      <c r="E18" s="10">
        <f aca="true" t="shared" si="1" ref="E18:M18">SUM(E19:E30)</f>
        <v>66048</v>
      </c>
      <c r="F18" s="10">
        <f t="shared" si="1"/>
        <v>64260</v>
      </c>
      <c r="G18" s="10">
        <f t="shared" si="1"/>
        <v>1788</v>
      </c>
      <c r="H18" s="10">
        <f t="shared" si="1"/>
        <v>0</v>
      </c>
      <c r="I18" s="10">
        <f t="shared" si="1"/>
        <v>0</v>
      </c>
      <c r="J18" s="10">
        <f t="shared" si="1"/>
        <v>0</v>
      </c>
      <c r="K18" s="10">
        <f t="shared" si="1"/>
        <v>66048</v>
      </c>
      <c r="L18" s="10">
        <f t="shared" si="1"/>
        <v>64260</v>
      </c>
      <c r="M18" s="37">
        <f t="shared" si="1"/>
        <v>1788</v>
      </c>
    </row>
    <row r="19" spans="1:13" s="4" customFormat="1" ht="18" customHeight="1" hidden="1">
      <c r="A19" s="36">
        <v>1401</v>
      </c>
      <c r="B19" s="7">
        <v>400</v>
      </c>
      <c r="C19" s="7">
        <v>259</v>
      </c>
      <c r="D19" s="11" t="s">
        <v>15</v>
      </c>
      <c r="E19" s="24">
        <f>SUM(F19:G19)</f>
        <v>0</v>
      </c>
      <c r="F19" s="10"/>
      <c r="G19" s="10"/>
      <c r="H19" s="24">
        <f>SUM(I19:J19)</f>
        <v>0</v>
      </c>
      <c r="I19" s="10"/>
      <c r="J19" s="10"/>
      <c r="K19" s="24">
        <f>SUM(L19:M19)</f>
        <v>0</v>
      </c>
      <c r="L19" s="10"/>
      <c r="M19" s="37"/>
    </row>
    <row r="20" spans="1:13" s="4" customFormat="1" ht="18" customHeight="1">
      <c r="A20" s="36">
        <v>1402</v>
      </c>
      <c r="B20" s="7">
        <v>400</v>
      </c>
      <c r="C20" s="7">
        <v>260</v>
      </c>
      <c r="D20" s="11" t="s">
        <v>16</v>
      </c>
      <c r="E20" s="24">
        <f aca="true" t="shared" si="2" ref="E20:E34">SUM(F20:G20)</f>
        <v>66048</v>
      </c>
      <c r="F20" s="10">
        <v>64260</v>
      </c>
      <c r="G20" s="10">
        <v>1788</v>
      </c>
      <c r="H20" s="24">
        <f aca="true" t="shared" si="3" ref="H20:H30">SUM(I20:J20)</f>
        <v>0</v>
      </c>
      <c r="I20" s="10"/>
      <c r="J20" s="10"/>
      <c r="K20" s="24">
        <f aca="true" t="shared" si="4" ref="K20:K30">SUM(L20:M20)</f>
        <v>66048</v>
      </c>
      <c r="L20" s="10">
        <f>SUM(F20,I20)</f>
        <v>64260</v>
      </c>
      <c r="M20" s="37">
        <f>SUM(G20,J20)</f>
        <v>1788</v>
      </c>
    </row>
    <row r="21" spans="1:13" s="4" customFormat="1" ht="18" customHeight="1" hidden="1">
      <c r="A21" s="36">
        <v>1402</v>
      </c>
      <c r="B21" s="7">
        <v>401</v>
      </c>
      <c r="C21" s="7">
        <v>262</v>
      </c>
      <c r="D21" s="11" t="s">
        <v>17</v>
      </c>
      <c r="E21" s="24">
        <f t="shared" si="2"/>
        <v>0</v>
      </c>
      <c r="F21" s="10"/>
      <c r="G21" s="10"/>
      <c r="H21" s="24">
        <f t="shared" si="3"/>
        <v>0</v>
      </c>
      <c r="I21" s="10"/>
      <c r="J21" s="10"/>
      <c r="K21" s="24">
        <f t="shared" si="4"/>
        <v>0</v>
      </c>
      <c r="L21" s="10"/>
      <c r="M21" s="37"/>
    </row>
    <row r="22" spans="1:13" s="4" customFormat="1" ht="18" customHeight="1" hidden="1">
      <c r="A22" s="36">
        <v>1402</v>
      </c>
      <c r="B22" s="7">
        <v>401</v>
      </c>
      <c r="C22" s="7">
        <v>263</v>
      </c>
      <c r="D22" s="11" t="s">
        <v>18</v>
      </c>
      <c r="E22" s="24">
        <f t="shared" si="2"/>
        <v>0</v>
      </c>
      <c r="F22" s="10"/>
      <c r="G22" s="10"/>
      <c r="H22" s="24">
        <f t="shared" si="3"/>
        <v>0</v>
      </c>
      <c r="I22" s="10"/>
      <c r="J22" s="10"/>
      <c r="K22" s="24">
        <f t="shared" si="4"/>
        <v>0</v>
      </c>
      <c r="L22" s="10"/>
      <c r="M22" s="37"/>
    </row>
    <row r="23" spans="1:13" s="4" customFormat="1" ht="18" customHeight="1" hidden="1">
      <c r="A23" s="36">
        <v>1402</v>
      </c>
      <c r="B23" s="7">
        <v>401</v>
      </c>
      <c r="C23" s="7">
        <v>264</v>
      </c>
      <c r="D23" s="11" t="s">
        <v>19</v>
      </c>
      <c r="E23" s="24">
        <f t="shared" si="2"/>
        <v>0</v>
      </c>
      <c r="F23" s="10"/>
      <c r="G23" s="10"/>
      <c r="H23" s="24">
        <f t="shared" si="3"/>
        <v>0</v>
      </c>
      <c r="I23" s="10"/>
      <c r="J23" s="10"/>
      <c r="K23" s="24">
        <f t="shared" si="4"/>
        <v>0</v>
      </c>
      <c r="L23" s="10"/>
      <c r="M23" s="37"/>
    </row>
    <row r="24" spans="1:13" s="4" customFormat="1" ht="18" customHeight="1" hidden="1">
      <c r="A24" s="36">
        <v>1402</v>
      </c>
      <c r="B24" s="7">
        <v>401</v>
      </c>
      <c r="C24" s="7">
        <v>264</v>
      </c>
      <c r="D24" s="11" t="s">
        <v>20</v>
      </c>
      <c r="E24" s="24">
        <f t="shared" si="2"/>
        <v>0</v>
      </c>
      <c r="F24" s="10"/>
      <c r="G24" s="10"/>
      <c r="H24" s="24">
        <f t="shared" si="3"/>
        <v>0</v>
      </c>
      <c r="I24" s="10"/>
      <c r="J24" s="10"/>
      <c r="K24" s="24">
        <f t="shared" si="4"/>
        <v>0</v>
      </c>
      <c r="L24" s="10"/>
      <c r="M24" s="37"/>
    </row>
    <row r="25" spans="1:13" s="4" customFormat="1" ht="18" customHeight="1" hidden="1">
      <c r="A25" s="36">
        <v>1402</v>
      </c>
      <c r="B25" s="7">
        <v>401</v>
      </c>
      <c r="C25" s="7">
        <v>265</v>
      </c>
      <c r="D25" s="11" t="s">
        <v>21</v>
      </c>
      <c r="E25" s="24">
        <f t="shared" si="2"/>
        <v>0</v>
      </c>
      <c r="F25" s="10"/>
      <c r="G25" s="10"/>
      <c r="H25" s="24">
        <f t="shared" si="3"/>
        <v>0</v>
      </c>
      <c r="I25" s="10"/>
      <c r="J25" s="10"/>
      <c r="K25" s="24">
        <f t="shared" si="4"/>
        <v>0</v>
      </c>
      <c r="L25" s="10"/>
      <c r="M25" s="37"/>
    </row>
    <row r="26" spans="1:13" s="4" customFormat="1" ht="18" customHeight="1" hidden="1">
      <c r="A26" s="36">
        <v>1403</v>
      </c>
      <c r="B26" s="7">
        <v>403</v>
      </c>
      <c r="C26" s="7">
        <v>267</v>
      </c>
      <c r="D26" s="11" t="s">
        <v>22</v>
      </c>
      <c r="E26" s="24">
        <f t="shared" si="2"/>
        <v>0</v>
      </c>
      <c r="F26" s="10"/>
      <c r="G26" s="10"/>
      <c r="H26" s="24">
        <f t="shared" si="3"/>
        <v>0</v>
      </c>
      <c r="I26" s="10"/>
      <c r="J26" s="10"/>
      <c r="K26" s="24">
        <f t="shared" si="4"/>
        <v>0</v>
      </c>
      <c r="L26" s="10"/>
      <c r="M26" s="37"/>
    </row>
    <row r="27" spans="1:13" s="4" customFormat="1" ht="18" customHeight="1" hidden="1">
      <c r="A27" s="36">
        <v>1404</v>
      </c>
      <c r="B27" s="7">
        <v>403</v>
      </c>
      <c r="C27" s="7">
        <v>268</v>
      </c>
      <c r="D27" s="11" t="s">
        <v>23</v>
      </c>
      <c r="E27" s="24">
        <f t="shared" si="2"/>
        <v>0</v>
      </c>
      <c r="F27" s="10"/>
      <c r="G27" s="10"/>
      <c r="H27" s="24">
        <f t="shared" si="3"/>
        <v>0</v>
      </c>
      <c r="I27" s="10"/>
      <c r="J27" s="10"/>
      <c r="K27" s="24">
        <f t="shared" si="4"/>
        <v>0</v>
      </c>
      <c r="L27" s="10"/>
      <c r="M27" s="37"/>
    </row>
    <row r="28" spans="1:13" s="4" customFormat="1" ht="18" customHeight="1" hidden="1">
      <c r="A28" s="36">
        <v>1405</v>
      </c>
      <c r="B28" s="7">
        <v>404</v>
      </c>
      <c r="C28" s="7">
        <v>270</v>
      </c>
      <c r="D28" s="11" t="s">
        <v>24</v>
      </c>
      <c r="E28" s="24">
        <f t="shared" si="2"/>
        <v>0</v>
      </c>
      <c r="F28" s="10"/>
      <c r="G28" s="10"/>
      <c r="H28" s="24">
        <f t="shared" si="3"/>
        <v>0</v>
      </c>
      <c r="I28" s="10"/>
      <c r="J28" s="10"/>
      <c r="K28" s="24">
        <f t="shared" si="4"/>
        <v>0</v>
      </c>
      <c r="L28" s="10"/>
      <c r="M28" s="37"/>
    </row>
    <row r="29" spans="1:13" s="4" customFormat="1" ht="18" customHeight="1" hidden="1">
      <c r="A29" s="36">
        <v>1407</v>
      </c>
      <c r="B29" s="7">
        <v>407</v>
      </c>
      <c r="C29" s="7">
        <v>272</v>
      </c>
      <c r="D29" s="11" t="s">
        <v>25</v>
      </c>
      <c r="E29" s="24">
        <f t="shared" si="2"/>
        <v>0</v>
      </c>
      <c r="F29" s="10"/>
      <c r="G29" s="10"/>
      <c r="H29" s="24">
        <f t="shared" si="3"/>
        <v>0</v>
      </c>
      <c r="I29" s="10"/>
      <c r="J29" s="10"/>
      <c r="K29" s="24">
        <f t="shared" si="4"/>
        <v>0</v>
      </c>
      <c r="L29" s="10"/>
      <c r="M29" s="37"/>
    </row>
    <row r="30" spans="1:13" s="4" customFormat="1" ht="18" customHeight="1" hidden="1">
      <c r="A30" s="36">
        <v>1407</v>
      </c>
      <c r="B30" s="7">
        <v>407</v>
      </c>
      <c r="C30" s="7">
        <v>319</v>
      </c>
      <c r="D30" s="11" t="s">
        <v>26</v>
      </c>
      <c r="E30" s="24">
        <f t="shared" si="2"/>
        <v>0</v>
      </c>
      <c r="F30" s="10"/>
      <c r="G30" s="10"/>
      <c r="H30" s="24">
        <f t="shared" si="3"/>
        <v>0</v>
      </c>
      <c r="I30" s="10"/>
      <c r="J30" s="10"/>
      <c r="K30" s="24">
        <f t="shared" si="4"/>
        <v>0</v>
      </c>
      <c r="L30" s="10"/>
      <c r="M30" s="37"/>
    </row>
    <row r="31" spans="1:13" ht="33" customHeight="1" hidden="1">
      <c r="A31" s="34"/>
      <c r="B31" s="8"/>
      <c r="C31" s="8"/>
      <c r="D31" s="6" t="s">
        <v>4</v>
      </c>
      <c r="E31" s="9">
        <f aca="true" t="shared" si="5" ref="E31:M31">SUM(E32)</f>
        <v>0</v>
      </c>
      <c r="F31" s="9">
        <f t="shared" si="5"/>
        <v>0</v>
      </c>
      <c r="G31" s="9">
        <f t="shared" si="5"/>
        <v>0</v>
      </c>
      <c r="H31" s="9">
        <f t="shared" si="5"/>
        <v>0</v>
      </c>
      <c r="I31" s="9">
        <f t="shared" si="5"/>
        <v>0</v>
      </c>
      <c r="J31" s="9">
        <f t="shared" si="5"/>
        <v>0</v>
      </c>
      <c r="K31" s="9">
        <f t="shared" si="5"/>
        <v>0</v>
      </c>
      <c r="L31" s="9">
        <f t="shared" si="5"/>
        <v>0</v>
      </c>
      <c r="M31" s="35">
        <f t="shared" si="5"/>
        <v>0</v>
      </c>
    </row>
    <row r="32" spans="1:13" s="4" customFormat="1" ht="18" customHeight="1" hidden="1">
      <c r="A32" s="36">
        <v>1402</v>
      </c>
      <c r="B32" s="7">
        <v>401</v>
      </c>
      <c r="C32" s="7">
        <v>264</v>
      </c>
      <c r="D32" s="5" t="s">
        <v>5</v>
      </c>
      <c r="E32" s="24">
        <f t="shared" si="2"/>
        <v>0</v>
      </c>
      <c r="F32" s="10"/>
      <c r="G32" s="10"/>
      <c r="H32" s="24">
        <f>SUM(I32:J32)</f>
        <v>0</v>
      </c>
      <c r="I32" s="10"/>
      <c r="J32" s="10"/>
      <c r="K32" s="24">
        <f>SUM(L32:M32)</f>
        <v>0</v>
      </c>
      <c r="L32" s="10"/>
      <c r="M32" s="37"/>
    </row>
    <row r="33" spans="1:13" ht="30" customHeight="1" hidden="1">
      <c r="A33" s="34"/>
      <c r="B33" s="8"/>
      <c r="C33" s="8"/>
      <c r="D33" s="6" t="s">
        <v>6</v>
      </c>
      <c r="E33" s="9">
        <f aca="true" t="shared" si="6" ref="E33:M33">SUM(E34)</f>
        <v>0</v>
      </c>
      <c r="F33" s="9">
        <f t="shared" si="6"/>
        <v>0</v>
      </c>
      <c r="G33" s="9">
        <f t="shared" si="6"/>
        <v>0</v>
      </c>
      <c r="H33" s="9">
        <f t="shared" si="6"/>
        <v>0</v>
      </c>
      <c r="I33" s="9">
        <f t="shared" si="6"/>
        <v>0</v>
      </c>
      <c r="J33" s="9">
        <f t="shared" si="6"/>
        <v>0</v>
      </c>
      <c r="K33" s="9">
        <f t="shared" si="6"/>
        <v>0</v>
      </c>
      <c r="L33" s="9">
        <f t="shared" si="6"/>
        <v>0</v>
      </c>
      <c r="M33" s="35">
        <f t="shared" si="6"/>
        <v>0</v>
      </c>
    </row>
    <row r="34" spans="1:13" s="4" customFormat="1" ht="18" customHeight="1" hidden="1">
      <c r="A34" s="36">
        <v>1402</v>
      </c>
      <c r="B34" s="7">
        <v>401</v>
      </c>
      <c r="C34" s="7">
        <v>264</v>
      </c>
      <c r="D34" s="11" t="s">
        <v>19</v>
      </c>
      <c r="E34" s="24">
        <f t="shared" si="2"/>
        <v>0</v>
      </c>
      <c r="F34" s="10"/>
      <c r="G34" s="10"/>
      <c r="H34" s="24">
        <f>SUM(I34:J34)</f>
        <v>0</v>
      </c>
      <c r="I34" s="10"/>
      <c r="J34" s="10"/>
      <c r="K34" s="24">
        <f>SUM(L34:M34)</f>
        <v>0</v>
      </c>
      <c r="L34" s="10"/>
      <c r="M34" s="37"/>
    </row>
    <row r="35" spans="1:13" ht="30.75" customHeight="1">
      <c r="A35" s="36"/>
      <c r="B35" s="7"/>
      <c r="C35" s="7"/>
      <c r="D35" s="6" t="s">
        <v>7</v>
      </c>
      <c r="E35" s="9">
        <f aca="true" t="shared" si="7" ref="E35:M35">SUM(E36)</f>
        <v>56463</v>
      </c>
      <c r="F35" s="9">
        <f t="shared" si="7"/>
        <v>54381</v>
      </c>
      <c r="G35" s="9">
        <f t="shared" si="7"/>
        <v>2082</v>
      </c>
      <c r="H35" s="9">
        <f t="shared" si="7"/>
        <v>665</v>
      </c>
      <c r="I35" s="9">
        <f t="shared" si="7"/>
        <v>0</v>
      </c>
      <c r="J35" s="9">
        <f t="shared" si="7"/>
        <v>665</v>
      </c>
      <c r="K35" s="9">
        <f t="shared" si="7"/>
        <v>57128</v>
      </c>
      <c r="L35" s="9">
        <f t="shared" si="7"/>
        <v>54381</v>
      </c>
      <c r="M35" s="35">
        <f t="shared" si="7"/>
        <v>2747</v>
      </c>
    </row>
    <row r="36" spans="1:13" s="4" customFormat="1" ht="15" customHeight="1">
      <c r="A36" s="36">
        <v>1400</v>
      </c>
      <c r="B36" s="7"/>
      <c r="C36" s="7"/>
      <c r="D36" s="12" t="s">
        <v>0</v>
      </c>
      <c r="E36" s="13">
        <f aca="true" t="shared" si="8" ref="E36:M36">SUM(E37:E48)</f>
        <v>56463</v>
      </c>
      <c r="F36" s="13">
        <f t="shared" si="8"/>
        <v>54381</v>
      </c>
      <c r="G36" s="13">
        <f t="shared" si="8"/>
        <v>2082</v>
      </c>
      <c r="H36" s="10">
        <f t="shared" si="8"/>
        <v>665</v>
      </c>
      <c r="I36" s="10">
        <f t="shared" si="8"/>
        <v>0</v>
      </c>
      <c r="J36" s="10">
        <f t="shared" si="8"/>
        <v>665</v>
      </c>
      <c r="K36" s="10">
        <f t="shared" si="8"/>
        <v>57128</v>
      </c>
      <c r="L36" s="10">
        <f t="shared" si="8"/>
        <v>54381</v>
      </c>
      <c r="M36" s="37">
        <f t="shared" si="8"/>
        <v>2747</v>
      </c>
    </row>
    <row r="37" spans="1:13" s="4" customFormat="1" ht="15" customHeight="1" hidden="1">
      <c r="A37" s="36">
        <v>1401</v>
      </c>
      <c r="B37" s="7">
        <v>400</v>
      </c>
      <c r="C37" s="7">
        <v>259</v>
      </c>
      <c r="D37" s="11" t="s">
        <v>15</v>
      </c>
      <c r="E37" s="24">
        <f aca="true" t="shared" si="9" ref="E37:E48">SUM(F37:G37)</f>
        <v>0</v>
      </c>
      <c r="F37" s="10"/>
      <c r="G37" s="10"/>
      <c r="H37" s="24">
        <f aca="true" t="shared" si="10" ref="H37:H48">SUM(I37:J37)</f>
        <v>0</v>
      </c>
      <c r="I37" s="10"/>
      <c r="J37" s="10"/>
      <c r="K37" s="24">
        <f aca="true" t="shared" si="11" ref="K37:K48">SUM(L37:M37)</f>
        <v>0</v>
      </c>
      <c r="L37" s="10"/>
      <c r="M37" s="37"/>
    </row>
    <row r="38" spans="1:13" s="4" customFormat="1" ht="15" customHeight="1" hidden="1">
      <c r="A38" s="36">
        <v>1401</v>
      </c>
      <c r="B38" s="7">
        <v>400</v>
      </c>
      <c r="C38" s="7">
        <v>259</v>
      </c>
      <c r="D38" s="11" t="s">
        <v>32</v>
      </c>
      <c r="E38" s="24">
        <f t="shared" si="9"/>
        <v>0</v>
      </c>
      <c r="F38" s="10"/>
      <c r="G38" s="10"/>
      <c r="H38" s="24">
        <f t="shared" si="10"/>
        <v>0</v>
      </c>
      <c r="I38" s="10"/>
      <c r="J38" s="10"/>
      <c r="K38" s="24">
        <f t="shared" si="11"/>
        <v>0</v>
      </c>
      <c r="L38" s="10"/>
      <c r="M38" s="37"/>
    </row>
    <row r="39" spans="1:13" s="4" customFormat="1" ht="15" customHeight="1">
      <c r="A39" s="36">
        <v>1402</v>
      </c>
      <c r="B39" s="7">
        <v>400</v>
      </c>
      <c r="C39" s="7">
        <v>260</v>
      </c>
      <c r="D39" s="11" t="s">
        <v>16</v>
      </c>
      <c r="E39" s="24">
        <f t="shared" si="9"/>
        <v>53593</v>
      </c>
      <c r="F39" s="10">
        <v>51561</v>
      </c>
      <c r="G39" s="10">
        <v>2032</v>
      </c>
      <c r="H39" s="24">
        <f t="shared" si="10"/>
        <v>665</v>
      </c>
      <c r="I39" s="10"/>
      <c r="J39" s="10">
        <v>665</v>
      </c>
      <c r="K39" s="24">
        <f t="shared" si="11"/>
        <v>54258</v>
      </c>
      <c r="L39" s="10">
        <f>SUM(F39,I39)</f>
        <v>51561</v>
      </c>
      <c r="M39" s="37">
        <f>SUM(G39,J39)</f>
        <v>2697</v>
      </c>
    </row>
    <row r="40" spans="1:13" s="4" customFormat="1" ht="15" customHeight="1">
      <c r="A40" s="36">
        <v>1402</v>
      </c>
      <c r="B40" s="7">
        <v>400</v>
      </c>
      <c r="C40" s="7">
        <v>262</v>
      </c>
      <c r="D40" s="11" t="s">
        <v>17</v>
      </c>
      <c r="E40" s="24">
        <f t="shared" si="9"/>
        <v>2870</v>
      </c>
      <c r="F40" s="10">
        <v>2820</v>
      </c>
      <c r="G40" s="10">
        <v>50</v>
      </c>
      <c r="H40" s="24">
        <f t="shared" si="10"/>
        <v>0</v>
      </c>
      <c r="I40" s="10"/>
      <c r="J40" s="10"/>
      <c r="K40" s="24">
        <f t="shared" si="11"/>
        <v>2870</v>
      </c>
      <c r="L40" s="10">
        <f>SUM(F40,I40)</f>
        <v>2820</v>
      </c>
      <c r="M40" s="37">
        <f>SUM(G40,J40)</f>
        <v>50</v>
      </c>
    </row>
    <row r="41" spans="1:13" s="4" customFormat="1" ht="15" customHeight="1" hidden="1">
      <c r="A41" s="36">
        <v>1402</v>
      </c>
      <c r="B41" s="7">
        <v>401</v>
      </c>
      <c r="C41" s="7">
        <v>263</v>
      </c>
      <c r="D41" s="11" t="s">
        <v>18</v>
      </c>
      <c r="E41" s="24">
        <f t="shared" si="9"/>
        <v>0</v>
      </c>
      <c r="F41" s="10"/>
      <c r="G41" s="10"/>
      <c r="H41" s="24">
        <f t="shared" si="10"/>
        <v>0</v>
      </c>
      <c r="I41" s="10"/>
      <c r="J41" s="10"/>
      <c r="K41" s="24">
        <f t="shared" si="11"/>
        <v>0</v>
      </c>
      <c r="L41" s="10"/>
      <c r="M41" s="37"/>
    </row>
    <row r="42" spans="1:13" s="4" customFormat="1" ht="15" customHeight="1" hidden="1">
      <c r="A42" s="36">
        <v>1402</v>
      </c>
      <c r="B42" s="7">
        <v>401</v>
      </c>
      <c r="C42" s="7">
        <v>264</v>
      </c>
      <c r="D42" s="11" t="s">
        <v>19</v>
      </c>
      <c r="E42" s="24">
        <f t="shared" si="9"/>
        <v>0</v>
      </c>
      <c r="F42" s="10"/>
      <c r="G42" s="10"/>
      <c r="H42" s="24">
        <f t="shared" si="10"/>
        <v>0</v>
      </c>
      <c r="I42" s="10"/>
      <c r="J42" s="10"/>
      <c r="K42" s="24">
        <f t="shared" si="11"/>
        <v>0</v>
      </c>
      <c r="L42" s="10"/>
      <c r="M42" s="37"/>
    </row>
    <row r="43" spans="1:13" s="4" customFormat="1" ht="15" customHeight="1" hidden="1">
      <c r="A43" s="36">
        <v>1402</v>
      </c>
      <c r="B43" s="7">
        <v>401</v>
      </c>
      <c r="C43" s="7">
        <v>264</v>
      </c>
      <c r="D43" s="11" t="s">
        <v>20</v>
      </c>
      <c r="E43" s="24">
        <f t="shared" si="9"/>
        <v>0</v>
      </c>
      <c r="F43" s="10"/>
      <c r="G43" s="10"/>
      <c r="H43" s="24">
        <f t="shared" si="10"/>
        <v>0</v>
      </c>
      <c r="I43" s="10"/>
      <c r="J43" s="10"/>
      <c r="K43" s="24">
        <f t="shared" si="11"/>
        <v>0</v>
      </c>
      <c r="L43" s="10"/>
      <c r="M43" s="37"/>
    </row>
    <row r="44" spans="1:13" s="4" customFormat="1" ht="15" customHeight="1" hidden="1">
      <c r="A44" s="36">
        <v>1402</v>
      </c>
      <c r="B44" s="7">
        <v>401</v>
      </c>
      <c r="C44" s="7">
        <v>265</v>
      </c>
      <c r="D44" s="11" t="s">
        <v>21</v>
      </c>
      <c r="E44" s="24">
        <f t="shared" si="9"/>
        <v>0</v>
      </c>
      <c r="F44" s="10"/>
      <c r="G44" s="10"/>
      <c r="H44" s="24">
        <f t="shared" si="10"/>
        <v>0</v>
      </c>
      <c r="I44" s="10"/>
      <c r="J44" s="10"/>
      <c r="K44" s="24">
        <f t="shared" si="11"/>
        <v>0</v>
      </c>
      <c r="L44" s="10"/>
      <c r="M44" s="37"/>
    </row>
    <row r="45" spans="1:13" s="4" customFormat="1" ht="15" customHeight="1" hidden="1">
      <c r="A45" s="36">
        <v>1403</v>
      </c>
      <c r="B45" s="7">
        <v>403</v>
      </c>
      <c r="C45" s="7">
        <v>267</v>
      </c>
      <c r="D45" s="11" t="s">
        <v>22</v>
      </c>
      <c r="E45" s="24">
        <f t="shared" si="9"/>
        <v>0</v>
      </c>
      <c r="F45" s="10"/>
      <c r="G45" s="10"/>
      <c r="H45" s="24">
        <f t="shared" si="10"/>
        <v>0</v>
      </c>
      <c r="I45" s="10"/>
      <c r="J45" s="10"/>
      <c r="K45" s="24">
        <f t="shared" si="11"/>
        <v>0</v>
      </c>
      <c r="L45" s="10"/>
      <c r="M45" s="37"/>
    </row>
    <row r="46" spans="1:13" s="4" customFormat="1" ht="15" customHeight="1" hidden="1">
      <c r="A46" s="36">
        <v>1404</v>
      </c>
      <c r="B46" s="7">
        <v>403</v>
      </c>
      <c r="C46" s="7">
        <v>268</v>
      </c>
      <c r="D46" s="11" t="s">
        <v>23</v>
      </c>
      <c r="E46" s="24">
        <f t="shared" si="9"/>
        <v>0</v>
      </c>
      <c r="F46" s="10"/>
      <c r="G46" s="10"/>
      <c r="H46" s="24">
        <f t="shared" si="10"/>
        <v>0</v>
      </c>
      <c r="I46" s="10"/>
      <c r="J46" s="10"/>
      <c r="K46" s="24">
        <f t="shared" si="11"/>
        <v>0</v>
      </c>
      <c r="L46" s="10"/>
      <c r="M46" s="37"/>
    </row>
    <row r="47" spans="1:13" s="4" customFormat="1" ht="15" customHeight="1" hidden="1">
      <c r="A47" s="36">
        <v>1407</v>
      </c>
      <c r="B47" s="7">
        <v>407</v>
      </c>
      <c r="C47" s="7">
        <v>272</v>
      </c>
      <c r="D47" s="11" t="s">
        <v>25</v>
      </c>
      <c r="E47" s="24">
        <f t="shared" si="9"/>
        <v>0</v>
      </c>
      <c r="F47" s="10"/>
      <c r="G47" s="10"/>
      <c r="H47" s="24">
        <f t="shared" si="10"/>
        <v>0</v>
      </c>
      <c r="I47" s="10"/>
      <c r="J47" s="10"/>
      <c r="K47" s="24">
        <f t="shared" si="11"/>
        <v>0</v>
      </c>
      <c r="L47" s="10"/>
      <c r="M47" s="37"/>
    </row>
    <row r="48" spans="1:13" s="4" customFormat="1" ht="15" customHeight="1" hidden="1">
      <c r="A48" s="36">
        <v>1407</v>
      </c>
      <c r="B48" s="7">
        <v>407</v>
      </c>
      <c r="C48" s="7">
        <v>319</v>
      </c>
      <c r="D48" s="11" t="s">
        <v>26</v>
      </c>
      <c r="E48" s="24">
        <f t="shared" si="9"/>
        <v>0</v>
      </c>
      <c r="F48" s="10"/>
      <c r="G48" s="10"/>
      <c r="H48" s="24">
        <f t="shared" si="10"/>
        <v>0</v>
      </c>
      <c r="I48" s="10"/>
      <c r="J48" s="10"/>
      <c r="K48" s="24">
        <f t="shared" si="11"/>
        <v>0</v>
      </c>
      <c r="L48" s="10"/>
      <c r="M48" s="37"/>
    </row>
    <row r="49" spans="1:13" ht="30.75" customHeight="1">
      <c r="A49" s="36"/>
      <c r="B49" s="7"/>
      <c r="C49" s="7"/>
      <c r="D49" s="6" t="s">
        <v>8</v>
      </c>
      <c r="E49" s="9">
        <f aca="true" t="shared" si="12" ref="E49:M49">SUM(E50)</f>
        <v>72092</v>
      </c>
      <c r="F49" s="9">
        <f t="shared" si="12"/>
        <v>69492</v>
      </c>
      <c r="G49" s="9">
        <f t="shared" si="12"/>
        <v>2600</v>
      </c>
      <c r="H49" s="9">
        <f t="shared" si="12"/>
        <v>-218</v>
      </c>
      <c r="I49" s="9">
        <f t="shared" si="12"/>
        <v>-832</v>
      </c>
      <c r="J49" s="9">
        <f t="shared" si="12"/>
        <v>614</v>
      </c>
      <c r="K49" s="9">
        <f t="shared" si="12"/>
        <v>71874</v>
      </c>
      <c r="L49" s="9">
        <f t="shared" si="12"/>
        <v>68660</v>
      </c>
      <c r="M49" s="35">
        <f t="shared" si="12"/>
        <v>3214</v>
      </c>
    </row>
    <row r="50" spans="1:13" s="4" customFormat="1" ht="15" customHeight="1">
      <c r="A50" s="36">
        <v>1400</v>
      </c>
      <c r="B50" s="7"/>
      <c r="C50" s="7"/>
      <c r="D50" s="12" t="s">
        <v>0</v>
      </c>
      <c r="E50" s="13">
        <f aca="true" t="shared" si="13" ref="E50:M50">SUM(E51:E60)</f>
        <v>72092</v>
      </c>
      <c r="F50" s="13">
        <f t="shared" si="13"/>
        <v>69492</v>
      </c>
      <c r="G50" s="13">
        <f t="shared" si="13"/>
        <v>2600</v>
      </c>
      <c r="H50" s="10">
        <f t="shared" si="13"/>
        <v>-218</v>
      </c>
      <c r="I50" s="10">
        <f t="shared" si="13"/>
        <v>-832</v>
      </c>
      <c r="J50" s="10">
        <f t="shared" si="13"/>
        <v>614</v>
      </c>
      <c r="K50" s="10">
        <f t="shared" si="13"/>
        <v>71874</v>
      </c>
      <c r="L50" s="10">
        <f t="shared" si="13"/>
        <v>68660</v>
      </c>
      <c r="M50" s="37">
        <f t="shared" si="13"/>
        <v>3214</v>
      </c>
    </row>
    <row r="51" spans="1:13" s="4" customFormat="1" ht="15" customHeight="1" hidden="1">
      <c r="A51" s="36">
        <v>1401</v>
      </c>
      <c r="B51" s="7">
        <v>400</v>
      </c>
      <c r="C51" s="7">
        <v>259</v>
      </c>
      <c r="D51" s="11" t="s">
        <v>15</v>
      </c>
      <c r="E51" s="24">
        <f aca="true" t="shared" si="14" ref="E51:E60">SUM(F51:G51)</f>
        <v>0</v>
      </c>
      <c r="F51" s="10"/>
      <c r="G51" s="10"/>
      <c r="H51" s="24">
        <f aca="true" t="shared" si="15" ref="H51:H60">SUM(I51:J51)</f>
        <v>0</v>
      </c>
      <c r="I51" s="10"/>
      <c r="J51" s="10"/>
      <c r="K51" s="24">
        <f aca="true" t="shared" si="16" ref="K51:K60">SUM(L51:M51)</f>
        <v>0</v>
      </c>
      <c r="L51" s="10"/>
      <c r="M51" s="37"/>
    </row>
    <row r="52" spans="1:13" s="4" customFormat="1" ht="15" customHeight="1">
      <c r="A52" s="36">
        <v>1402</v>
      </c>
      <c r="B52" s="7">
        <v>400</v>
      </c>
      <c r="C52" s="7">
        <v>260</v>
      </c>
      <c r="D52" s="11" t="s">
        <v>16</v>
      </c>
      <c r="E52" s="24">
        <f t="shared" si="14"/>
        <v>62197</v>
      </c>
      <c r="F52" s="10">
        <v>60197</v>
      </c>
      <c r="G52" s="10">
        <v>2000</v>
      </c>
      <c r="H52" s="24">
        <f t="shared" si="15"/>
        <v>-218</v>
      </c>
      <c r="I52" s="10">
        <v>-832</v>
      </c>
      <c r="J52" s="10">
        <v>614</v>
      </c>
      <c r="K52" s="24">
        <f t="shared" si="16"/>
        <v>61979</v>
      </c>
      <c r="L52" s="10">
        <f aca="true" t="shared" si="17" ref="L52:M54">SUM(F52,I52)</f>
        <v>59365</v>
      </c>
      <c r="M52" s="37">
        <f t="shared" si="17"/>
        <v>2614</v>
      </c>
    </row>
    <row r="53" spans="1:13" s="4" customFormat="1" ht="15" customHeight="1">
      <c r="A53" s="36">
        <v>1402</v>
      </c>
      <c r="B53" s="7">
        <v>400</v>
      </c>
      <c r="C53" s="7">
        <v>262</v>
      </c>
      <c r="D53" s="11" t="s">
        <v>17</v>
      </c>
      <c r="E53" s="24">
        <f t="shared" si="14"/>
        <v>3565</v>
      </c>
      <c r="F53" s="10">
        <v>3365</v>
      </c>
      <c r="G53" s="10">
        <v>200</v>
      </c>
      <c r="H53" s="24">
        <f t="shared" si="15"/>
        <v>0</v>
      </c>
      <c r="I53" s="10"/>
      <c r="J53" s="10"/>
      <c r="K53" s="24">
        <f t="shared" si="16"/>
        <v>3565</v>
      </c>
      <c r="L53" s="10">
        <f t="shared" si="17"/>
        <v>3365</v>
      </c>
      <c r="M53" s="37">
        <f t="shared" si="17"/>
        <v>200</v>
      </c>
    </row>
    <row r="54" spans="1:13" s="4" customFormat="1" ht="15" customHeight="1">
      <c r="A54" s="36">
        <v>1402</v>
      </c>
      <c r="B54" s="7">
        <v>400</v>
      </c>
      <c r="C54" s="7">
        <v>263</v>
      </c>
      <c r="D54" s="11" t="s">
        <v>18</v>
      </c>
      <c r="E54" s="24">
        <f t="shared" si="14"/>
        <v>6330</v>
      </c>
      <c r="F54" s="10">
        <v>5930</v>
      </c>
      <c r="G54" s="10">
        <v>400</v>
      </c>
      <c r="H54" s="24">
        <f t="shared" si="15"/>
        <v>0</v>
      </c>
      <c r="I54" s="10"/>
      <c r="J54" s="10"/>
      <c r="K54" s="24">
        <f t="shared" si="16"/>
        <v>6330</v>
      </c>
      <c r="L54" s="10">
        <f t="shared" si="17"/>
        <v>5930</v>
      </c>
      <c r="M54" s="37">
        <f t="shared" si="17"/>
        <v>400</v>
      </c>
    </row>
    <row r="55" spans="1:13" s="4" customFormat="1" ht="15" customHeight="1" hidden="1">
      <c r="A55" s="36">
        <v>1402</v>
      </c>
      <c r="B55" s="7">
        <v>401</v>
      </c>
      <c r="C55" s="7">
        <v>264</v>
      </c>
      <c r="D55" s="11" t="s">
        <v>19</v>
      </c>
      <c r="E55" s="24">
        <f t="shared" si="14"/>
        <v>0</v>
      </c>
      <c r="F55" s="10"/>
      <c r="G55" s="10"/>
      <c r="H55" s="24">
        <f t="shared" si="15"/>
        <v>0</v>
      </c>
      <c r="I55" s="10"/>
      <c r="J55" s="10"/>
      <c r="K55" s="24">
        <f t="shared" si="16"/>
        <v>0</v>
      </c>
      <c r="L55" s="10"/>
      <c r="M55" s="37"/>
    </row>
    <row r="56" spans="1:13" s="4" customFormat="1" ht="15" customHeight="1" hidden="1">
      <c r="A56" s="36">
        <v>1402</v>
      </c>
      <c r="B56" s="7">
        <v>401</v>
      </c>
      <c r="C56" s="7">
        <v>264</v>
      </c>
      <c r="D56" s="11" t="s">
        <v>20</v>
      </c>
      <c r="E56" s="24">
        <f t="shared" si="14"/>
        <v>0</v>
      </c>
      <c r="F56" s="10"/>
      <c r="G56" s="10"/>
      <c r="H56" s="24">
        <f t="shared" si="15"/>
        <v>0</v>
      </c>
      <c r="I56" s="10"/>
      <c r="J56" s="10"/>
      <c r="K56" s="24">
        <f t="shared" si="16"/>
        <v>0</v>
      </c>
      <c r="L56" s="10"/>
      <c r="M56" s="37"/>
    </row>
    <row r="57" spans="1:13" s="4" customFormat="1" ht="15" customHeight="1" hidden="1">
      <c r="A57" s="36">
        <v>1402</v>
      </c>
      <c r="B57" s="7">
        <v>401</v>
      </c>
      <c r="C57" s="7">
        <v>265</v>
      </c>
      <c r="D57" s="11" t="s">
        <v>21</v>
      </c>
      <c r="E57" s="24">
        <f t="shared" si="14"/>
        <v>0</v>
      </c>
      <c r="F57" s="10"/>
      <c r="G57" s="10"/>
      <c r="H57" s="24">
        <f t="shared" si="15"/>
        <v>0</v>
      </c>
      <c r="I57" s="10"/>
      <c r="J57" s="10"/>
      <c r="K57" s="24">
        <f t="shared" si="16"/>
        <v>0</v>
      </c>
      <c r="L57" s="10"/>
      <c r="M57" s="37"/>
    </row>
    <row r="58" spans="1:13" s="4" customFormat="1" ht="15" customHeight="1" hidden="1">
      <c r="A58" s="36">
        <v>1403</v>
      </c>
      <c r="B58" s="7">
        <v>403</v>
      </c>
      <c r="C58" s="7">
        <v>267</v>
      </c>
      <c r="D58" s="11" t="s">
        <v>22</v>
      </c>
      <c r="E58" s="24">
        <f t="shared" si="14"/>
        <v>0</v>
      </c>
      <c r="F58" s="10"/>
      <c r="G58" s="10"/>
      <c r="H58" s="24">
        <f t="shared" si="15"/>
        <v>0</v>
      </c>
      <c r="I58" s="10"/>
      <c r="J58" s="10"/>
      <c r="K58" s="24">
        <f t="shared" si="16"/>
        <v>0</v>
      </c>
      <c r="L58" s="10"/>
      <c r="M58" s="37"/>
    </row>
    <row r="59" spans="1:13" s="4" customFormat="1" ht="15" customHeight="1" hidden="1">
      <c r="A59" s="36">
        <v>1404</v>
      </c>
      <c r="B59" s="7">
        <v>403</v>
      </c>
      <c r="C59" s="7">
        <v>268</v>
      </c>
      <c r="D59" s="11" t="s">
        <v>23</v>
      </c>
      <c r="E59" s="24">
        <f t="shared" si="14"/>
        <v>0</v>
      </c>
      <c r="F59" s="10"/>
      <c r="G59" s="10"/>
      <c r="H59" s="24">
        <f t="shared" si="15"/>
        <v>0</v>
      </c>
      <c r="I59" s="10"/>
      <c r="J59" s="10"/>
      <c r="K59" s="24">
        <f t="shared" si="16"/>
        <v>0</v>
      </c>
      <c r="L59" s="10"/>
      <c r="M59" s="37"/>
    </row>
    <row r="60" spans="1:13" s="4" customFormat="1" ht="15" customHeight="1" hidden="1">
      <c r="A60" s="36">
        <v>1407</v>
      </c>
      <c r="B60" s="7">
        <v>407</v>
      </c>
      <c r="C60" s="7">
        <v>272</v>
      </c>
      <c r="D60" s="11" t="s">
        <v>25</v>
      </c>
      <c r="E60" s="24">
        <f t="shared" si="14"/>
        <v>0</v>
      </c>
      <c r="F60" s="10"/>
      <c r="G60" s="10"/>
      <c r="H60" s="24">
        <f t="shared" si="15"/>
        <v>0</v>
      </c>
      <c r="I60" s="10"/>
      <c r="J60" s="10"/>
      <c r="K60" s="24">
        <f t="shared" si="16"/>
        <v>0</v>
      </c>
      <c r="L60" s="10"/>
      <c r="M60" s="37"/>
    </row>
    <row r="61" spans="1:13" ht="30.75" customHeight="1">
      <c r="A61" s="36"/>
      <c r="B61" s="7"/>
      <c r="C61" s="7"/>
      <c r="D61" s="6" t="s">
        <v>9</v>
      </c>
      <c r="E61" s="9">
        <f aca="true" t="shared" si="18" ref="E61:M61">SUM(E62)</f>
        <v>55774</v>
      </c>
      <c r="F61" s="9">
        <f t="shared" si="18"/>
        <v>55094</v>
      </c>
      <c r="G61" s="9">
        <f t="shared" si="18"/>
        <v>680</v>
      </c>
      <c r="H61" s="9">
        <f t="shared" si="18"/>
        <v>-778</v>
      </c>
      <c r="I61" s="9">
        <f t="shared" si="18"/>
        <v>-1371</v>
      </c>
      <c r="J61" s="9">
        <f t="shared" si="18"/>
        <v>593</v>
      </c>
      <c r="K61" s="9">
        <f t="shared" si="18"/>
        <v>54996</v>
      </c>
      <c r="L61" s="9">
        <f t="shared" si="18"/>
        <v>53723</v>
      </c>
      <c r="M61" s="35">
        <f t="shared" si="18"/>
        <v>1273</v>
      </c>
    </row>
    <row r="62" spans="1:13" s="4" customFormat="1" ht="15" customHeight="1">
      <c r="A62" s="36">
        <v>1400</v>
      </c>
      <c r="B62" s="7"/>
      <c r="C62" s="7"/>
      <c r="D62" s="12" t="s">
        <v>0</v>
      </c>
      <c r="E62" s="13">
        <f aca="true" t="shared" si="19" ref="E62:M62">SUM(E63:E71)</f>
        <v>55774</v>
      </c>
      <c r="F62" s="13">
        <f t="shared" si="19"/>
        <v>55094</v>
      </c>
      <c r="G62" s="13">
        <f t="shared" si="19"/>
        <v>680</v>
      </c>
      <c r="H62" s="10">
        <f t="shared" si="19"/>
        <v>-778</v>
      </c>
      <c r="I62" s="10">
        <f t="shared" si="19"/>
        <v>-1371</v>
      </c>
      <c r="J62" s="10">
        <f t="shared" si="19"/>
        <v>593</v>
      </c>
      <c r="K62" s="10">
        <f t="shared" si="19"/>
        <v>54996</v>
      </c>
      <c r="L62" s="10">
        <f t="shared" si="19"/>
        <v>53723</v>
      </c>
      <c r="M62" s="37">
        <f t="shared" si="19"/>
        <v>1273</v>
      </c>
    </row>
    <row r="63" spans="1:13" s="4" customFormat="1" ht="15" customHeight="1" hidden="1">
      <c r="A63" s="36">
        <v>1401</v>
      </c>
      <c r="B63" s="7">
        <v>400</v>
      </c>
      <c r="C63" s="7">
        <v>259</v>
      </c>
      <c r="D63" s="11" t="s">
        <v>15</v>
      </c>
      <c r="E63" s="24">
        <f aca="true" t="shared" si="20" ref="E63:E71">SUM(F63:G63)</f>
        <v>0</v>
      </c>
      <c r="F63" s="10"/>
      <c r="G63" s="10"/>
      <c r="H63" s="24">
        <f aca="true" t="shared" si="21" ref="H63:H71">SUM(I63:J63)</f>
        <v>0</v>
      </c>
      <c r="I63" s="10"/>
      <c r="J63" s="10"/>
      <c r="K63" s="24">
        <f aca="true" t="shared" si="22" ref="K63:K71">SUM(L63:M63)</f>
        <v>0</v>
      </c>
      <c r="L63" s="10"/>
      <c r="M63" s="37"/>
    </row>
    <row r="64" spans="1:13" s="4" customFormat="1" ht="15" customHeight="1">
      <c r="A64" s="36">
        <v>1402</v>
      </c>
      <c r="B64" s="7">
        <v>400</v>
      </c>
      <c r="C64" s="7">
        <v>260</v>
      </c>
      <c r="D64" s="11" t="s">
        <v>16</v>
      </c>
      <c r="E64" s="24">
        <f t="shared" si="20"/>
        <v>48949</v>
      </c>
      <c r="F64" s="10">
        <v>48499</v>
      </c>
      <c r="G64" s="10">
        <v>450</v>
      </c>
      <c r="H64" s="24">
        <f t="shared" si="21"/>
        <v>-805</v>
      </c>
      <c r="I64" s="10">
        <v>-1371</v>
      </c>
      <c r="J64" s="10">
        <v>566</v>
      </c>
      <c r="K64" s="24">
        <f t="shared" si="22"/>
        <v>48144</v>
      </c>
      <c r="L64" s="10">
        <f aca="true" t="shared" si="23" ref="L64:M66">SUM(F64,I64)</f>
        <v>47128</v>
      </c>
      <c r="M64" s="37">
        <f t="shared" si="23"/>
        <v>1016</v>
      </c>
    </row>
    <row r="65" spans="1:13" s="4" customFormat="1" ht="15" customHeight="1">
      <c r="A65" s="36">
        <v>1402</v>
      </c>
      <c r="B65" s="7">
        <v>400</v>
      </c>
      <c r="C65" s="7">
        <v>262</v>
      </c>
      <c r="D65" s="11" t="s">
        <v>17</v>
      </c>
      <c r="E65" s="24">
        <f t="shared" si="20"/>
        <v>2051</v>
      </c>
      <c r="F65" s="10">
        <v>2051</v>
      </c>
      <c r="G65" s="10"/>
      <c r="H65" s="24">
        <f t="shared" si="21"/>
        <v>27</v>
      </c>
      <c r="I65" s="10"/>
      <c r="J65" s="10">
        <v>27</v>
      </c>
      <c r="K65" s="24">
        <f t="shared" si="22"/>
        <v>2078</v>
      </c>
      <c r="L65" s="10">
        <f t="shared" si="23"/>
        <v>2051</v>
      </c>
      <c r="M65" s="37">
        <f t="shared" si="23"/>
        <v>27</v>
      </c>
    </row>
    <row r="66" spans="1:13" s="4" customFormat="1" ht="15" customHeight="1">
      <c r="A66" s="36">
        <v>1402</v>
      </c>
      <c r="B66" s="7">
        <v>400</v>
      </c>
      <c r="C66" s="7">
        <v>263</v>
      </c>
      <c r="D66" s="11" t="s">
        <v>18</v>
      </c>
      <c r="E66" s="24">
        <f t="shared" si="20"/>
        <v>4774</v>
      </c>
      <c r="F66" s="10">
        <v>4544</v>
      </c>
      <c r="G66" s="10">
        <v>230</v>
      </c>
      <c r="H66" s="24">
        <f t="shared" si="21"/>
        <v>0</v>
      </c>
      <c r="I66" s="10"/>
      <c r="J66" s="10"/>
      <c r="K66" s="24">
        <f t="shared" si="22"/>
        <v>4774</v>
      </c>
      <c r="L66" s="10">
        <f t="shared" si="23"/>
        <v>4544</v>
      </c>
      <c r="M66" s="37">
        <f t="shared" si="23"/>
        <v>230</v>
      </c>
    </row>
    <row r="67" spans="1:13" s="4" customFormat="1" ht="15" customHeight="1" hidden="1">
      <c r="A67" s="36">
        <v>1402</v>
      </c>
      <c r="B67" s="7">
        <v>401</v>
      </c>
      <c r="C67" s="7">
        <v>264</v>
      </c>
      <c r="D67" s="11" t="s">
        <v>19</v>
      </c>
      <c r="E67" s="24">
        <f t="shared" si="20"/>
        <v>0</v>
      </c>
      <c r="F67" s="10"/>
      <c r="G67" s="10"/>
      <c r="H67" s="24">
        <f t="shared" si="21"/>
        <v>0</v>
      </c>
      <c r="I67" s="10"/>
      <c r="J67" s="10"/>
      <c r="K67" s="24">
        <f t="shared" si="22"/>
        <v>0</v>
      </c>
      <c r="L67" s="10"/>
      <c r="M67" s="37"/>
    </row>
    <row r="68" spans="1:13" s="4" customFormat="1" ht="15" customHeight="1" hidden="1">
      <c r="A68" s="36">
        <v>1402</v>
      </c>
      <c r="B68" s="7">
        <v>401</v>
      </c>
      <c r="C68" s="7">
        <v>264</v>
      </c>
      <c r="D68" s="11" t="s">
        <v>20</v>
      </c>
      <c r="E68" s="24">
        <f t="shared" si="20"/>
        <v>0</v>
      </c>
      <c r="F68" s="10"/>
      <c r="G68" s="10"/>
      <c r="H68" s="24">
        <f t="shared" si="21"/>
        <v>0</v>
      </c>
      <c r="I68" s="10"/>
      <c r="J68" s="10"/>
      <c r="K68" s="24">
        <f t="shared" si="22"/>
        <v>0</v>
      </c>
      <c r="L68" s="10"/>
      <c r="M68" s="37"/>
    </row>
    <row r="69" spans="1:13" s="4" customFormat="1" ht="15" customHeight="1" hidden="1">
      <c r="A69" s="36">
        <v>1402</v>
      </c>
      <c r="B69" s="7">
        <v>401</v>
      </c>
      <c r="C69" s="7">
        <v>265</v>
      </c>
      <c r="D69" s="11" t="s">
        <v>21</v>
      </c>
      <c r="E69" s="24">
        <f t="shared" si="20"/>
        <v>0</v>
      </c>
      <c r="F69" s="10"/>
      <c r="G69" s="10"/>
      <c r="H69" s="24">
        <f t="shared" si="21"/>
        <v>0</v>
      </c>
      <c r="I69" s="10"/>
      <c r="J69" s="10"/>
      <c r="K69" s="24">
        <f t="shared" si="22"/>
        <v>0</v>
      </c>
      <c r="L69" s="10"/>
      <c r="M69" s="37"/>
    </row>
    <row r="70" spans="1:13" s="4" customFormat="1" ht="15" customHeight="1" hidden="1">
      <c r="A70" s="36">
        <v>1403</v>
      </c>
      <c r="B70" s="7">
        <v>403</v>
      </c>
      <c r="C70" s="7">
        <v>267</v>
      </c>
      <c r="D70" s="11" t="s">
        <v>22</v>
      </c>
      <c r="E70" s="24">
        <f t="shared" si="20"/>
        <v>0</v>
      </c>
      <c r="F70" s="10"/>
      <c r="G70" s="10"/>
      <c r="H70" s="24">
        <f t="shared" si="21"/>
        <v>0</v>
      </c>
      <c r="I70" s="10"/>
      <c r="J70" s="10"/>
      <c r="K70" s="24">
        <f t="shared" si="22"/>
        <v>0</v>
      </c>
      <c r="L70" s="10"/>
      <c r="M70" s="37"/>
    </row>
    <row r="71" spans="1:13" s="4" customFormat="1" ht="15" customHeight="1" hidden="1">
      <c r="A71" s="36">
        <v>1404</v>
      </c>
      <c r="B71" s="7">
        <v>403</v>
      </c>
      <c r="C71" s="7">
        <v>268</v>
      </c>
      <c r="D71" s="11" t="s">
        <v>23</v>
      </c>
      <c r="E71" s="24">
        <f t="shared" si="20"/>
        <v>0</v>
      </c>
      <c r="F71" s="10"/>
      <c r="G71" s="10"/>
      <c r="H71" s="24">
        <f t="shared" si="21"/>
        <v>0</v>
      </c>
      <c r="I71" s="10"/>
      <c r="J71" s="10"/>
      <c r="K71" s="24">
        <f t="shared" si="22"/>
        <v>0</v>
      </c>
      <c r="L71" s="10"/>
      <c r="M71" s="37"/>
    </row>
    <row r="72" spans="1:13" ht="30.75" customHeight="1">
      <c r="A72" s="36"/>
      <c r="B72" s="7"/>
      <c r="C72" s="7"/>
      <c r="D72" s="6" t="s">
        <v>10</v>
      </c>
      <c r="E72" s="9">
        <f aca="true" t="shared" si="24" ref="E72:M72">SUM(E73)</f>
        <v>36997</v>
      </c>
      <c r="F72" s="9">
        <f t="shared" si="24"/>
        <v>36412</v>
      </c>
      <c r="G72" s="9">
        <f t="shared" si="24"/>
        <v>585</v>
      </c>
      <c r="H72" s="9">
        <f t="shared" si="24"/>
        <v>103</v>
      </c>
      <c r="I72" s="9">
        <f t="shared" si="24"/>
        <v>0</v>
      </c>
      <c r="J72" s="9">
        <f t="shared" si="24"/>
        <v>103</v>
      </c>
      <c r="K72" s="9">
        <f t="shared" si="24"/>
        <v>37100</v>
      </c>
      <c r="L72" s="9">
        <f t="shared" si="24"/>
        <v>36412</v>
      </c>
      <c r="M72" s="35">
        <f t="shared" si="24"/>
        <v>688</v>
      </c>
    </row>
    <row r="73" spans="1:13" s="4" customFormat="1" ht="15" customHeight="1">
      <c r="A73" s="36">
        <v>1400</v>
      </c>
      <c r="B73" s="7"/>
      <c r="C73" s="7"/>
      <c r="D73" s="12" t="s">
        <v>0</v>
      </c>
      <c r="E73" s="13">
        <f aca="true" t="shared" si="25" ref="E73:M73">SUM(E74:E83)</f>
        <v>36997</v>
      </c>
      <c r="F73" s="13">
        <f t="shared" si="25"/>
        <v>36412</v>
      </c>
      <c r="G73" s="13">
        <f t="shared" si="25"/>
        <v>585</v>
      </c>
      <c r="H73" s="10">
        <f t="shared" si="25"/>
        <v>103</v>
      </c>
      <c r="I73" s="10">
        <f t="shared" si="25"/>
        <v>0</v>
      </c>
      <c r="J73" s="10">
        <f t="shared" si="25"/>
        <v>103</v>
      </c>
      <c r="K73" s="10">
        <f t="shared" si="25"/>
        <v>37100</v>
      </c>
      <c r="L73" s="10">
        <f t="shared" si="25"/>
        <v>36412</v>
      </c>
      <c r="M73" s="37">
        <f t="shared" si="25"/>
        <v>688</v>
      </c>
    </row>
    <row r="74" spans="1:13" s="4" customFormat="1" ht="15" customHeight="1" hidden="1">
      <c r="A74" s="36">
        <v>1401</v>
      </c>
      <c r="B74" s="7">
        <v>400</v>
      </c>
      <c r="C74" s="7">
        <v>259</v>
      </c>
      <c r="D74" s="11" t="s">
        <v>15</v>
      </c>
      <c r="E74" s="24">
        <f aca="true" t="shared" si="26" ref="E74:E83">SUM(F74:G74)</f>
        <v>0</v>
      </c>
      <c r="F74" s="10"/>
      <c r="G74" s="10"/>
      <c r="H74" s="24">
        <f aca="true" t="shared" si="27" ref="H74:H83">SUM(I74:J74)</f>
        <v>0</v>
      </c>
      <c r="I74" s="10"/>
      <c r="J74" s="10"/>
      <c r="K74" s="24">
        <f aca="true" t="shared" si="28" ref="K74:K83">SUM(L74:M74)</f>
        <v>0</v>
      </c>
      <c r="L74" s="10"/>
      <c r="M74" s="37"/>
    </row>
    <row r="75" spans="1:13" s="4" customFormat="1" ht="15" customHeight="1">
      <c r="A75" s="36">
        <v>1402</v>
      </c>
      <c r="B75" s="7">
        <v>400</v>
      </c>
      <c r="C75" s="7">
        <v>260</v>
      </c>
      <c r="D75" s="11" t="s">
        <v>16</v>
      </c>
      <c r="E75" s="24">
        <f t="shared" si="26"/>
        <v>32895</v>
      </c>
      <c r="F75" s="10">
        <v>32354</v>
      </c>
      <c r="G75" s="10">
        <v>541</v>
      </c>
      <c r="H75" s="24">
        <f t="shared" si="27"/>
        <v>103</v>
      </c>
      <c r="I75" s="10"/>
      <c r="J75" s="10">
        <v>103</v>
      </c>
      <c r="K75" s="24">
        <f t="shared" si="28"/>
        <v>32998</v>
      </c>
      <c r="L75" s="10">
        <f>SUM(F75,I75)</f>
        <v>32354</v>
      </c>
      <c r="M75" s="37">
        <f>SUM(G75,J75)</f>
        <v>644</v>
      </c>
    </row>
    <row r="76" spans="1:13" s="4" customFormat="1" ht="15" customHeight="1">
      <c r="A76" s="36">
        <v>1402</v>
      </c>
      <c r="B76" s="7">
        <v>400</v>
      </c>
      <c r="C76" s="7">
        <v>262</v>
      </c>
      <c r="D76" s="11" t="s">
        <v>17</v>
      </c>
      <c r="E76" s="24">
        <f t="shared" si="26"/>
        <v>4102</v>
      </c>
      <c r="F76" s="10">
        <v>4058</v>
      </c>
      <c r="G76" s="10">
        <v>44</v>
      </c>
      <c r="H76" s="24">
        <f t="shared" si="27"/>
        <v>0</v>
      </c>
      <c r="I76" s="10"/>
      <c r="J76" s="10"/>
      <c r="K76" s="24">
        <f t="shared" si="28"/>
        <v>4102</v>
      </c>
      <c r="L76" s="10">
        <f>SUM(F76,I76)</f>
        <v>4058</v>
      </c>
      <c r="M76" s="37">
        <f>SUM(G76,J76)</f>
        <v>44</v>
      </c>
    </row>
    <row r="77" spans="1:13" s="4" customFormat="1" ht="15" customHeight="1" hidden="1">
      <c r="A77" s="36">
        <v>1402</v>
      </c>
      <c r="B77" s="7">
        <v>401</v>
      </c>
      <c r="C77" s="7">
        <v>263</v>
      </c>
      <c r="D77" s="11" t="s">
        <v>18</v>
      </c>
      <c r="E77" s="24">
        <f t="shared" si="26"/>
        <v>0</v>
      </c>
      <c r="F77" s="10"/>
      <c r="G77" s="10"/>
      <c r="H77" s="24">
        <f t="shared" si="27"/>
        <v>0</v>
      </c>
      <c r="I77" s="10"/>
      <c r="J77" s="10"/>
      <c r="K77" s="24">
        <f t="shared" si="28"/>
        <v>0</v>
      </c>
      <c r="L77" s="10"/>
      <c r="M77" s="37"/>
    </row>
    <row r="78" spans="1:13" s="4" customFormat="1" ht="15" customHeight="1" hidden="1">
      <c r="A78" s="36">
        <v>1402</v>
      </c>
      <c r="B78" s="7">
        <v>401</v>
      </c>
      <c r="C78" s="7">
        <v>264</v>
      </c>
      <c r="D78" s="11" t="s">
        <v>19</v>
      </c>
      <c r="E78" s="24">
        <f t="shared" si="26"/>
        <v>0</v>
      </c>
      <c r="F78" s="10"/>
      <c r="G78" s="10"/>
      <c r="H78" s="24">
        <f t="shared" si="27"/>
        <v>0</v>
      </c>
      <c r="I78" s="10"/>
      <c r="J78" s="10"/>
      <c r="K78" s="24">
        <f t="shared" si="28"/>
        <v>0</v>
      </c>
      <c r="L78" s="10"/>
      <c r="M78" s="37"/>
    </row>
    <row r="79" spans="1:13" s="4" customFormat="1" ht="15" customHeight="1" hidden="1">
      <c r="A79" s="36">
        <v>1402</v>
      </c>
      <c r="B79" s="7">
        <v>401</v>
      </c>
      <c r="C79" s="7">
        <v>264</v>
      </c>
      <c r="D79" s="11" t="s">
        <v>20</v>
      </c>
      <c r="E79" s="24">
        <f t="shared" si="26"/>
        <v>0</v>
      </c>
      <c r="F79" s="10"/>
      <c r="G79" s="10"/>
      <c r="H79" s="24">
        <f t="shared" si="27"/>
        <v>0</v>
      </c>
      <c r="I79" s="10"/>
      <c r="J79" s="10"/>
      <c r="K79" s="24">
        <f t="shared" si="28"/>
        <v>0</v>
      </c>
      <c r="L79" s="10"/>
      <c r="M79" s="37"/>
    </row>
    <row r="80" spans="1:13" s="4" customFormat="1" ht="15" customHeight="1" hidden="1">
      <c r="A80" s="36">
        <v>1402</v>
      </c>
      <c r="B80" s="7">
        <v>401</v>
      </c>
      <c r="C80" s="7">
        <v>265</v>
      </c>
      <c r="D80" s="11" t="s">
        <v>21</v>
      </c>
      <c r="E80" s="24">
        <f t="shared" si="26"/>
        <v>0</v>
      </c>
      <c r="F80" s="10"/>
      <c r="G80" s="10"/>
      <c r="H80" s="24">
        <f t="shared" si="27"/>
        <v>0</v>
      </c>
      <c r="I80" s="10"/>
      <c r="J80" s="10"/>
      <c r="K80" s="24">
        <f t="shared" si="28"/>
        <v>0</v>
      </c>
      <c r="L80" s="10"/>
      <c r="M80" s="37"/>
    </row>
    <row r="81" spans="1:13" s="4" customFormat="1" ht="15" customHeight="1" hidden="1">
      <c r="A81" s="36">
        <v>1403</v>
      </c>
      <c r="B81" s="7">
        <v>403</v>
      </c>
      <c r="C81" s="7">
        <v>267</v>
      </c>
      <c r="D81" s="11" t="s">
        <v>22</v>
      </c>
      <c r="E81" s="24">
        <f t="shared" si="26"/>
        <v>0</v>
      </c>
      <c r="F81" s="10"/>
      <c r="G81" s="10"/>
      <c r="H81" s="24">
        <f t="shared" si="27"/>
        <v>0</v>
      </c>
      <c r="I81" s="10"/>
      <c r="J81" s="10"/>
      <c r="K81" s="24">
        <f t="shared" si="28"/>
        <v>0</v>
      </c>
      <c r="L81" s="10"/>
      <c r="M81" s="37"/>
    </row>
    <row r="82" spans="1:13" s="4" customFormat="1" ht="15" customHeight="1" hidden="1">
      <c r="A82" s="36">
        <v>1404</v>
      </c>
      <c r="B82" s="7">
        <v>403</v>
      </c>
      <c r="C82" s="7">
        <v>268</v>
      </c>
      <c r="D82" s="11" t="s">
        <v>23</v>
      </c>
      <c r="E82" s="24">
        <f t="shared" si="26"/>
        <v>0</v>
      </c>
      <c r="F82" s="10"/>
      <c r="G82" s="10"/>
      <c r="H82" s="24">
        <f t="shared" si="27"/>
        <v>0</v>
      </c>
      <c r="I82" s="10"/>
      <c r="J82" s="10"/>
      <c r="K82" s="24">
        <f t="shared" si="28"/>
        <v>0</v>
      </c>
      <c r="L82" s="10"/>
      <c r="M82" s="37"/>
    </row>
    <row r="83" spans="1:13" s="4" customFormat="1" ht="15" customHeight="1" hidden="1">
      <c r="A83" s="36">
        <v>1407</v>
      </c>
      <c r="B83" s="7">
        <v>407</v>
      </c>
      <c r="C83" s="7">
        <v>319</v>
      </c>
      <c r="D83" s="11" t="s">
        <v>26</v>
      </c>
      <c r="E83" s="24">
        <f t="shared" si="26"/>
        <v>0</v>
      </c>
      <c r="F83" s="10"/>
      <c r="G83" s="10"/>
      <c r="H83" s="24">
        <f t="shared" si="27"/>
        <v>0</v>
      </c>
      <c r="I83" s="10"/>
      <c r="J83" s="10"/>
      <c r="K83" s="24">
        <f t="shared" si="28"/>
        <v>0</v>
      </c>
      <c r="L83" s="10"/>
      <c r="M83" s="37"/>
    </row>
    <row r="84" spans="1:13" ht="30.75" customHeight="1">
      <c r="A84" s="36"/>
      <c r="B84" s="7"/>
      <c r="C84" s="7"/>
      <c r="D84" s="6" t="s">
        <v>11</v>
      </c>
      <c r="E84" s="9">
        <f aca="true" t="shared" si="29" ref="E84:M84">SUM(E85)</f>
        <v>72449</v>
      </c>
      <c r="F84" s="9">
        <f t="shared" si="29"/>
        <v>71381</v>
      </c>
      <c r="G84" s="9">
        <f t="shared" si="29"/>
        <v>1068</v>
      </c>
      <c r="H84" s="9">
        <f t="shared" si="29"/>
        <v>228</v>
      </c>
      <c r="I84" s="9">
        <f t="shared" si="29"/>
        <v>-497</v>
      </c>
      <c r="J84" s="9">
        <f t="shared" si="29"/>
        <v>725</v>
      </c>
      <c r="K84" s="9">
        <f t="shared" si="29"/>
        <v>72677</v>
      </c>
      <c r="L84" s="9">
        <f t="shared" si="29"/>
        <v>70884</v>
      </c>
      <c r="M84" s="35">
        <f t="shared" si="29"/>
        <v>1793</v>
      </c>
    </row>
    <row r="85" spans="1:13" s="4" customFormat="1" ht="15" customHeight="1">
      <c r="A85" s="36">
        <v>1400</v>
      </c>
      <c r="B85" s="7"/>
      <c r="C85" s="7"/>
      <c r="D85" s="12" t="s">
        <v>0</v>
      </c>
      <c r="E85" s="13">
        <f aca="true" t="shared" si="30" ref="E85:M85">SUM(E86:E96)</f>
        <v>72449</v>
      </c>
      <c r="F85" s="13">
        <f t="shared" si="30"/>
        <v>71381</v>
      </c>
      <c r="G85" s="13">
        <f t="shared" si="30"/>
        <v>1068</v>
      </c>
      <c r="H85" s="10">
        <f t="shared" si="30"/>
        <v>228</v>
      </c>
      <c r="I85" s="10">
        <f t="shared" si="30"/>
        <v>-497</v>
      </c>
      <c r="J85" s="10">
        <f t="shared" si="30"/>
        <v>725</v>
      </c>
      <c r="K85" s="10">
        <f t="shared" si="30"/>
        <v>72677</v>
      </c>
      <c r="L85" s="10">
        <f t="shared" si="30"/>
        <v>70884</v>
      </c>
      <c r="M85" s="37">
        <f t="shared" si="30"/>
        <v>1793</v>
      </c>
    </row>
    <row r="86" spans="1:13" s="4" customFormat="1" ht="15" customHeight="1" hidden="1">
      <c r="A86" s="36">
        <v>1401</v>
      </c>
      <c r="B86" s="7">
        <v>400</v>
      </c>
      <c r="C86" s="7">
        <v>259</v>
      </c>
      <c r="D86" s="11" t="s">
        <v>15</v>
      </c>
      <c r="E86" s="24">
        <f aca="true" t="shared" si="31" ref="E86:E96">SUM(F86:G86)</f>
        <v>0</v>
      </c>
      <c r="F86" s="10"/>
      <c r="G86" s="10"/>
      <c r="H86" s="24">
        <f aca="true" t="shared" si="32" ref="H86:H96">SUM(I86:J86)</f>
        <v>0</v>
      </c>
      <c r="I86" s="10"/>
      <c r="J86" s="10"/>
      <c r="K86" s="24">
        <f aca="true" t="shared" si="33" ref="K86:K96">SUM(L86:M86)</f>
        <v>0</v>
      </c>
      <c r="L86" s="10"/>
      <c r="M86" s="37"/>
    </row>
    <row r="87" spans="1:13" s="4" customFormat="1" ht="15" customHeight="1">
      <c r="A87" s="36">
        <v>1402</v>
      </c>
      <c r="B87" s="7">
        <v>400</v>
      </c>
      <c r="C87" s="7">
        <v>260</v>
      </c>
      <c r="D87" s="11" t="s">
        <v>16</v>
      </c>
      <c r="E87" s="24">
        <f t="shared" si="31"/>
        <v>51707</v>
      </c>
      <c r="F87" s="10">
        <v>50639</v>
      </c>
      <c r="G87" s="10">
        <v>1068</v>
      </c>
      <c r="H87" s="24">
        <f t="shared" si="32"/>
        <v>27</v>
      </c>
      <c r="I87" s="10">
        <v>-480</v>
      </c>
      <c r="J87" s="10">
        <v>507</v>
      </c>
      <c r="K87" s="24">
        <f t="shared" si="33"/>
        <v>51734</v>
      </c>
      <c r="L87" s="10">
        <f aca="true" t="shared" si="34" ref="L87:M89">SUM(F87,I87)</f>
        <v>50159</v>
      </c>
      <c r="M87" s="37">
        <f t="shared" si="34"/>
        <v>1575</v>
      </c>
    </row>
    <row r="88" spans="1:13" s="4" customFormat="1" ht="15" customHeight="1">
      <c r="A88" s="36">
        <v>1402</v>
      </c>
      <c r="B88" s="7">
        <v>400</v>
      </c>
      <c r="C88" s="7">
        <v>262</v>
      </c>
      <c r="D88" s="11" t="s">
        <v>17</v>
      </c>
      <c r="E88" s="24">
        <f t="shared" si="31"/>
        <v>2491</v>
      </c>
      <c r="F88" s="10">
        <v>2491</v>
      </c>
      <c r="G88" s="10"/>
      <c r="H88" s="24">
        <f t="shared" si="32"/>
        <v>-17</v>
      </c>
      <c r="I88" s="10">
        <v>-17</v>
      </c>
      <c r="J88" s="10"/>
      <c r="K88" s="24">
        <f t="shared" si="33"/>
        <v>2474</v>
      </c>
      <c r="L88" s="10">
        <f t="shared" si="34"/>
        <v>2474</v>
      </c>
      <c r="M88" s="37">
        <f t="shared" si="34"/>
        <v>0</v>
      </c>
    </row>
    <row r="89" spans="1:13" s="4" customFormat="1" ht="15" customHeight="1">
      <c r="A89" s="36">
        <v>1402</v>
      </c>
      <c r="B89" s="7">
        <v>400</v>
      </c>
      <c r="C89" s="7">
        <v>263</v>
      </c>
      <c r="D89" s="11" t="s">
        <v>18</v>
      </c>
      <c r="E89" s="24">
        <f t="shared" si="31"/>
        <v>18251</v>
      </c>
      <c r="F89" s="10">
        <v>18251</v>
      </c>
      <c r="G89" s="10"/>
      <c r="H89" s="24">
        <f t="shared" si="32"/>
        <v>218</v>
      </c>
      <c r="I89" s="10"/>
      <c r="J89" s="10">
        <v>218</v>
      </c>
      <c r="K89" s="24">
        <f t="shared" si="33"/>
        <v>18469</v>
      </c>
      <c r="L89" s="10">
        <f t="shared" si="34"/>
        <v>18251</v>
      </c>
      <c r="M89" s="37">
        <f t="shared" si="34"/>
        <v>218</v>
      </c>
    </row>
    <row r="90" spans="1:13" s="4" customFormat="1" ht="15" customHeight="1" hidden="1">
      <c r="A90" s="36">
        <v>1402</v>
      </c>
      <c r="B90" s="7">
        <v>401</v>
      </c>
      <c r="C90" s="7">
        <v>264</v>
      </c>
      <c r="D90" s="11" t="s">
        <v>19</v>
      </c>
      <c r="E90" s="24">
        <f t="shared" si="31"/>
        <v>0</v>
      </c>
      <c r="F90" s="10"/>
      <c r="G90" s="10"/>
      <c r="H90" s="24">
        <f t="shared" si="32"/>
        <v>0</v>
      </c>
      <c r="I90" s="10"/>
      <c r="J90" s="10"/>
      <c r="K90" s="24">
        <f t="shared" si="33"/>
        <v>0</v>
      </c>
      <c r="L90" s="10"/>
      <c r="M90" s="37"/>
    </row>
    <row r="91" spans="1:13" s="4" customFormat="1" ht="15" customHeight="1" hidden="1">
      <c r="A91" s="36">
        <v>1402</v>
      </c>
      <c r="B91" s="7">
        <v>401</v>
      </c>
      <c r="C91" s="7">
        <v>264</v>
      </c>
      <c r="D91" s="11" t="s">
        <v>20</v>
      </c>
      <c r="E91" s="24">
        <f t="shared" si="31"/>
        <v>0</v>
      </c>
      <c r="F91" s="10"/>
      <c r="G91" s="10"/>
      <c r="H91" s="24">
        <f t="shared" si="32"/>
        <v>0</v>
      </c>
      <c r="I91" s="10"/>
      <c r="J91" s="10"/>
      <c r="K91" s="24">
        <f t="shared" si="33"/>
        <v>0</v>
      </c>
      <c r="L91" s="10"/>
      <c r="M91" s="37"/>
    </row>
    <row r="92" spans="1:13" s="4" customFormat="1" ht="15" customHeight="1" hidden="1">
      <c r="A92" s="36">
        <v>1402</v>
      </c>
      <c r="B92" s="7">
        <v>401</v>
      </c>
      <c r="C92" s="7">
        <v>265</v>
      </c>
      <c r="D92" s="11" t="s">
        <v>21</v>
      </c>
      <c r="E92" s="24">
        <f t="shared" si="31"/>
        <v>0</v>
      </c>
      <c r="F92" s="10"/>
      <c r="G92" s="10"/>
      <c r="H92" s="24">
        <f t="shared" si="32"/>
        <v>0</v>
      </c>
      <c r="I92" s="10"/>
      <c r="J92" s="10"/>
      <c r="K92" s="24">
        <f t="shared" si="33"/>
        <v>0</v>
      </c>
      <c r="L92" s="10"/>
      <c r="M92" s="37"/>
    </row>
    <row r="93" spans="1:13" s="4" customFormat="1" ht="15" customHeight="1" hidden="1">
      <c r="A93" s="36">
        <v>1403</v>
      </c>
      <c r="B93" s="7">
        <v>403</v>
      </c>
      <c r="C93" s="7">
        <v>267</v>
      </c>
      <c r="D93" s="11" t="s">
        <v>22</v>
      </c>
      <c r="E93" s="24">
        <f t="shared" si="31"/>
        <v>0</v>
      </c>
      <c r="F93" s="10"/>
      <c r="G93" s="10"/>
      <c r="H93" s="24">
        <f t="shared" si="32"/>
        <v>0</v>
      </c>
      <c r="I93" s="10"/>
      <c r="J93" s="10"/>
      <c r="K93" s="24">
        <f t="shared" si="33"/>
        <v>0</v>
      </c>
      <c r="L93" s="10"/>
      <c r="M93" s="37"/>
    </row>
    <row r="94" spans="1:13" s="4" customFormat="1" ht="15" customHeight="1" hidden="1">
      <c r="A94" s="36">
        <v>1404</v>
      </c>
      <c r="B94" s="7">
        <v>403</v>
      </c>
      <c r="C94" s="7">
        <v>268</v>
      </c>
      <c r="D94" s="11" t="s">
        <v>23</v>
      </c>
      <c r="E94" s="24">
        <f t="shared" si="31"/>
        <v>0</v>
      </c>
      <c r="F94" s="10"/>
      <c r="G94" s="10"/>
      <c r="H94" s="24">
        <f t="shared" si="32"/>
        <v>0</v>
      </c>
      <c r="I94" s="10"/>
      <c r="J94" s="10"/>
      <c r="K94" s="24">
        <f t="shared" si="33"/>
        <v>0</v>
      </c>
      <c r="L94" s="10"/>
      <c r="M94" s="37"/>
    </row>
    <row r="95" spans="1:13" s="4" customFormat="1" ht="15" customHeight="1" hidden="1">
      <c r="A95" s="36">
        <v>1407</v>
      </c>
      <c r="B95" s="7">
        <v>407</v>
      </c>
      <c r="C95" s="7">
        <v>272</v>
      </c>
      <c r="D95" s="11" t="s">
        <v>25</v>
      </c>
      <c r="E95" s="24">
        <f t="shared" si="31"/>
        <v>0</v>
      </c>
      <c r="F95" s="10"/>
      <c r="G95" s="10"/>
      <c r="H95" s="24">
        <f t="shared" si="32"/>
        <v>0</v>
      </c>
      <c r="I95" s="10"/>
      <c r="J95" s="10"/>
      <c r="K95" s="24">
        <f t="shared" si="33"/>
        <v>0</v>
      </c>
      <c r="L95" s="10"/>
      <c r="M95" s="37"/>
    </row>
    <row r="96" spans="1:13" s="4" customFormat="1" ht="15" customHeight="1" hidden="1">
      <c r="A96" s="36">
        <v>1407</v>
      </c>
      <c r="B96" s="7">
        <v>407</v>
      </c>
      <c r="C96" s="7">
        <v>319</v>
      </c>
      <c r="D96" s="11" t="s">
        <v>26</v>
      </c>
      <c r="E96" s="24">
        <f t="shared" si="31"/>
        <v>0</v>
      </c>
      <c r="F96" s="10"/>
      <c r="G96" s="10"/>
      <c r="H96" s="24">
        <f t="shared" si="32"/>
        <v>0</v>
      </c>
      <c r="I96" s="10"/>
      <c r="J96" s="10"/>
      <c r="K96" s="24">
        <f t="shared" si="33"/>
        <v>0</v>
      </c>
      <c r="L96" s="10"/>
      <c r="M96" s="37"/>
    </row>
    <row r="97" spans="1:13" s="14" customFormat="1" ht="40.5" customHeight="1" thickBot="1">
      <c r="A97" s="38"/>
      <c r="B97" s="39"/>
      <c r="C97" s="39"/>
      <c r="D97" s="39" t="s">
        <v>1</v>
      </c>
      <c r="E97" s="40">
        <f aca="true" t="shared" si="35" ref="E97:M97">SUM(E17+E31+E33+E35+E49+E61+E72+E84)</f>
        <v>359823</v>
      </c>
      <c r="F97" s="40">
        <f t="shared" si="35"/>
        <v>351020</v>
      </c>
      <c r="G97" s="40">
        <f t="shared" si="35"/>
        <v>8803</v>
      </c>
      <c r="H97" s="40">
        <f t="shared" si="35"/>
        <v>0</v>
      </c>
      <c r="I97" s="40">
        <f t="shared" si="35"/>
        <v>-2700</v>
      </c>
      <c r="J97" s="40">
        <f t="shared" si="35"/>
        <v>2700</v>
      </c>
      <c r="K97" s="40">
        <f t="shared" si="35"/>
        <v>359823</v>
      </c>
      <c r="L97" s="40">
        <f t="shared" si="35"/>
        <v>348320</v>
      </c>
      <c r="M97" s="41">
        <f t="shared" si="35"/>
        <v>11503</v>
      </c>
    </row>
    <row r="98" spans="5:11" ht="15">
      <c r="E98" s="19"/>
      <c r="H98" s="19"/>
      <c r="K98" s="19"/>
    </row>
    <row r="99" spans="5:11" ht="15" hidden="1">
      <c r="E99" s="19"/>
      <c r="H99" s="19">
        <v>260</v>
      </c>
      <c r="I99">
        <f>SUM(I52,I64,I75,I87)</f>
        <v>-2683</v>
      </c>
      <c r="J99">
        <f>SUM(J39,J52,J64,J75,J87)</f>
        <v>2455</v>
      </c>
      <c r="K99" s="19"/>
    </row>
    <row r="100" spans="5:11" ht="15" hidden="1">
      <c r="E100" s="19"/>
      <c r="H100" s="19">
        <v>262</v>
      </c>
      <c r="I100">
        <f>SUM(I40,I53,I65,I76,I88)</f>
        <v>-17</v>
      </c>
      <c r="J100">
        <f>SUM(J40,J53,J65,J76,J88)</f>
        <v>27</v>
      </c>
      <c r="K100" s="19"/>
    </row>
    <row r="101" spans="5:11" ht="15" hidden="1">
      <c r="E101" s="19"/>
      <c r="H101" s="19">
        <v>263</v>
      </c>
      <c r="I101">
        <f>SUM(I54,I66,I89)</f>
        <v>0</v>
      </c>
      <c r="J101">
        <f>SUM(J54,J66,J89)</f>
        <v>218</v>
      </c>
      <c r="K101" s="19"/>
    </row>
    <row r="102" spans="5:12" ht="18" hidden="1">
      <c r="E102" s="20"/>
      <c r="F102" s="3"/>
      <c r="H102" s="20"/>
      <c r="I102" s="3">
        <f>SUM(I99:I101)</f>
        <v>-2700</v>
      </c>
      <c r="J102" s="3">
        <f>SUM(J99:J101)</f>
        <v>2700</v>
      </c>
      <c r="K102" s="20"/>
      <c r="L102" s="3"/>
    </row>
    <row r="103" spans="4:6" ht="18" hidden="1">
      <c r="D103" s="63"/>
      <c r="E103" s="63"/>
      <c r="F103" s="63"/>
    </row>
    <row r="104" spans="5:12" ht="18" hidden="1">
      <c r="E104" s="62"/>
      <c r="F104" s="62"/>
      <c r="H104" s="62"/>
      <c r="I104" s="62"/>
      <c r="K104" s="62"/>
      <c r="L104" s="62"/>
    </row>
    <row r="105" spans="1:13" s="17" customFormat="1" ht="21.75" customHeight="1" hidden="1">
      <c r="A105" s="15">
        <v>1400</v>
      </c>
      <c r="B105" s="15"/>
      <c r="C105" s="15"/>
      <c r="D105" s="16" t="s">
        <v>0</v>
      </c>
      <c r="E105" s="22" t="e">
        <f aca="true" t="shared" si="36" ref="E105:M105">SUM(E106:E116)</f>
        <v>#REF!</v>
      </c>
      <c r="F105" s="9" t="e">
        <f t="shared" si="36"/>
        <v>#REF!</v>
      </c>
      <c r="G105" s="9" t="e">
        <f t="shared" si="36"/>
        <v>#REF!</v>
      </c>
      <c r="H105" s="22" t="e">
        <f t="shared" si="36"/>
        <v>#REF!</v>
      </c>
      <c r="I105" s="9" t="e">
        <f t="shared" si="36"/>
        <v>#REF!</v>
      </c>
      <c r="J105" s="9" t="e">
        <f t="shared" si="36"/>
        <v>#REF!</v>
      </c>
      <c r="K105" s="22" t="e">
        <f t="shared" si="36"/>
        <v>#REF!</v>
      </c>
      <c r="L105" s="9" t="e">
        <f t="shared" si="36"/>
        <v>#REF!</v>
      </c>
      <c r="M105" s="9" t="e">
        <f t="shared" si="36"/>
        <v>#REF!</v>
      </c>
    </row>
    <row r="106" spans="1:13" s="4" customFormat="1" ht="15" customHeight="1" hidden="1">
      <c r="A106" s="7">
        <v>1401</v>
      </c>
      <c r="B106" s="7">
        <v>400</v>
      </c>
      <c r="C106" s="7">
        <v>259</v>
      </c>
      <c r="D106" s="11" t="s">
        <v>15</v>
      </c>
      <c r="E106" s="18" t="e">
        <f>SUM(#REF!+G106)</f>
        <v>#REF!</v>
      </c>
      <c r="F106" s="10">
        <f>SUM(F19+F37+F51+F38+F63+F74+F86)</f>
        <v>0</v>
      </c>
      <c r="G106" s="10">
        <f>SUM(G19+G37+G51+G38+G63+G74+G86)</f>
        <v>0</v>
      </c>
      <c r="H106" s="18" t="e">
        <f>SUM(#REF!+J106)</f>
        <v>#REF!</v>
      </c>
      <c r="I106" s="10">
        <f>SUM(I19+I37+I51+I38+I63+I74+I86)</f>
        <v>0</v>
      </c>
      <c r="J106" s="10">
        <f>SUM(J19+J37+J51+J38+J63+J74+J86)</f>
        <v>0</v>
      </c>
      <c r="K106" s="18" t="e">
        <f>SUM(#REF!+M106)</f>
        <v>#REF!</v>
      </c>
      <c r="L106" s="10">
        <f>SUM(L19+L37+L51+L38+L63+L74+L86)</f>
        <v>0</v>
      </c>
      <c r="M106" s="10">
        <f>SUM(M19+M37+M51+M38+M63+M74+M86)</f>
        <v>0</v>
      </c>
    </row>
    <row r="107" spans="1:13" s="4" customFormat="1" ht="15" customHeight="1" hidden="1">
      <c r="A107" s="7">
        <v>1402</v>
      </c>
      <c r="B107" s="7">
        <v>401</v>
      </c>
      <c r="C107" s="7">
        <v>260</v>
      </c>
      <c r="D107" s="11" t="s">
        <v>16</v>
      </c>
      <c r="E107" s="18" t="e">
        <f>SUM(#REF!+G107)</f>
        <v>#REF!</v>
      </c>
      <c r="F107" s="10">
        <f>SUM(F20+F39+F52+F64+F75+F87)</f>
        <v>307510</v>
      </c>
      <c r="G107" s="10">
        <f>SUM(G20+G39+G52+G64+G75+G87)</f>
        <v>7879</v>
      </c>
      <c r="H107" s="18" t="e">
        <f>SUM(#REF!+J107)</f>
        <v>#REF!</v>
      </c>
      <c r="I107" s="10">
        <f>SUM(I20+I39+I52+I64+I75+I87)</f>
        <v>-2683</v>
      </c>
      <c r="J107" s="10">
        <f>SUM(J20+J39+J52+J64+J75+J87)</f>
        <v>2455</v>
      </c>
      <c r="K107" s="18" t="e">
        <f>SUM(#REF!+M107)</f>
        <v>#REF!</v>
      </c>
      <c r="L107" s="10">
        <f>SUM(L20+L39+L52+L64+L75+L87)</f>
        <v>304827</v>
      </c>
      <c r="M107" s="10">
        <f>SUM(M20+M39+M52+M64+M75+M87)</f>
        <v>10334</v>
      </c>
    </row>
    <row r="108" spans="1:13" s="4" customFormat="1" ht="15" customHeight="1" hidden="1">
      <c r="A108" s="7">
        <v>1402</v>
      </c>
      <c r="B108" s="7">
        <v>401</v>
      </c>
      <c r="C108" s="7">
        <v>262</v>
      </c>
      <c r="D108" s="11" t="s">
        <v>17</v>
      </c>
      <c r="E108" s="18" t="e">
        <f>SUM(#REF!+G108)</f>
        <v>#REF!</v>
      </c>
      <c r="F108" s="10">
        <f>SUM(F40+F53+F65+F76+F88)</f>
        <v>14785</v>
      </c>
      <c r="G108" s="10">
        <f>SUM(G40+G53+G65+G76+G88)</f>
        <v>294</v>
      </c>
      <c r="H108" s="18" t="e">
        <f>SUM(#REF!+J108)</f>
        <v>#REF!</v>
      </c>
      <c r="I108" s="10">
        <f>SUM(I40+I53+I65+I76+I88)</f>
        <v>-17</v>
      </c>
      <c r="J108" s="10">
        <f>SUM(J40+J53+J65+J76+J88)</f>
        <v>27</v>
      </c>
      <c r="K108" s="18" t="e">
        <f>SUM(#REF!+M108)</f>
        <v>#REF!</v>
      </c>
      <c r="L108" s="10">
        <f>SUM(L40+L53+L65+L76+L88)</f>
        <v>14768</v>
      </c>
      <c r="M108" s="10">
        <f>SUM(M40+M53+M65+M76+M88)</f>
        <v>321</v>
      </c>
    </row>
    <row r="109" spans="1:13" s="4" customFormat="1" ht="15" customHeight="1" hidden="1">
      <c r="A109" s="7">
        <v>1402</v>
      </c>
      <c r="B109" s="7">
        <v>401</v>
      </c>
      <c r="C109" s="7">
        <v>263</v>
      </c>
      <c r="D109" s="11" t="s">
        <v>18</v>
      </c>
      <c r="E109" s="18" t="e">
        <f>SUM(#REF!+G109)</f>
        <v>#REF!</v>
      </c>
      <c r="F109" s="10">
        <f>SUM(F54+F66+F89)</f>
        <v>28725</v>
      </c>
      <c r="G109" s="10">
        <f>SUM(G54+G66+G89)</f>
        <v>630</v>
      </c>
      <c r="H109" s="18" t="e">
        <f>SUM(#REF!+J109)</f>
        <v>#REF!</v>
      </c>
      <c r="I109" s="10">
        <f>SUM(I54+I66+I89)</f>
        <v>0</v>
      </c>
      <c r="J109" s="10">
        <f>SUM(J54+J66+J89)</f>
        <v>218</v>
      </c>
      <c r="K109" s="18" t="e">
        <f>SUM(#REF!+M109)</f>
        <v>#REF!</v>
      </c>
      <c r="L109" s="10">
        <f>SUM(L54+L66+L89)</f>
        <v>28725</v>
      </c>
      <c r="M109" s="10">
        <f>SUM(M54+M66+M89)</f>
        <v>848</v>
      </c>
    </row>
    <row r="110" spans="1:13" s="4" customFormat="1" ht="15" customHeight="1" hidden="1">
      <c r="A110" s="7">
        <v>1402</v>
      </c>
      <c r="B110" s="7">
        <v>401</v>
      </c>
      <c r="C110" s="7">
        <v>264</v>
      </c>
      <c r="D110" s="11" t="s">
        <v>19</v>
      </c>
      <c r="E110" s="18" t="e">
        <f>SUM(#REF!+G110)</f>
        <v>#REF!</v>
      </c>
      <c r="F110" s="10">
        <f>SUM(F23+F34+F42+F55+F67+F78+F90)</f>
        <v>0</v>
      </c>
      <c r="G110" s="10">
        <f>SUM(G23+G34+G42+G55+G67+G78+G90)</f>
        <v>0</v>
      </c>
      <c r="H110" s="18" t="e">
        <f>SUM(#REF!+J110)</f>
        <v>#REF!</v>
      </c>
      <c r="I110" s="10">
        <f>SUM(I23+I34+I42+I55+I67+I78+I90)</f>
        <v>0</v>
      </c>
      <c r="J110" s="10">
        <f>SUM(J23+J34+J42+J55+J67+J78+J90)</f>
        <v>0</v>
      </c>
      <c r="K110" s="18" t="e">
        <f>SUM(#REF!+M110)</f>
        <v>#REF!</v>
      </c>
      <c r="L110" s="10">
        <f>SUM(L23+L34+L42+L55+L67+L78+L90)</f>
        <v>0</v>
      </c>
      <c r="M110" s="10">
        <f>SUM(M23+M34+M42+M55+M67+M78+M90)</f>
        <v>0</v>
      </c>
    </row>
    <row r="111" spans="1:13" s="4" customFormat="1" ht="15" customHeight="1" hidden="1">
      <c r="A111" s="7">
        <v>1402</v>
      </c>
      <c r="B111" s="7">
        <v>401</v>
      </c>
      <c r="C111" s="7">
        <v>264</v>
      </c>
      <c r="D111" s="11" t="s">
        <v>20</v>
      </c>
      <c r="E111" s="18" t="e">
        <f>SUM(#REF!+G111)</f>
        <v>#REF!</v>
      </c>
      <c r="F111" s="10">
        <f>SUM(F32+F43+F56+F68+F79+F91)</f>
        <v>0</v>
      </c>
      <c r="G111" s="10">
        <f>SUM(G32+G43+G56+G68+G79+G91)</f>
        <v>0</v>
      </c>
      <c r="H111" s="18" t="e">
        <f>SUM(#REF!+J111)</f>
        <v>#REF!</v>
      </c>
      <c r="I111" s="10">
        <f>SUM(I32+I43+I56+I68+I79+I91)</f>
        <v>0</v>
      </c>
      <c r="J111" s="10">
        <f>SUM(J32+J43+J56+J68+J79+J91)</f>
        <v>0</v>
      </c>
      <c r="K111" s="18" t="e">
        <f>SUM(#REF!+M111)</f>
        <v>#REF!</v>
      </c>
      <c r="L111" s="10">
        <f>SUM(L32+L43+L56+L68+L79+L91)</f>
        <v>0</v>
      </c>
      <c r="M111" s="10">
        <f>SUM(M32+M43+M56+M68+M79+M91)</f>
        <v>0</v>
      </c>
    </row>
    <row r="112" spans="1:13" s="4" customFormat="1" ht="15" customHeight="1" hidden="1">
      <c r="A112" s="7">
        <v>1402</v>
      </c>
      <c r="B112" s="7">
        <v>401</v>
      </c>
      <c r="C112" s="7">
        <v>265</v>
      </c>
      <c r="D112" s="11" t="s">
        <v>21</v>
      </c>
      <c r="E112" s="18" t="e">
        <f>SUM(#REF!+G112)</f>
        <v>#REF!</v>
      </c>
      <c r="F112" s="10">
        <f>SUM(F25+F44+F57+F69+F80+F92)</f>
        <v>0</v>
      </c>
      <c r="G112" s="10">
        <f>SUM(G25+G44+G57+G69+G80+G92)</f>
        <v>0</v>
      </c>
      <c r="H112" s="18" t="e">
        <f>SUM(#REF!+J112)</f>
        <v>#REF!</v>
      </c>
      <c r="I112" s="10">
        <f>SUM(I25+I44+I57+I69+I80+I92)</f>
        <v>0</v>
      </c>
      <c r="J112" s="10">
        <f>SUM(J25+J44+J57+J69+J80+J92)</f>
        <v>0</v>
      </c>
      <c r="K112" s="18" t="e">
        <f>SUM(#REF!+M112)</f>
        <v>#REF!</v>
      </c>
      <c r="L112" s="10">
        <f>SUM(L25+L44+L57+L69+L80+L92)</f>
        <v>0</v>
      </c>
      <c r="M112" s="10">
        <f>SUM(M25+M44+M57+M69+M80+M92)</f>
        <v>0</v>
      </c>
    </row>
    <row r="113" spans="1:13" s="4" customFormat="1" ht="15" customHeight="1" hidden="1">
      <c r="A113" s="7">
        <v>1403</v>
      </c>
      <c r="B113" s="7">
        <v>403</v>
      </c>
      <c r="C113" s="7">
        <v>267</v>
      </c>
      <c r="D113" s="11" t="s">
        <v>22</v>
      </c>
      <c r="E113" s="18" t="e">
        <f>SUM(#REF!+G113)</f>
        <v>#REF!</v>
      </c>
      <c r="F113" s="10">
        <f>SUM(F93)</f>
        <v>0</v>
      </c>
      <c r="G113" s="10">
        <f>SUM(G93)</f>
        <v>0</v>
      </c>
      <c r="H113" s="18" t="e">
        <f>SUM(#REF!+J113)</f>
        <v>#REF!</v>
      </c>
      <c r="I113" s="10">
        <f>SUM(I93)</f>
        <v>0</v>
      </c>
      <c r="J113" s="10">
        <f>SUM(J93)</f>
        <v>0</v>
      </c>
      <c r="K113" s="18" t="e">
        <f>SUM(#REF!+M113)</f>
        <v>#REF!</v>
      </c>
      <c r="L113" s="10">
        <f>SUM(L93)</f>
        <v>0</v>
      </c>
      <c r="M113" s="10">
        <f>SUM(M93)</f>
        <v>0</v>
      </c>
    </row>
    <row r="114" spans="1:13" s="4" customFormat="1" ht="15" customHeight="1" hidden="1">
      <c r="A114" s="7">
        <v>1404</v>
      </c>
      <c r="B114" s="7">
        <v>403</v>
      </c>
      <c r="C114" s="7">
        <v>268</v>
      </c>
      <c r="D114" s="11" t="s">
        <v>23</v>
      </c>
      <c r="E114" s="18" t="e">
        <f>SUM(#REF!+G114)</f>
        <v>#REF!</v>
      </c>
      <c r="F114" s="10">
        <f>SUM(F27)</f>
        <v>0</v>
      </c>
      <c r="G114" s="10">
        <f>SUM(G27)</f>
        <v>0</v>
      </c>
      <c r="H114" s="18" t="e">
        <f>SUM(#REF!+J114)</f>
        <v>#REF!</v>
      </c>
      <c r="I114" s="10">
        <f>SUM(I27)</f>
        <v>0</v>
      </c>
      <c r="J114" s="10">
        <f>SUM(J27)</f>
        <v>0</v>
      </c>
      <c r="K114" s="18" t="e">
        <f>SUM(#REF!+M114)</f>
        <v>#REF!</v>
      </c>
      <c r="L114" s="10">
        <f>SUM(L27)</f>
        <v>0</v>
      </c>
      <c r="M114" s="10">
        <f>SUM(M27)</f>
        <v>0</v>
      </c>
    </row>
    <row r="115" spans="1:13" s="4" customFormat="1" ht="15" customHeight="1" hidden="1">
      <c r="A115" s="7">
        <v>1407</v>
      </c>
      <c r="B115" s="7">
        <v>407</v>
      </c>
      <c r="C115" s="7">
        <v>272</v>
      </c>
      <c r="D115" s="11" t="s">
        <v>25</v>
      </c>
      <c r="E115" s="18" t="e">
        <f>SUM(#REF!+G115)</f>
        <v>#REF!</v>
      </c>
      <c r="F115" s="10" t="e">
        <f>SUM(F29+F47+F60+#REF!+#REF!+F95)</f>
        <v>#REF!</v>
      </c>
      <c r="G115" s="10" t="e">
        <f>SUM(G29+G47+G60+#REF!+#REF!+G95)</f>
        <v>#REF!</v>
      </c>
      <c r="H115" s="18" t="e">
        <f>SUM(#REF!+J115)</f>
        <v>#REF!</v>
      </c>
      <c r="I115" s="10" t="e">
        <f>SUM(I29+I47+I60+#REF!+#REF!+I95)</f>
        <v>#REF!</v>
      </c>
      <c r="J115" s="10" t="e">
        <f>SUM(J29+J47+J60+#REF!+#REF!+J95)</f>
        <v>#REF!</v>
      </c>
      <c r="K115" s="18" t="e">
        <f>SUM(#REF!+M115)</f>
        <v>#REF!</v>
      </c>
      <c r="L115" s="10" t="e">
        <f>SUM(L29+L47+L60+#REF!+#REF!+L95)</f>
        <v>#REF!</v>
      </c>
      <c r="M115" s="10" t="e">
        <f>SUM(M29+M47+M60+#REF!+#REF!+M95)</f>
        <v>#REF!</v>
      </c>
    </row>
    <row r="116" spans="1:13" s="4" customFormat="1" ht="15" customHeight="1" hidden="1">
      <c r="A116" s="7">
        <v>1407</v>
      </c>
      <c r="B116" s="7">
        <v>407</v>
      </c>
      <c r="C116" s="7">
        <v>319</v>
      </c>
      <c r="D116" s="11" t="s">
        <v>26</v>
      </c>
      <c r="E116" s="18" t="e">
        <f>SUM(#REF!+G116)</f>
        <v>#REF!</v>
      </c>
      <c r="F116" s="10" t="e">
        <f>SUM(F30+F48+#REF!+#REF!+F83+F96)</f>
        <v>#REF!</v>
      </c>
      <c r="G116" s="10" t="e">
        <f>SUM(G30+G48+#REF!+#REF!+G83+G96)</f>
        <v>#REF!</v>
      </c>
      <c r="H116" s="18" t="e">
        <f>SUM(#REF!+J116)</f>
        <v>#REF!</v>
      </c>
      <c r="I116" s="10" t="e">
        <f>SUM(I30+I48+#REF!+#REF!+I83+I96)</f>
        <v>#REF!</v>
      </c>
      <c r="J116" s="10" t="e">
        <f>SUM(J30+J48+#REF!+#REF!+J83+J96)</f>
        <v>#REF!</v>
      </c>
      <c r="K116" s="18" t="e">
        <f>SUM(#REF!+M116)</f>
        <v>#REF!</v>
      </c>
      <c r="L116" s="10" t="e">
        <f>SUM(L30+L48+#REF!+#REF!+L83+L96)</f>
        <v>#REF!</v>
      </c>
      <c r="M116" s="10" t="e">
        <f>SUM(M30+M48+#REF!+#REF!+M83+M96)</f>
        <v>#REF!</v>
      </c>
    </row>
    <row r="117" spans="5:11" ht="12.75" hidden="1">
      <c r="E117" s="21"/>
      <c r="H117" s="21"/>
      <c r="K117" s="21"/>
    </row>
    <row r="118" spans="5:11" ht="12.75" hidden="1">
      <c r="E118" s="21"/>
      <c r="H118" s="21"/>
      <c r="K118" s="21"/>
    </row>
    <row r="119" spans="5:11" ht="12.75">
      <c r="E119" s="21"/>
      <c r="H119" s="21"/>
      <c r="K119" s="21"/>
    </row>
  </sheetData>
  <sheetProtection/>
  <mergeCells count="18">
    <mergeCell ref="H104:I104"/>
    <mergeCell ref="K13:M13"/>
    <mergeCell ref="K14:K15"/>
    <mergeCell ref="K104:L104"/>
    <mergeCell ref="E13:G13"/>
    <mergeCell ref="E14:E15"/>
    <mergeCell ref="H13:J13"/>
    <mergeCell ref="H14:H15"/>
    <mergeCell ref="E104:F104"/>
    <mergeCell ref="D103:F103"/>
    <mergeCell ref="K1:L1"/>
    <mergeCell ref="K3:M3"/>
    <mergeCell ref="K6:L6"/>
    <mergeCell ref="K8:M8"/>
    <mergeCell ref="A11:M11"/>
    <mergeCell ref="A14:A15"/>
    <mergeCell ref="B14:B15"/>
    <mergeCell ref="C14:C15"/>
  </mergeCells>
  <printOptions/>
  <pageMargins left="1.05" right="0.3" top="0.27" bottom="0.17" header="0.87" footer="0.17"/>
  <pageSetup horizontalDpi="360" verticalDpi="360" orientation="portrait" paperSize="9" scale="90" r:id="rId1"/>
  <colBreaks count="1" manualBreakCount="1">
    <brk id="14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duma_org</cp:lastModifiedBy>
  <cp:lastPrinted>2004-12-19T09:56:00Z</cp:lastPrinted>
  <dcterms:created xsi:type="dcterms:W3CDTF">1999-04-16T11:44:00Z</dcterms:created>
  <dcterms:modified xsi:type="dcterms:W3CDTF">2004-12-30T08:30:16Z</dcterms:modified>
  <cp:category/>
  <cp:version/>
  <cp:contentType/>
  <cp:contentStatus/>
</cp:coreProperties>
</file>