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Голицына\Desktop\План реализации\2024\В ЦИКТ 4-2024\"/>
    </mc:Choice>
  </mc:AlternateContent>
  <xr:revisionPtr revIDLastSave="0" documentId="8_{5AE27831-16F5-4F4C-961A-232C0961772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лан реализации 24-26" sheetId="3" r:id="rId1"/>
    <sheet name="Лист1" sheetId="4" r:id="rId2"/>
  </sheets>
  <definedNames>
    <definedName name="_xlnm._FilterDatabase" localSheetId="0" hidden="1">'План реализации 24-26'!$A$1:$Q$262</definedName>
    <definedName name="_xlnm.Print_Area" localSheetId="0">'План реализации 24-26'!$A$1:$O$271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7" i="3" l="1"/>
  <c r="G98" i="3"/>
  <c r="G67" i="3"/>
  <c r="G59" i="3"/>
  <c r="L143" i="3"/>
  <c r="L146" i="3"/>
  <c r="L142" i="3"/>
  <c r="L135" i="3"/>
  <c r="L134" i="3"/>
  <c r="L133" i="3"/>
  <c r="M81" i="3"/>
  <c r="M82" i="3"/>
  <c r="L82" i="3"/>
  <c r="K219" i="3"/>
  <c r="K254" i="3"/>
  <c r="M27" i="3" l="1"/>
  <c r="L27" i="3"/>
  <c r="K27" i="3"/>
  <c r="K26" i="3" l="1"/>
  <c r="L73" i="3" l="1"/>
  <c r="L186" i="3"/>
  <c r="K186" i="3"/>
  <c r="M186" i="3"/>
  <c r="K226" i="3" l="1"/>
  <c r="L226" i="3"/>
  <c r="K196" i="3" l="1"/>
  <c r="G210" i="3" l="1"/>
  <c r="M232" i="3" l="1"/>
  <c r="L232" i="3"/>
  <c r="K232" i="3"/>
  <c r="M226" i="3"/>
  <c r="M218" i="3" s="1"/>
  <c r="L218" i="3"/>
  <c r="M155" i="3"/>
  <c r="L155" i="3"/>
  <c r="J226" i="3" l="1"/>
  <c r="I226" i="3"/>
  <c r="G155" i="3"/>
  <c r="J155" i="3"/>
  <c r="I155" i="3"/>
  <c r="G226" i="3"/>
  <c r="G196" i="3"/>
  <c r="G207" i="3"/>
  <c r="G218" i="3"/>
  <c r="K218" i="3"/>
  <c r="L98" i="3" l="1"/>
  <c r="I98" i="3"/>
  <c r="G13" i="3" l="1"/>
  <c r="L243" i="3" l="1"/>
  <c r="M243" i="3"/>
  <c r="K243" i="3"/>
  <c r="L238" i="3"/>
  <c r="M238" i="3"/>
  <c r="K238" i="3"/>
  <c r="G26" i="3" l="1"/>
  <c r="K98" i="3" l="1"/>
  <c r="J98" i="3" l="1"/>
  <c r="I26" i="3" l="1"/>
  <c r="I13" i="3"/>
  <c r="I67" i="3"/>
  <c r="J27" i="3"/>
  <c r="I27" i="3"/>
  <c r="G27" i="3"/>
  <c r="G250" i="3" l="1"/>
  <c r="J13" i="3" l="1"/>
  <c r="I89" i="3"/>
  <c r="G89" i="3"/>
  <c r="L80" i="3"/>
  <c r="J186" i="3" l="1"/>
  <c r="I186" i="3"/>
  <c r="G186" i="3"/>
  <c r="L79" i="3"/>
  <c r="L67" i="3" s="1"/>
  <c r="K97" i="3"/>
  <c r="K176" i="3"/>
  <c r="K156" i="3"/>
  <c r="K155" i="3" l="1"/>
  <c r="M26" i="3"/>
  <c r="L13" i="3"/>
  <c r="K13" i="3"/>
  <c r="K12" i="3" s="1"/>
  <c r="K14" i="3"/>
  <c r="M67" i="3" l="1"/>
  <c r="L89" i="3"/>
  <c r="J196" i="3"/>
  <c r="I196" i="3"/>
  <c r="L196" i="3" l="1"/>
  <c r="M196" i="3"/>
  <c r="K91" i="3"/>
  <c r="K89" i="3" s="1"/>
  <c r="L59" i="3"/>
  <c r="M59" i="3"/>
  <c r="K68" i="3"/>
  <c r="M89" i="3" l="1"/>
  <c r="K213" i="3" l="1"/>
  <c r="K210" i="3" s="1"/>
  <c r="J210" i="3"/>
  <c r="I210" i="3"/>
  <c r="J66" i="3"/>
  <c r="I66" i="3"/>
  <c r="G66" i="3"/>
  <c r="J243" i="3"/>
  <c r="I243" i="3"/>
  <c r="G243" i="3"/>
  <c r="K72" i="3" l="1"/>
  <c r="K67" i="3" s="1"/>
  <c r="K207" i="3" l="1"/>
  <c r="K64" i="3" l="1"/>
  <c r="J10" i="3"/>
  <c r="M10" i="3" l="1"/>
  <c r="L10" i="3"/>
  <c r="K10" i="3"/>
  <c r="J26" i="3" l="1"/>
  <c r="I12" i="3" l="1"/>
  <c r="G12" i="3"/>
  <c r="G14" i="3" l="1"/>
  <c r="J207" i="3" l="1"/>
  <c r="L207" i="3"/>
  <c r="M207" i="3"/>
  <c r="I207" i="3"/>
  <c r="G64" i="3"/>
  <c r="M98" i="3"/>
  <c r="J67" i="3"/>
  <c r="G58" i="3" l="1"/>
  <c r="K216" i="3"/>
  <c r="K61" i="3" l="1"/>
  <c r="K59" i="3" s="1"/>
  <c r="P60" i="3"/>
  <c r="O60" i="3"/>
  <c r="J60" i="3"/>
  <c r="I60" i="3"/>
  <c r="G60" i="3"/>
  <c r="N60" i="3" l="1"/>
  <c r="P216" i="3" l="1"/>
  <c r="P58" i="3" s="1"/>
  <c r="O216" i="3"/>
  <c r="O58" i="3" s="1"/>
  <c r="N216" i="3"/>
  <c r="N58" i="3" s="1"/>
  <c r="M216" i="3"/>
  <c r="L216" i="3"/>
  <c r="J216" i="3"/>
  <c r="I216" i="3"/>
  <c r="G216" i="3"/>
  <c r="L210" i="3" l="1"/>
  <c r="L64" i="3" s="1"/>
  <c r="M210" i="3"/>
  <c r="M64" i="3" s="1"/>
  <c r="J89" i="3" l="1"/>
  <c r="I64" i="3" l="1"/>
  <c r="I58" i="3" s="1"/>
  <c r="J64" i="3"/>
  <c r="J58" i="3" s="1"/>
  <c r="M250" i="3"/>
  <c r="L250" i="3"/>
  <c r="K250" i="3"/>
  <c r="J250" i="3"/>
  <c r="I250" i="3"/>
  <c r="J12" i="3"/>
  <c r="L26" i="3" l="1"/>
  <c r="M13" i="3"/>
  <c r="M12" i="3" s="1"/>
  <c r="N13" i="3"/>
  <c r="O13" i="3"/>
  <c r="P13" i="3"/>
  <c r="L12" i="3" l="1"/>
  <c r="M261" i="3"/>
  <c r="L261" i="3"/>
  <c r="K261" i="3"/>
  <c r="J260" i="3"/>
  <c r="I260" i="3"/>
  <c r="M259" i="3"/>
  <c r="L259" i="3"/>
  <c r="K259" i="3"/>
  <c r="G259" i="3"/>
  <c r="J259" i="3" s="1"/>
  <c r="L257" i="3"/>
  <c r="K257" i="3"/>
  <c r="J258" i="3"/>
  <c r="I258" i="3"/>
  <c r="M257" i="3"/>
  <c r="J257" i="3"/>
  <c r="I257" i="3"/>
  <c r="M255" i="3"/>
  <c r="L255" i="3"/>
  <c r="K255" i="3"/>
  <c r="J255" i="3"/>
  <c r="I255" i="3"/>
  <c r="G255" i="3"/>
  <c r="M253" i="3"/>
  <c r="L253" i="3"/>
  <c r="K253" i="3"/>
  <c r="J253" i="3"/>
  <c r="I253" i="3"/>
  <c r="G253" i="3"/>
  <c r="M248" i="3"/>
  <c r="L248" i="3"/>
  <c r="K248" i="3"/>
  <c r="J248" i="3"/>
  <c r="I248" i="3"/>
  <c r="G248" i="3"/>
  <c r="M246" i="3"/>
  <c r="L246" i="3"/>
  <c r="K246" i="3"/>
  <c r="G246" i="3"/>
  <c r="I246" i="3" s="1"/>
  <c r="J238" i="3"/>
  <c r="I238" i="3"/>
  <c r="G238" i="3"/>
  <c r="M236" i="3"/>
  <c r="L236" i="3"/>
  <c r="K236" i="3"/>
  <c r="G236" i="3"/>
  <c r="J236" i="3" s="1"/>
  <c r="J218" i="3"/>
  <c r="I218" i="3"/>
  <c r="P67" i="3"/>
  <c r="J65" i="3"/>
  <c r="I65" i="3"/>
  <c r="G65" i="3"/>
  <c r="P8" i="3"/>
  <c r="O8" i="3"/>
  <c r="N8" i="3"/>
  <c r="K58" i="3" l="1"/>
  <c r="M58" i="3"/>
  <c r="N67" i="3"/>
  <c r="O67" i="3" s="1"/>
  <c r="J252" i="3"/>
  <c r="M252" i="3"/>
  <c r="I252" i="3"/>
  <c r="G252" i="3"/>
  <c r="L252" i="3"/>
  <c r="K252" i="3"/>
  <c r="I236" i="3"/>
  <c r="J246" i="3"/>
  <c r="I259" i="3"/>
  <c r="K9" i="3" l="1"/>
  <c r="L58" i="3"/>
  <c r="M9" i="3"/>
  <c r="L9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Попов Евгений Николаевич</author>
    <author>Букланова Оксана Владимировна</author>
  </authors>
  <commentList>
    <comment ref="G64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Попов Евгений Николаевич:</t>
        </r>
        <r>
          <rPr>
            <sz val="9"/>
            <color indexed="81"/>
            <rFont val="Tahoma"/>
            <family val="2"/>
            <charset val="204"/>
          </rPr>
          <t xml:space="preserve">
в постановлении 26.07</t>
        </r>
      </text>
    </comment>
    <comment ref="K112" authorId="1" shapeId="0" xr:uid="{00000000-0006-0000-0000-000002000000}">
      <text>
        <r>
          <rPr>
            <b/>
            <sz val="12"/>
            <color indexed="81"/>
            <rFont val="Tahoma"/>
            <family val="2"/>
            <charset val="204"/>
          </rPr>
          <t>Букланова Оксана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Разбить!!!!</t>
        </r>
      </text>
    </comment>
    <comment ref="G221" authorId="1" shapeId="0" xr:uid="{00000000-0006-0000-0000-000003000000}">
      <text>
        <r>
          <rPr>
            <b/>
            <sz val="12"/>
            <color indexed="81"/>
            <rFont val="Tahoma"/>
            <family val="2"/>
            <charset val="204"/>
          </rPr>
          <t>Букланова Оксана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Уточнить показатель. Контракт до мая 2025 года, разработка 518 объектов, актализация 230 всего 748 объектов на два года, Почему такой показатель????</t>
        </r>
      </text>
    </comment>
  </commentList>
</comments>
</file>

<file path=xl/sharedStrings.xml><?xml version="1.0" encoding="utf-8"?>
<sst xmlns="http://schemas.openxmlformats.org/spreadsheetml/2006/main" count="1629" uniqueCount="362">
  <si>
    <t>Приложение №1</t>
  </si>
  <si>
    <t>Код основ-ного меро-приятия</t>
  </si>
  <si>
    <t>Код нап-равления расходов</t>
  </si>
  <si>
    <t>Исполнитель мероприятия</t>
  </si>
  <si>
    <t xml:space="preserve">Основное мероприятие/направление расходов/мероприятие </t>
  </si>
  <si>
    <t>Показатели выполнения основного мероприятия /направления расходов/мероприятия</t>
  </si>
  <si>
    <t>Сумма финансового обеспечения по годам реализации, тыс. руб.</t>
  </si>
  <si>
    <t>Наименование показателя</t>
  </si>
  <si>
    <t>Ед. изм.</t>
  </si>
  <si>
    <t>Плановое значение</t>
  </si>
  <si>
    <t>2024 год</t>
  </si>
  <si>
    <t>2025 год</t>
  </si>
  <si>
    <t>Срок реализации</t>
  </si>
  <si>
    <t>х</t>
  </si>
  <si>
    <t>Всего по Муниципальной программе</t>
  </si>
  <si>
    <t>01</t>
  </si>
  <si>
    <t>Региональный проект "Региональная и местная дорожная сеть"</t>
  </si>
  <si>
    <t>Протяженность автомобильных дорог муниципального значения, приведенных в соответствие нормативным требованиям</t>
  </si>
  <si>
    <t>км</t>
  </si>
  <si>
    <t>МКУ "ГДСР"</t>
  </si>
  <si>
    <t>Реконструкция разводного моста через реку Преголь на участке Калининград-Советск Калининградской железной дороги. Этап 2. Автодорожный мост и подходы к нему</t>
  </si>
  <si>
    <t>02</t>
  </si>
  <si>
    <t>Реализация основных направлений инвестиционной политики в области развития автомобильных дорог местного значения городского округа "Город Калининград"</t>
  </si>
  <si>
    <t>Протяженность построенных и реконструированных улиц, дорог и искусственных дорожных сооружений</t>
  </si>
  <si>
    <t>км.</t>
  </si>
  <si>
    <t xml:space="preserve">Капитальные вложения в объекты муниципальной собственности </t>
  </si>
  <si>
    <t>Комплект проектной документации</t>
  </si>
  <si>
    <t>единиц</t>
  </si>
  <si>
    <t>S9003</t>
  </si>
  <si>
    <t>Осуществление капитальных вложений в объекты муниципальной собственности дорожного фонда (Реконструкция Советского проспекта от ул. Марш. Борзова до ул. Габайдулина в г. Калининграде)</t>
  </si>
  <si>
    <t>S9007</t>
  </si>
  <si>
    <t>Осуществление капитальных вложений в объекты муниципальной собственности из дорожного фонда (Строительство ул. Горчакова от ул. Ген. Челнокова до ул. Согласия в г. Калининграде)</t>
  </si>
  <si>
    <t>S9012</t>
  </si>
  <si>
    <t>Осуществление капитальных вложений в объекты муниципальной собственности из дорожного фонда (Реконструкция ул. Аллея Смелых в г. Калининграде, Калининградская область. 4 этап)</t>
  </si>
  <si>
    <t xml:space="preserve">Строительство и реконструкция </t>
  </si>
  <si>
    <t>44955</t>
  </si>
  <si>
    <t>Строительство эстакады с устройством инженерных сетей по ул. А. Суворова в г. Калининграде</t>
  </si>
  <si>
    <t>44958</t>
  </si>
  <si>
    <t>Строительство ул. Благовещенской в г. Калининграде</t>
  </si>
  <si>
    <t>44959</t>
  </si>
  <si>
    <t>Строительство улицы Понартской с транспортными развязками в г. Калининграде (от ул. Аллея Смелых до ул. У. Громовой) (Этап III)</t>
  </si>
  <si>
    <t>44960</t>
  </si>
  <si>
    <t>Реконструкция участка проспекта Победы от улицы Кутузова до улицы Радищева в г. Калининграде</t>
  </si>
  <si>
    <t>44961</t>
  </si>
  <si>
    <t>Строительство ул. Юбилейной в г. Калининграде</t>
  </si>
  <si>
    <t>44974</t>
  </si>
  <si>
    <t>Строительство ул. Ген.Толстикова в г. Калининграде</t>
  </si>
  <si>
    <t>44975</t>
  </si>
  <si>
    <t>Реконструкция ул. Интернациональной в г. Калининграде</t>
  </si>
  <si>
    <t>44976</t>
  </si>
  <si>
    <t>Реконструкция ул. Литовский вал в г. Калининграде</t>
  </si>
  <si>
    <t>44981</t>
  </si>
  <si>
    <t>Реконструкция моста пр-кт Ленинский, р. Преголь в городе Калининграде</t>
  </si>
  <si>
    <t>03</t>
  </si>
  <si>
    <t xml:space="preserve">Осуществление дорожной деятельности в отношении автомобильных дорог местного значения </t>
  </si>
  <si>
    <t>Протяженность отремонтированных улиц и дорог</t>
  </si>
  <si>
    <t>Капитальный ремонт (ремонт) автомобильных дорог общего пользования местного значения (в том числе проектирование)</t>
  </si>
  <si>
    <t>Площадь обустроенных парковок</t>
  </si>
  <si>
    <t>кв.м</t>
  </si>
  <si>
    <t>КАПИТАЛЬНЫЙ РЕМОНТ</t>
  </si>
  <si>
    <t>84921</t>
  </si>
  <si>
    <t>Капитальный ремонт ул. Радищева от пр-та Победы до ул. Вагоностроительной в г. Калининграде</t>
  </si>
  <si>
    <t>Капитальный ремонт подходов к путепроводу по ул. А. Суворова в г. Калининграде</t>
  </si>
  <si>
    <t>Капитальный ремонт ул. Косм. Пацаева в г. Калининграде</t>
  </si>
  <si>
    <t>УСТРОЙСТВО ПАРКОВОК</t>
  </si>
  <si>
    <t>УСТРОЙСТВО ТРОТУАРОВ</t>
  </si>
  <si>
    <t>Разработка проектно-сметной документации капитального ремонта</t>
  </si>
  <si>
    <t>Разработка проектной  документации по объекту: "Капитальный ремонт ул.Багратиона от Ленинского пр. до ул. Железнодорожной в г. Калининграде", в том числе экспертиза.</t>
  </si>
  <si>
    <t>Протяженность дорог</t>
  </si>
  <si>
    <t>84911</t>
  </si>
  <si>
    <t>Текущий ремонт и содержание автомобильных дорог общего пользования</t>
  </si>
  <si>
    <t>Закупка энергетических ресурсов</t>
  </si>
  <si>
    <t>Договор</t>
  </si>
  <si>
    <t xml:space="preserve"> Уплата налога на имущество организаций и  земельного налога</t>
  </si>
  <si>
    <t>Налоговая ставка</t>
  </si>
  <si>
    <t xml:space="preserve">Ремонт и текущее содержание остановочных пунктов </t>
  </si>
  <si>
    <t>Количество  остановочных пунктов,  количество вывесок, количество урн</t>
  </si>
  <si>
    <t>КГХиС</t>
  </si>
  <si>
    <t>Количество техники</t>
  </si>
  <si>
    <t>Количество улиц</t>
  </si>
  <si>
    <t>МКУ "ЦОДИПП"</t>
  </si>
  <si>
    <t>Установка и обслуживание детектеров для мониторинга транспортных потоков</t>
  </si>
  <si>
    <t>Количество технических устройств</t>
  </si>
  <si>
    <t>Количество  остановочных павильонов</t>
  </si>
  <si>
    <t>Приобретение, установка и модернизация остановочных павильонов</t>
  </si>
  <si>
    <t>тыс.кв. м</t>
  </si>
  <si>
    <t>Уборка улично-дорожной сети, мостов и остановочных пунктов</t>
  </si>
  <si>
    <t>Материально-техническое обеспечение учреждений, осуществляющих уборку улично-дорожной сети</t>
  </si>
  <si>
    <t>04</t>
  </si>
  <si>
    <t>Организация транспортного обслуживания населения в границах городского округа</t>
  </si>
  <si>
    <t>Объем работ по маршрутам</t>
  </si>
  <si>
    <t>тыс.км</t>
  </si>
  <si>
    <t>84811</t>
  </si>
  <si>
    <t>Осуществление регулярных перевозок пассажиров и багажа наземным электрическим транспортом по регулируемым тарифам</t>
  </si>
  <si>
    <t>Перевозка пассажиров  и багажа наземным электрическим транспортом по регулируемым тарифам</t>
  </si>
  <si>
    <t>84812</t>
  </si>
  <si>
    <t>Осуществление регулярных перевозок пассажиров и багажа наземным автомобильным транспортом по регулируемым тарифам</t>
  </si>
  <si>
    <t>Регулярные перевозки пассажиров и багажа наземным автомобильным транспортом по регулируемым тарифам</t>
  </si>
  <si>
    <t>84813</t>
  </si>
  <si>
    <t>Автоматизация транспортного обслуживания населения</t>
  </si>
  <si>
    <t xml:space="preserve">Количество функционирующих систем </t>
  </si>
  <si>
    <t xml:space="preserve">Обеспечение функционирования автоматической системы проезда </t>
  </si>
  <si>
    <t>84831</t>
  </si>
  <si>
    <t>Субсидии транспортным организациям, осуществляющим перевозку граждан льготных категорий</t>
  </si>
  <si>
    <t>Количество граждан, получателей льготы</t>
  </si>
  <si>
    <t>человек</t>
  </si>
  <si>
    <t>КРДТИ</t>
  </si>
  <si>
    <t>Перевозка граждан отдельных категорий в городском округе "Город Калининград", в т.ч.:  федеральных и региональных льготников;  пенсионеров по старости, не имеющих льгот по федеральному и региональному законодательству</t>
  </si>
  <si>
    <t>84832</t>
  </si>
  <si>
    <t>Субсидии юридическим лицам на оплату части лизинговых платежей по договорам финансовой аренды (лизинга) транспортных средств в целях осуществления перевозок пассажиров городским наземным электрическим и автомобильным транспортом общего пользования по муниципальным маршрутам регулярных перевозок</t>
  </si>
  <si>
    <t>Количество  трамваев</t>
  </si>
  <si>
    <t>Финансовая  аренда (лизинг) транспортных средств в целях осуществления перевозок пассажиров городским наземным электрическим и автомобильным транспортом общего пользования по муниципальным маршрутам регулярных перевозок</t>
  </si>
  <si>
    <t>Количество трамваев</t>
  </si>
  <si>
    <t>* Количественный показатель учтен по аналогичному мероприятию, указанному в мероприятии 01 "Региональный проект "Региональная и местная дорожная сеть" по направлению расходов "Развитие инфраструктуры дорожного хозяйства"</t>
  </si>
  <si>
    <t>**Количественный показатель учтен по аналогичному мероприятию, указанному в мероприятии 02 "Реализация основных направлений инвестиционной политики в области развития автомобильных дорог местного значения городского округа "Город Калининград" по направлению расходов "Капитальные вложения в объекты муниципальной собственности "</t>
  </si>
  <si>
    <t>*** Количественный показатель учтен по аналогичному мероприятию, указанному выше по направлению расходов "Капитальный ремонт и ремонт автомобильных дорог общего пользования местного значения и искусственных сооружений на них в населенных пунктах Калининградской области"</t>
  </si>
  <si>
    <t>Разработка проектной документации по объекту: Капитальный ремонт ул. Киевская от туп. Тихорецкого  до ул.Камской в г. Калининграде</t>
  </si>
  <si>
    <t>шт</t>
  </si>
  <si>
    <t>Объекты</t>
  </si>
  <si>
    <t>Комплект проектно-изыскательной  документации</t>
  </si>
  <si>
    <t>КГРиЦ</t>
  </si>
  <si>
    <t>Капитальный ремонт  Ленинского пр. от ул. Багратиона до пр. Калинина в г. Калининграде</t>
  </si>
  <si>
    <t>Капитальный ремонт ул.Букетная в г.Калининграде</t>
  </si>
  <si>
    <t>2026 год</t>
  </si>
  <si>
    <t>44963</t>
  </si>
  <si>
    <t>Строительство ул. Велосипедная дорога в г. Калининграде</t>
  </si>
  <si>
    <t>Реконструкция ул. Аллея Смелых в г. Калининграде, Калининградская область (3 этап)</t>
  </si>
  <si>
    <t>Реконструкция ул. Аллея Смелых в г. Калининграде, Калининградская область (2 этап)</t>
  </si>
  <si>
    <t>44982</t>
  </si>
  <si>
    <t>44983</t>
  </si>
  <si>
    <t>Строительство бул. Снегова и участка ул. Стрелецкой в г. Калининграде</t>
  </si>
  <si>
    <t>44984</t>
  </si>
  <si>
    <t>Строительство проезда от ул. Р. Зорге до ул. Краснопрудная в г. Калининграде</t>
  </si>
  <si>
    <t>44985</t>
  </si>
  <si>
    <t>Осуществление капитальных вложений в объекты муниципальной собственности из дорожного фонда (Строительство ул. Героя России Мариенко в г. Калининграде)</t>
  </si>
  <si>
    <t>S9011</t>
  </si>
  <si>
    <t>Осуществление капитальных вложений в объекты муниципальной собственности дорожного фонда (Строительство улицы Генерала Лучинского в г. Калининграде (2 этап))</t>
  </si>
  <si>
    <t>S9023</t>
  </si>
  <si>
    <t>31110</t>
  </si>
  <si>
    <t>Мероприятия по содержанию парковок: Регламентное техническое обслуживание парковочного оборудования, техническая поддержка программного обеспечения; оплата электроэнергии, интернета</t>
  </si>
  <si>
    <t>Меропириятия по техническому оснащению парковок (парковочных мест)</t>
  </si>
  <si>
    <t>Количество комплектов парковочного оборудования</t>
  </si>
  <si>
    <t>Количество парковок</t>
  </si>
  <si>
    <t>Установка и восстановление остановочных павильонов</t>
  </si>
  <si>
    <t>Устройство парковки в подмостовом пространстве 2-й эстакады в г. Калининграде</t>
  </si>
  <si>
    <t>Разработка проектной документации по объекту: "Капитальный ремонт пересечения улиц Флотская - Московский проспект - ул. Баженова с устройством светофорного регулирования в г. Калининграде", в том числе экспертиза.</t>
  </si>
  <si>
    <t>Разработка проектной документации по объекту: "Капитальный ремонт ул. Фрунзе - ул. 9 Апреля в г. Калининграде", в том числе экспертиза.</t>
  </si>
  <si>
    <t>Содержание искусственных сооружений</t>
  </si>
  <si>
    <t>Количество паспортов</t>
  </si>
  <si>
    <t xml:space="preserve">шт </t>
  </si>
  <si>
    <t xml:space="preserve">Обеспечение транспортной безопасности по защите объектов транспортной инфраструктуры </t>
  </si>
  <si>
    <t>Количество сооружений</t>
  </si>
  <si>
    <t>84915</t>
  </si>
  <si>
    <t>Работы по ремонту и содержанию технических средств организации дорожного движения (СФО, дорожные знаки, временные дорожные знаки, дорожная разметка, пешеходные ограждения, искусственные неровности, ограждения барьерного типа и Г-образные опоры) в границах городского округа «Город Калининград»</t>
  </si>
  <si>
    <t>Поддержание технического и санитарного состояния остановочных павильонов</t>
  </si>
  <si>
    <t>Количество остановочных пунктов</t>
  </si>
  <si>
    <t>Приобретение специализированной  техники</t>
  </si>
  <si>
    <t>Обустройство и содержание остановочных павильонов</t>
  </si>
  <si>
    <t>Ремонт ул. Ген. Лейт. Озерова от Советского пр-та до ул. Пролетарская в г. Калининграде</t>
  </si>
  <si>
    <t>Разработка проектной  документации по капитальному ремонту ул. Ясной до руч. Молодежный в г. Калининграде</t>
  </si>
  <si>
    <t>ПЛАН РЕАЛИЗАЦИИ
муниципальной программы «Развитие дорожно-транспортного комплекса городского округа «Город Калининград» 
на 2024 год и плановый период  2025-2026 гг.»</t>
  </si>
  <si>
    <t>Капитальный ремонт ул. Майской от пер. Майского до ул. Еловая аллея в г. Калининграде</t>
  </si>
  <si>
    <t>Устройство парковки по ул. Донского 27  в г. Калининграде</t>
  </si>
  <si>
    <t>Устройство тротуара на ул. Белинского от дома №20 до дома №24, от дома №42 до ул. Менделеева, от дома №24 дома №30 в г. Калининграде</t>
  </si>
  <si>
    <t>Устройство тротуара ул. Саратовская участок от дома №11 до дома №39 в г. Калининграде</t>
  </si>
  <si>
    <t>Устройство тротуара ул. Добролюбова в г. Калининграде</t>
  </si>
  <si>
    <t>Устройство тротуара ул. Художественная в г. Калининграде</t>
  </si>
  <si>
    <t>Устройство тротуара по пер. Грига от ул. Грига до Литовского Вала в г. Калининграде</t>
  </si>
  <si>
    <t>Устройство тротуара по ул. Ермака в г. Калининграде</t>
  </si>
  <si>
    <t>Устройство тротуара по пр-кту Победы от входа в парк "Центральный" до ул. Пушкина, с обустройством автобусной остановки в г. Калининграде</t>
  </si>
  <si>
    <t>Устройство тротуара по ул. Дм. Донского от руч. Парковый до ул. Пушкина (нечетная сторона) вг. Калининграде</t>
  </si>
  <si>
    <t>Устройство тротуара по ул. Чкалова на участке от дома №1 до дома №31А в г. Калининграде</t>
  </si>
  <si>
    <t>Устройство тротуара по пер. Батальный (от ул. Батальной до дома №2 по пер.Батальный) в г. Калининграде</t>
  </si>
  <si>
    <t>Устройство тротуара по ул. Алябьева на участке от перекрестка с ул. Кирова, на участке перекрестка ул. Кирова до перекрестка ул. Репина, на участке от перекрестка ул. Репина до перекрестка ул. К. Маркса , на участке перекрестка от ул. К. Маркса до перекрестка ул. Яналова, от Кирова до Чайковского в г. Калининграде</t>
  </si>
  <si>
    <t>Устройство тротуара по ул. Ген.-полк. Людникова в г. Калининраде</t>
  </si>
  <si>
    <t>Устройство тротуара по ул. М. Галковского в г. Калининграде</t>
  </si>
  <si>
    <t>Устройство тротуара по ул. Закавказская (от пр. Победы до дома №16 по ул. Закавказской, от Шведского сквера до ул. Нахимова, нечетная сторона)в г. Калининграде</t>
  </si>
  <si>
    <t>Устройство тротуара по ул. Муромская (от остановки общественного транспорта в районе дома №62 
по ул. Муромской до ул. Дзержинского)в г. Калининграде</t>
  </si>
  <si>
    <t>Устройство тротуара по ул. Черниговская (от моста через р. Лесной до дома №41 по ул. Черниговской)в г. Калининграде</t>
  </si>
  <si>
    <t>Устройство тротуара по ул. Артиллерийская (от ул. Шахматной до ул. Букетной, четная сторона) в г. Калининграде</t>
  </si>
  <si>
    <t>Устройство тротуара по ул. Пирогова (от Артиллерийской до д\с № 125, нечётная сторона)  в г. Калининграде</t>
  </si>
  <si>
    <t>Устройство тротуара по ул. Ленинградская от ул. Некрасова до ул. Толстого  в г. Калининграде</t>
  </si>
  <si>
    <t>Устройство тротуара по ул. Гоголя (от ул. Тургенева до дома №15 по ул. Тельмана (мадоу №23) в г. Калининграде</t>
  </si>
  <si>
    <t>Разработка ПСД Капитальный ремонт перекрестка с развязками ул.Буткова-Московский проспект в г. Калининграде</t>
  </si>
  <si>
    <t xml:space="preserve"> РЕМОНТ</t>
  </si>
  <si>
    <t>Изготовление исполнительных геодезических съемок, кадастровые работы по изготовлению технических планов, выдача ТУ и подготовка межевых планов</t>
  </si>
  <si>
    <t>Количество контрактов</t>
  </si>
  <si>
    <t>Мероприятия по ремонту и капитальному ремонту</t>
  </si>
  <si>
    <t>Устройство тротуара по ул. Дрожжевая (от ул. Самаркандская до дома № 16 по ул. Дрожжевая) в г. Калининграде</t>
  </si>
  <si>
    <t>Диагностика щитов управления электроэнергией и датчиков положения пролетного строения, замков сооружения дорожного транспорта - "Мост Высокий", г. Калининград, ул. Октябрьская</t>
  </si>
  <si>
    <t>Капитальный ремонт ул. Лужская в г. Калининграде</t>
  </si>
  <si>
    <t>Капитальный ремонт ул. Магнитогорская от ул. Тихоокеанская до дома №126 по ул. Карташева в г. Калининграде</t>
  </si>
  <si>
    <t>Капитальный ремонт ул. Челюскинская от дома №20/22 по ул. Челюскинская до ул. Славянская в г. Калининграде</t>
  </si>
  <si>
    <t>Устройство парковки по ул. Черняховского д.40-52 (за зданием обл.ГИБДД) в г. Калининграде в 2024 г.</t>
  </si>
  <si>
    <t>Устройство тротуара по ул. Сержанта Щедина от ул. Батальная до ул. Дрожжевой в г. Калининграде</t>
  </si>
  <si>
    <t>Паспортизация автомобильных дорог общего пользования в границах городского округа "Город Калининград"(разработка новых и актуализация существующих паспортов объектов улично-дорожной сети г. Калининграда)</t>
  </si>
  <si>
    <t>Капитальный ремонт ул. Ясная в г.Калининграде</t>
  </si>
  <si>
    <t>Устройство временной подъездной дороги по ул. Благовещенской в г. Калининграде</t>
  </si>
  <si>
    <t>S6Ц14</t>
  </si>
  <si>
    <t>Строительство ул. Закатной и участка ул. Арсенальной от ул. Закатной до ул. Краснокаменной в г. Калининграде</t>
  </si>
  <si>
    <t>ед</t>
  </si>
  <si>
    <t>Выполнение работ по объекту: "Строительство улицы Тихоокеанской в городе Калининграде Калининградской области, включая вынос (переустройство) двухцепного участка ВЛ 15-99, ВЛ 15-101"</t>
  </si>
  <si>
    <t>Реконструкция ул. Рассветной  в г.Калининграде (1 этап)</t>
  </si>
  <si>
    <t>Строительство улицы Генерала Лучинского в г. Калининграде. 1 этап строительства (от ул. Артиллерийской до ул. Героя России Мариенко)</t>
  </si>
  <si>
    <t>Реконструкция ул. Карташева  в г. Калининграде</t>
  </si>
  <si>
    <t>44964</t>
  </si>
  <si>
    <t>"Строительство улицы Тихоокеанской в городе Калининграде Калининградской области, включая вынос (переустройство) двухцепного участка ВЛ 15-99, ВЛ 15-101"</t>
  </si>
  <si>
    <t>0*</t>
  </si>
  <si>
    <t>44965</t>
  </si>
  <si>
    <t>Реконструкция Советсткого проспекта  от ул. Марш. Борзова до ул. Габайдулина в г. Калининграде</t>
  </si>
  <si>
    <t>44969</t>
  </si>
  <si>
    <t>44967</t>
  </si>
  <si>
    <t>0**</t>
  </si>
  <si>
    <t>44954</t>
  </si>
  <si>
    <t>Реконструкция ул. Аллея Смелых в г. Калининграде, Калининградская область    (4 этап)</t>
  </si>
  <si>
    <t>44957</t>
  </si>
  <si>
    <t>Строительство участка бульвара Солнечного и внутриквартального проезда от набережной Парадной до бульвара Солнечного с устройством парковок в г. Калининграде</t>
  </si>
  <si>
    <t>44971</t>
  </si>
  <si>
    <t>Строительство улично-дорожной сети в Восточном жилом районе г. Калининграде</t>
  </si>
  <si>
    <t>S9Ц12</t>
  </si>
  <si>
    <t>S9Ц29</t>
  </si>
  <si>
    <t>Реконструкция перекрестка ул. Ген. Челнокова - ул. Украинская в г. Калининграде</t>
  </si>
  <si>
    <t>44973</t>
  </si>
  <si>
    <t>Капитальный ремонт ул. Старокаменная</t>
  </si>
  <si>
    <t>Обустройство разворотной площадки и парковки, примыкающей к СК "Янтарный" по ул. Согласия в г. Калининграде</t>
  </si>
  <si>
    <t>Устройство тротуара по ул. Тельмана (от дома №40 до дома №56)  в г. Калининграде</t>
  </si>
  <si>
    <t>Устройство тротуара по ул. Чапаева на участке от пр. Мира до ул. Марины Расковой четная сторона и на участке от ул. Марины Расковой до ул. Огарёва нечетная сторона в г. Калининграде</t>
  </si>
  <si>
    <t>Устройство тротуара в районе МАОУ Лицей №23 по ул. Вагнера в г.Калининграде</t>
  </si>
  <si>
    <t>Устройство тротуара со стороны ул. Красной  (в районе дома №29 по ул. Старорусской) и участка тротуара со стороны ул. Старорусской, 29</t>
  </si>
  <si>
    <t>Работы по проектированию объекта капитального строительства «Капитальный ремонт ул. Сурикова от ул. Пирогова до границ городского округа «Город Калининград»</t>
  </si>
  <si>
    <t>Разработка проектно-сметной документации по объекту "Капитальный ремонт ул. Косм. Пацаева в г. Калининграде"</t>
  </si>
  <si>
    <t>Работы по разработке проектной документации по объекту: "Капитальный ремонт Ленинского пр. от ул. Багратиона до пр. Калинина в г. Калининграде"</t>
  </si>
  <si>
    <t xml:space="preserve">Разработка проектной документации по объекту: «Капитальный ремонт путепровода по ул. Киевская (Садовая) через железнодорожные пути в г. Калининграде». </t>
  </si>
  <si>
    <t>Разработка проектной документации по объекту: «Капитальный ремонт путепровода по ул. Парковая аллея через железнодорожные пути (на км 8+175 Калининград-Советск) в г. Калининграде»</t>
  </si>
  <si>
    <t xml:space="preserve">Разработка проектной документации наружного освещения, кабельной канализации линии связи и электропитания аппаратно-программного комплекса «Безопасный город», кабельной канализации по объекту «Капитальный ремонт ул. Брамса» </t>
  </si>
  <si>
    <t>Разработка проектной  документации по капитальному ремонту ул.Сызранская в г. Калининграде****</t>
  </si>
  <si>
    <t xml:space="preserve">Ремонт тротуара по пр. Мира от ул. Чапаева до ул. Каштановая Аллея (нечетная сторона) в г. Калининграде </t>
  </si>
  <si>
    <t>Ремонт тротуара по ул. Чайковского (от ул. Зоологической до ул. Косм. Леонова) в г. Калининграде</t>
  </si>
  <si>
    <t>Разработка проектной документации по объекту "Ремонт моста "Мост с рельефами на парапетах" на ул. Брамса в г. Калининграде"</t>
  </si>
  <si>
    <t>Работы по разработке проектной документации на инженерно-техническое оснащение объекта транспортной инфраструктуры: "Строительство мостового перехода через реки Старая и Новая Преголя в . Калининграде"</t>
  </si>
  <si>
    <t>Работы по разработке  проектной документации на инженерно-техническое оснащение объекта транспортной инфраструктуры: "Автомобильный путепровод тоннельного типа".</t>
  </si>
  <si>
    <t xml:space="preserve"> Разработка проектной документации на инженерно-техническое оснащение объектов транспортной инфраструктуры: «Мост «Медовый», Мост «Деревянный». </t>
  </si>
  <si>
    <t>Лабораторное сопровождение входного, операционного, приемочного контроля СМР по капитальному ремонту</t>
  </si>
  <si>
    <t>11891</t>
  </si>
  <si>
    <t>Капитальный ремонт и ремонт автомобильных дорог общего пользования местного значения и искусственных сооружений на них в населенных пунктах Калининградской области</t>
  </si>
  <si>
    <t>Мероприятие за счет остатков неиспользованных бюджетных ассигнований прошлых лет, предоставленных на осуществление капитальных вложений в объекты капитального строительства государственной (муниципальной) собственности Капитальный ремонт ул. Красной (от пр. Мира до ул. Маршала Борзова) в г. Калининграде</t>
  </si>
  <si>
    <t>Мероприятие за счет остатков неиспользованных бюджетных ассигнований прошлых лет, предоставленных на осуществление капитальных вложений в объекты капитального строительства государственной (муниципальной) собственности Разработка проектной  документации по капитальному ремонту ул.Сызранская в г. Калининграде</t>
  </si>
  <si>
    <t xml:space="preserve"> РЕМОНТ ТРОТУАРОВ</t>
  </si>
  <si>
    <t>Строительство снегосплавного пункта в г. Калининграде</t>
  </si>
  <si>
    <t>45355</t>
  </si>
  <si>
    <t>Количество пунктов</t>
  </si>
  <si>
    <t>0***</t>
  </si>
  <si>
    <t>R1.53941</t>
  </si>
  <si>
    <t>Устройство тротуара по ул. Школьная в г. Калининграде</t>
  </si>
  <si>
    <t>Устройство велопешеходного тротуара по ул. Н. Карамзина (от дома № 40А по ул. Н. Карамзина до ул. О. Кошевого) в г. Калининграде</t>
  </si>
  <si>
    <t>Устройство тротуара  и проезда к многоквартирным домам по ул. Маршала Борзова 7-11, 13-17, 19-25 в г. Калининграде</t>
  </si>
  <si>
    <t>Устройство тротуара ул. Батальной от д.69В до ул. О. Кошевого в г. Калининграде</t>
  </si>
  <si>
    <t>Устройство тротуара по ул. Машиностроительной 66 (подходы к школе № 29)в г. Калининграде</t>
  </si>
  <si>
    <t xml:space="preserve"> Разработка раздела проектной документации «Устройство дождевой канализации» по объекту: «Устройство парковки по ул. Героя России Катериничева»</t>
  </si>
  <si>
    <t>Разработка разделов проектной документации «Устройство наружного освещения», «Кабельная канализация линии связи и электропитания АПК «Безопасный город», «Муниципальная кабельная канализация» по объекту: «Устройство парковки по ул. Героя России Катериничева»</t>
  </si>
  <si>
    <t>Капитальный ремонт ул. Орудийная от ул. Аэропортная   до границ городского округа «Город Калининград»</t>
  </si>
  <si>
    <t>Капитальный ремонт ул. Сурикова от ул. Пирогова до границ городского округа «Город Калининград»</t>
  </si>
  <si>
    <t>Устройство тротуара по ул.Театральная от ул. Дмитрия Донского до Гвардейского проспекта (нечетная сторона) в г. Калининграде</t>
  </si>
  <si>
    <t>Устройство тротуара по пр-кт Мира от ул. Штурвальной до ул. Химической (чётная сторона) в г. Калининграде</t>
  </si>
  <si>
    <t xml:space="preserve"> «Устройство парковки по ул. Героя России Катериничева в г. Калининграде</t>
  </si>
  <si>
    <t>Устройство парковочного пространства для посетителей МП "Центральный парк культуры и отдыха" городского округа "Город Калининград" по пр. Победы от ул. Е. Ковальчук до ул. Пушкина, от ул. М.Расковой до ул. Минина и Пожарского в г. Калининграде</t>
  </si>
  <si>
    <t>S6Ц10</t>
  </si>
  <si>
    <t>S6Ц25</t>
  </si>
  <si>
    <t>S6Ц28</t>
  </si>
  <si>
    <t>S1Ц21</t>
  </si>
  <si>
    <t>Создание парковок (парковочных мест)</t>
  </si>
  <si>
    <t>Использование платных парковок (парковочных мест)</t>
  </si>
  <si>
    <t>Ремонт и содержание технических средств организации дорожного движения</t>
  </si>
  <si>
    <t>Уборка автомобильных дорог общего пользования местного значения</t>
  </si>
  <si>
    <t>Площадь уборки объектов улично-дорожной сети</t>
  </si>
  <si>
    <t>Разработка проектно-изыскательских работ по оснащению объектов транспортной инфраструктуры техническими средствами обеспечения транспортной безопасности в г. Калининграде</t>
  </si>
  <si>
    <t>Содержание автомобильных дорог общего пользования местного значения</t>
  </si>
  <si>
    <t>Резервный фонд (текущий ремонт и содержание автомобильных дорог общего пользования)</t>
  </si>
  <si>
    <t>Ремонт ул. Чкалова в г. Калининграде</t>
  </si>
  <si>
    <t>Ремонт ул. Судостроительная в г. Калининграде</t>
  </si>
  <si>
    <t>Ремонт ул. Пехотная в г. Калининграде</t>
  </si>
  <si>
    <t>Ремонт ул. Юношеская г. Калининграде</t>
  </si>
  <si>
    <t>Ремонт ул. Гостиная в г. Калининграде</t>
  </si>
  <si>
    <t>Работы по проектированию объекта капитального строительства «Капитальный ремонт ул. Орудийная от ул. Аэропортная   до границ городского округа «Город Калининград»</t>
  </si>
  <si>
    <t>в том числе гос. экспертиза.</t>
  </si>
  <si>
    <t>Разработка проектно-сметной документации по объекту "Капитальный ремонт ул. Воздушная в г. Калининграде</t>
  </si>
  <si>
    <t>Работы по разработке проектной документации по объекту «Капитальный ремонт ул. Ломоносова и пер. Ломоносова  в г. Калининграде»,</t>
  </si>
  <si>
    <t>Капитальный ремонт ул. Магнитогорской от ул. Тихоокеанская до дома № 126 по ул. Карташева в г. Калининграде»</t>
  </si>
  <si>
    <t>0****</t>
  </si>
  <si>
    <t xml:space="preserve">Перечень автомобильных дорог:                                      
1. ул.Энгельса                                                                           
2. ул.Гаражная                                                         
3. ул.Брамса                                                          
4.  ул.Стрелковая (от ул.Лесной до ул.Озёрной)                                                               
5. ул.Ген.-лейт. Захарова                                                         
6.  ул.Молодёжная                                       
 </t>
  </si>
  <si>
    <t>Капитальный ремонт ул. Красной )от пр.Мира до ул. Маршала Борзова) в г. Калининграде</t>
  </si>
  <si>
    <t>3S1220</t>
  </si>
  <si>
    <t>Капитальный ремонт ул. Транспортная в г. Калининграде</t>
  </si>
  <si>
    <t>Реконструкция Советского проспекта от ул. Марш. Борзова до ул. Габайдулина в г. Калининграде</t>
  </si>
  <si>
    <t>КМИи ЗР</t>
  </si>
  <si>
    <t>Количество договоров</t>
  </si>
  <si>
    <t>Строительство улицы Тихоокеанской от ул. Алданская до ул. Спасателей в городе Калининграде Калининградской области, включая вынос (переустройство) двухцепного участка ВЛ 15-99, ВЛ 15-101</t>
  </si>
  <si>
    <t>Реконструкция ул. Челюскинская от ул. Тихоокеанская до дома № 20/22 по ул. Челюскинская в г. Калининграде</t>
  </si>
  <si>
    <t>Реконструкция перекрестка ул. Майская - ул. Партизана Железняка в г. Калининграде</t>
  </si>
  <si>
    <t>Устройство остановочного пункта по ул. Подп. Емельянова (2-й Ржевский переулок, 3-й Ржевский переулок) в г. Калининграде</t>
  </si>
  <si>
    <t>Научно-исследовательские, опытно-конструкторские и технологические работы</t>
  </si>
  <si>
    <t>Устройство временной подъездной дороги по ул. Благовещенской (подъезд к школе) в г. Калининграде</t>
  </si>
  <si>
    <t>Ремонт ул. 3-я Б. Окружная (ул. Горького до д. 243) холодная регенерация</t>
  </si>
  <si>
    <t>Ремонт ул. 3-я Б. Окружная (от ул. Мал. Лесная до ул. К. Цеткин) холодная регенерация</t>
  </si>
  <si>
    <t>Ремонт проезжей части по ул. Айвазовского в г. Калининграде</t>
  </si>
  <si>
    <t>Ремонт проезжей части ул. Б. Хмельницкого в г. Калининграде</t>
  </si>
  <si>
    <t>Ремонт проезжей части по ул. Суворова (от ул. Транспортной до ж/д переезда) в г. Калининграде</t>
  </si>
  <si>
    <t>Ремонт проезжей части  по ул. Пугачева в г. Калининграде</t>
  </si>
  <si>
    <t>Ремонт проезжей части  по ул. Лесопильная в г. Калининграде</t>
  </si>
  <si>
    <t>Ремонт проезжей части по ул. Красносельская в г. Калининграде</t>
  </si>
  <si>
    <t>Ремонт проезжей части по ул. Лужская в г. Калининграде</t>
  </si>
  <si>
    <t>Ремонт проезжей части по ул. Согласия (от ул. Панина до СК "Янтарный") в г. Калининграде</t>
  </si>
  <si>
    <t>Ремонт проезжей части  по ул. Озерова в г. Калининграде</t>
  </si>
  <si>
    <t>Ремонт проезжей части  по ул. Гайдара в г. Калининграде</t>
  </si>
  <si>
    <t>в том числе проверка достоверности сметной стоимости</t>
  </si>
  <si>
    <t>Реконструкция ул. Аллея Смелых в г. Калининграде</t>
  </si>
  <si>
    <t>Строительство улично-дорожной сети в Восточном жилом районе г. Калининграда</t>
  </si>
  <si>
    <t>44950</t>
  </si>
  <si>
    <t>44986</t>
  </si>
  <si>
    <t>44987</t>
  </si>
  <si>
    <t>44988</t>
  </si>
  <si>
    <t>Капитальный ремонт проезда от ул. Дзержинского до д. 158 "А" по ул. Дзержинского в г. Калининграде</t>
  </si>
  <si>
    <t>Устройство тротуара по ул. Крондштадская в г. Калининграде</t>
  </si>
  <si>
    <t>Капитальный ремонт ул. Киевская от туп. Тихорецкого  до ул.Камской в г. Калининграде</t>
  </si>
  <si>
    <t>Устройство парковки по ул. Генерала Буткова д.16, прохода и проезда в районе домов № 4/1-4А и № 10-16 в г. Калининграде</t>
  </si>
  <si>
    <t>Меропириятия по техническому оснащению парковок (парковочных мест): запрос инженерно-топографического плана</t>
  </si>
  <si>
    <t>****</t>
  </si>
  <si>
    <t>Количественный показатель учтен в итоговой строчке по мероприятию</t>
  </si>
  <si>
    <t>Мероприятия по техническому оснащени парковок (парковочных мест): строительно-монтажные работы (прокладка сети электропитания от ТП (трансформаторной подстанции) или ПП (питательного пункта) до СП (соединительного пункта (там, где стоит наш прибор учета эл. энергии)) нового.</t>
  </si>
  <si>
    <t>Мероприятия по техническому оснащени парковок (парковочных мест): Монтажные и пуско-наладочные работы по установке парковочного оборудования</t>
  </si>
  <si>
    <t>Мероприятия по содержанию парковок: Услуги по ремонту и техническому обслуживанию прочего профессионального электрического оборудования</t>
  </si>
  <si>
    <t>Капитальный ремонт ул. Челюскинская от дома 20/22 по ул. Челюскинская до ул. Ижорская в г. Калининграде»</t>
  </si>
  <si>
    <t>Устройство тротуаров по ул. Воздушная от ул. Меделеева до перп. Воздушного, от ул. Красносельская до д. 66Б, от д. 66Б до 82, от д. 82 до д. 85.</t>
  </si>
  <si>
    <t xml:space="preserve">Устройство тротуаров по ул. Ватутина от ул. Добролюбова до ул.Воздушная. </t>
  </si>
  <si>
    <t xml:space="preserve">Устройство тротуаров по ул. Саперная от ул. Добролюбова до ул.Воздушная. </t>
  </si>
  <si>
    <t>Устройство  тротуаров по ул. Чайковского от Советского пр-та до ул. Зоологической.</t>
  </si>
  <si>
    <t>Устройство тротуара к МАДОУ ЦРР №131 по ул.Судостроительной, 23.</t>
  </si>
  <si>
    <t>Устройство тротуара к МАОУ СОШ №29 по ул.Машиностроительной.</t>
  </si>
  <si>
    <t>Устройство тротуара к МАДОУ № 124 по ул. Печатной 43.</t>
  </si>
  <si>
    <t>Устройство тротуаров по ул. Молодежной (подход к ДЮЦ).</t>
  </si>
  <si>
    <t xml:space="preserve">Устройство тротуара по просп. Ленинский от ул. Багратиона до пер. Мореходный. </t>
  </si>
  <si>
    <t>Устройство тротуара по ул. Барнаульской от пр-т. Ленинский до ул.Геологической.</t>
  </si>
  <si>
    <t>Устройство тротуаров по ул. Краснооктябрьской от пр-т Ленинский до ул. Эпроновская.</t>
  </si>
  <si>
    <t>Устройство тротуаров по ул. Бассейной от пр-та Победы до д. №38 по ул. Бассейная.</t>
  </si>
  <si>
    <t>Устройство тротуара по ул. Заводской в районе дома №25.</t>
  </si>
  <si>
    <t>Устройство тротуара по ул. Ленинградская от ул.Л.Голикова до ул.Гоголя.</t>
  </si>
  <si>
    <t xml:space="preserve">Устройство тротуаров по ул. Лермонтова от ул. Тельмана до ул.Верхнеозерной. </t>
  </si>
  <si>
    <t xml:space="preserve">Устройство тротуаров по ул. Сержантской от ул. А. Невского до ул. Береговая. </t>
  </si>
  <si>
    <t xml:space="preserve">Устройство тротуаров по пер. Трамвайному от ул. Киевская до 2-ой Трамвайный пер. </t>
  </si>
  <si>
    <t>Устрорйство тротуара по ул. Ясной от ул. Горького до д. №9 по ул.Ясная.</t>
  </si>
  <si>
    <t xml:space="preserve">Устройство тротуаров  по ул. Полковника Ефремова от ул.Горького до входа в Ашман Парк. </t>
  </si>
  <si>
    <t xml:space="preserve">Устройство тротуаров по ул. Севастьянова от ул. Пролетарской до ул.Подп. Иванникова. </t>
  </si>
  <si>
    <t>Устройство тротуара по ул. Свердлова от пр-т Московский до ул.Аксакова.</t>
  </si>
  <si>
    <t>Устройство тротуаров по ул. Аксакова от ул.Свердлова до ул.Белибейская.</t>
  </si>
  <si>
    <t>Транспортная безопасность (мосты)</t>
  </si>
  <si>
    <t>Разработка разделов проектной документации «Наружное освещение», «Кабельная канализация «Безопасный город», "Электроснабжение безопасный город", "Электроснабжение парковочного оборудования МКУ "ГАС" по объекту: «Обустройство парковочного пространства вблизи детской областной пол. по ул. Д. Донского № 27 в г. Калининграде.</t>
  </si>
  <si>
    <t xml:space="preserve"> Разработка раздела проектной документации "Дождевая канализация» по объекту: «Капитальный ремонт ул. Миргородская от ул. Горького о д. № 34Г по ул.Поселковая в г. Калининграде"</t>
  </si>
  <si>
    <t>Разработка разделов проектной документации «Наружное освещение», "Электроснабжение АПК «Безопасный город», «Муниципальная кабельная канализация» по объекту: «Капитальный ремонт ул. Миргородская от ул. Горького до д. № 34Г по ул.Поселковая в г. Калининграде"</t>
  </si>
  <si>
    <t>Ремонт электротехнического оборудования разводных механизмов моста «Высокий» через р. Преголя по ул. Октябрьская в г. Калининграде.</t>
  </si>
  <si>
    <t xml:space="preserve">Выполнение комплекса работ по лабораторному сопровождению входного, операционного, приемочного контроля по объектам ремонта и содержания </t>
  </si>
  <si>
    <t xml:space="preserve">Разработка проектной документации ул. Флотская - ул. Денисова (разворотное кольцо) </t>
  </si>
  <si>
    <t>Ремонт подпорной стенки по ул. Коперника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</si>
</sst>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.00\ _₽_-;\-* #,##0.00\ _₽_-;_-* &quot;-&quot;??\ _₽_-;_-@_-"/>
    <numFmt numFmtId="165" formatCode="[$-419]mmmm\ yyyy;@"/>
    <numFmt numFmtId="166" formatCode="#,##0.0"/>
    <numFmt numFmtId="167" formatCode="0.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0"/>
      <name val="Arial Cyr"/>
      <charset val="204"/>
    </font>
    <font>
      <b/>
      <sz val="16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scheme val="minor"/>
    </font>
    <font>
      <sz val="14"/>
      <color theme="0"/>
      <name val="Times New Roman"/>
      <family val="1"/>
      <charset val="204"/>
    </font>
    <font>
      <sz val="11"/>
      <color theme="0"/>
      <name val="Calibri"/>
      <family val="2"/>
      <scheme val="minor"/>
    </font>
    <font>
      <sz val="10"/>
      <name val="Arial"/>
      <family val="2"/>
      <charset val="204"/>
    </font>
    <font>
      <sz val="16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8"/>
      <color theme="1"/>
      <name val="Calibri"/>
      <family val="2"/>
      <scheme val="minor"/>
    </font>
    <font>
      <sz val="16"/>
      <color rgb="FFFF0000"/>
      <name val="Times New Roman"/>
      <family val="1"/>
      <charset val="204"/>
    </font>
    <font>
      <sz val="20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sz val="16"/>
      <name val="Calibri"/>
      <family val="2"/>
      <scheme val="minor"/>
    </font>
    <font>
      <sz val="11"/>
      <name val="Calibri"/>
      <family val="2"/>
      <scheme val="minor"/>
    </font>
    <font>
      <sz val="12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name val="Calibri"/>
      <family val="2"/>
      <scheme val="minor"/>
    </font>
    <font>
      <sz val="14"/>
      <name val="Calibri"/>
      <family val="2"/>
      <scheme val="minor"/>
    </font>
    <font>
      <sz val="14"/>
      <name val="Calibri"/>
      <family val="2"/>
      <charset val="204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5">
    <xf numFmtId="0" fontId="0" fillId="0" borderId="0"/>
    <xf numFmtId="0" fontId="12" fillId="0" borderId="0"/>
    <xf numFmtId="43" fontId="6" fillId="0" borderId="0" applyFont="0" applyFill="0" applyBorder="0" applyAlignment="0" applyProtection="0"/>
    <xf numFmtId="0" fontId="5" fillId="0" borderId="0"/>
    <xf numFmtId="0" fontId="19" fillId="0" borderId="0"/>
    <xf numFmtId="0" fontId="5" fillId="0" borderId="0"/>
    <xf numFmtId="0" fontId="4" fillId="0" borderId="0"/>
    <xf numFmtId="0" fontId="3" fillId="0" borderId="0"/>
    <xf numFmtId="0" fontId="6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37">
    <xf numFmtId="0" fontId="0" fillId="0" borderId="0" xfId="0"/>
    <xf numFmtId="0" fontId="7" fillId="0" borderId="0" xfId="0" applyFont="1"/>
    <xf numFmtId="0" fontId="8" fillId="0" borderId="0" xfId="0" applyFont="1" applyAlignment="1">
      <alignment horizontal="center" vertical="center"/>
    </xf>
    <xf numFmtId="0" fontId="8" fillId="0" borderId="0" xfId="0" applyFont="1"/>
    <xf numFmtId="0" fontId="11" fillId="0" borderId="2" xfId="0" applyFont="1" applyBorder="1" applyAlignment="1">
      <alignment horizontal="center" vertical="center" wrapText="1"/>
    </xf>
    <xf numFmtId="0" fontId="13" fillId="2" borderId="2" xfId="1" applyFont="1" applyFill="1" applyBorder="1" applyAlignment="1">
      <alignment horizontal="center" vertical="center" wrapText="1"/>
    </xf>
    <xf numFmtId="165" fontId="13" fillId="2" borderId="2" xfId="1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left" vertical="center" wrapText="1"/>
    </xf>
    <xf numFmtId="0" fontId="15" fillId="2" borderId="2" xfId="0" applyFont="1" applyFill="1" applyBorder="1" applyAlignment="1">
      <alignment horizontal="center" vertical="center" wrapText="1"/>
    </xf>
    <xf numFmtId="4" fontId="14" fillId="2" borderId="2" xfId="0" applyNumberFormat="1" applyFont="1" applyFill="1" applyBorder="1" applyAlignment="1">
      <alignment horizontal="center" vertical="center" wrapText="1"/>
    </xf>
    <xf numFmtId="49" fontId="13" fillId="3" borderId="2" xfId="0" applyNumberFormat="1" applyFont="1" applyFill="1" applyBorder="1" applyAlignment="1">
      <alignment horizontal="center" vertical="center" wrapText="1"/>
    </xf>
    <xf numFmtId="0" fontId="0" fillId="4" borderId="0" xfId="0" applyFill="1"/>
    <xf numFmtId="4" fontId="13" fillId="3" borderId="2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left" vertical="center" wrapText="1"/>
    </xf>
    <xf numFmtId="4" fontId="13" fillId="2" borderId="2" xfId="0" applyNumberFormat="1" applyFont="1" applyFill="1" applyBorder="1" applyAlignment="1">
      <alignment horizontal="center" vertical="center" wrapText="1"/>
    </xf>
    <xf numFmtId="49" fontId="10" fillId="3" borderId="2" xfId="0" applyNumberFormat="1" applyFont="1" applyFill="1" applyBorder="1" applyAlignment="1">
      <alignment horizontal="center" vertical="center" wrapText="1"/>
    </xf>
    <xf numFmtId="49" fontId="13" fillId="3" borderId="2" xfId="0" applyNumberFormat="1" applyFont="1" applyFill="1" applyBorder="1" applyAlignment="1">
      <alignment horizontal="left" vertical="center" wrapText="1"/>
    </xf>
    <xf numFmtId="4" fontId="15" fillId="3" borderId="2" xfId="0" applyNumberFormat="1" applyFont="1" applyFill="1" applyBorder="1" applyAlignment="1">
      <alignment horizontal="center" vertical="center" wrapText="1"/>
    </xf>
    <xf numFmtId="1" fontId="14" fillId="3" borderId="2" xfId="0" applyNumberFormat="1" applyFont="1" applyFill="1" applyBorder="1" applyAlignment="1">
      <alignment horizontal="center" vertical="center" wrapText="1"/>
    </xf>
    <xf numFmtId="2" fontId="13" fillId="2" borderId="2" xfId="0" applyNumberFormat="1" applyFont="1" applyFill="1" applyBorder="1" applyAlignment="1">
      <alignment horizontal="center" vertical="center" wrapText="1"/>
    </xf>
    <xf numFmtId="2" fontId="13" fillId="3" borderId="2" xfId="0" applyNumberFormat="1" applyFont="1" applyFill="1" applyBorder="1" applyAlignment="1">
      <alignment horizontal="center" vertical="center" wrapText="1"/>
    </xf>
    <xf numFmtId="1" fontId="13" fillId="3" borderId="2" xfId="0" applyNumberFormat="1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49" fontId="10" fillId="5" borderId="2" xfId="0" applyNumberFormat="1" applyFont="1" applyFill="1" applyBorder="1" applyAlignment="1">
      <alignment horizontal="center" vertical="center" wrapText="1"/>
    </xf>
    <xf numFmtId="49" fontId="10" fillId="5" borderId="2" xfId="0" applyNumberFormat="1" applyFont="1" applyFill="1" applyBorder="1" applyAlignment="1">
      <alignment horizontal="left" vertical="center" wrapText="1"/>
    </xf>
    <xf numFmtId="0" fontId="10" fillId="5" borderId="2" xfId="0" applyFont="1" applyFill="1" applyBorder="1" applyAlignment="1">
      <alignment horizontal="center" vertical="center" wrapText="1"/>
    </xf>
    <xf numFmtId="4" fontId="10" fillId="5" borderId="2" xfId="0" applyNumberFormat="1" applyFont="1" applyFill="1" applyBorder="1" applyAlignment="1">
      <alignment horizontal="center" vertical="center" wrapText="1"/>
    </xf>
    <xf numFmtId="0" fontId="18" fillId="0" borderId="0" xfId="0" applyFont="1"/>
    <xf numFmtId="0" fontId="18" fillId="4" borderId="0" xfId="0" applyFont="1" applyFill="1"/>
    <xf numFmtId="3" fontId="13" fillId="3" borderId="2" xfId="0" applyNumberFormat="1" applyFont="1" applyFill="1" applyBorder="1" applyAlignment="1">
      <alignment horizontal="center" vertical="center" wrapText="1"/>
    </xf>
    <xf numFmtId="3" fontId="10" fillId="5" borderId="2" xfId="0" applyNumberFormat="1" applyFont="1" applyFill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20" fillId="5" borderId="2" xfId="0" applyFont="1" applyFill="1" applyBorder="1" applyAlignment="1">
      <alignment horizontal="center" vertical="center" wrapText="1"/>
    </xf>
    <xf numFmtId="1" fontId="10" fillId="5" borderId="2" xfId="0" applyNumberFormat="1" applyFont="1" applyFill="1" applyBorder="1" applyAlignment="1">
      <alignment horizontal="center" vertical="center" wrapText="1"/>
    </xf>
    <xf numFmtId="49" fontId="8" fillId="5" borderId="2" xfId="0" applyNumberFormat="1" applyFont="1" applyFill="1" applyBorder="1" applyAlignment="1">
      <alignment horizontal="left" vertical="center" wrapText="1"/>
    </xf>
    <xf numFmtId="2" fontId="10" fillId="5" borderId="2" xfId="0" applyNumberFormat="1" applyFont="1" applyFill="1" applyBorder="1" applyAlignment="1">
      <alignment horizontal="center" vertical="center" wrapText="1"/>
    </xf>
    <xf numFmtId="166" fontId="13" fillId="2" borderId="2" xfId="0" applyNumberFormat="1" applyFont="1" applyFill="1" applyBorder="1" applyAlignment="1">
      <alignment horizontal="center" vertical="center" wrapText="1"/>
    </xf>
    <xf numFmtId="167" fontId="13" fillId="3" borderId="2" xfId="0" applyNumberFormat="1" applyFont="1" applyFill="1" applyBorder="1" applyAlignment="1">
      <alignment horizontal="center" vertical="center" wrapText="1"/>
    </xf>
    <xf numFmtId="1" fontId="10" fillId="3" borderId="2" xfId="0" applyNumberFormat="1" applyFont="1" applyFill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49" fontId="13" fillId="0" borderId="0" xfId="0" applyNumberFormat="1" applyFont="1" applyAlignment="1">
      <alignment horizontal="left" vertical="center" wrapText="1"/>
    </xf>
    <xf numFmtId="2" fontId="10" fillId="0" borderId="0" xfId="0" applyNumberFormat="1" applyFont="1" applyAlignment="1">
      <alignment horizontal="center" vertical="center" wrapText="1"/>
    </xf>
    <xf numFmtId="2" fontId="13" fillId="0" borderId="0" xfId="0" applyNumberFormat="1" applyFont="1" applyAlignment="1">
      <alignment horizontal="center" vertical="center" wrapText="1"/>
    </xf>
    <xf numFmtId="49" fontId="21" fillId="0" borderId="0" xfId="0" applyNumberFormat="1" applyFont="1" applyAlignment="1">
      <alignment horizontal="center" vertical="center" wrapText="1"/>
    </xf>
    <xf numFmtId="49" fontId="21" fillId="0" borderId="0" xfId="0" applyNumberFormat="1" applyFont="1" applyAlignment="1">
      <alignment horizontal="left" vertical="center" wrapText="1"/>
    </xf>
    <xf numFmtId="49" fontId="21" fillId="5" borderId="0" xfId="0" applyNumberFormat="1" applyFont="1" applyFill="1" applyAlignment="1">
      <alignment horizontal="left" vertical="center" wrapText="1"/>
    </xf>
    <xf numFmtId="2" fontId="21" fillId="0" borderId="0" xfId="0" applyNumberFormat="1" applyFont="1" applyAlignment="1">
      <alignment horizontal="center" vertical="center" wrapText="1"/>
    </xf>
    <xf numFmtId="0" fontId="9" fillId="7" borderId="0" xfId="0" applyFont="1" applyFill="1" applyAlignment="1">
      <alignment horizontal="left" vertical="center"/>
    </xf>
    <xf numFmtId="0" fontId="0" fillId="7" borderId="0" xfId="0" applyFill="1"/>
    <xf numFmtId="4" fontId="13" fillId="7" borderId="2" xfId="0" applyNumberFormat="1" applyFont="1" applyFill="1" applyBorder="1" applyAlignment="1">
      <alignment horizontal="center" vertical="center" wrapText="1"/>
    </xf>
    <xf numFmtId="0" fontId="17" fillId="7" borderId="0" xfId="0" applyFont="1" applyFill="1" applyAlignment="1">
      <alignment horizontal="left" vertical="center"/>
    </xf>
    <xf numFmtId="0" fontId="18" fillId="7" borderId="0" xfId="0" applyFont="1" applyFill="1"/>
    <xf numFmtId="4" fontId="13" fillId="6" borderId="2" xfId="0" applyNumberFormat="1" applyFont="1" applyFill="1" applyBorder="1" applyAlignment="1">
      <alignment horizontal="center" vertical="center" wrapText="1"/>
    </xf>
    <xf numFmtId="4" fontId="9" fillId="7" borderId="0" xfId="0" applyNumberFormat="1" applyFont="1" applyFill="1" applyAlignment="1">
      <alignment horizontal="center" vertical="center"/>
    </xf>
    <xf numFmtId="4" fontId="13" fillId="7" borderId="2" xfId="1" applyNumberFormat="1" applyFont="1" applyFill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center" vertical="center" wrapText="1"/>
    </xf>
    <xf numFmtId="49" fontId="13" fillId="4" borderId="3" xfId="0" applyNumberFormat="1" applyFont="1" applyFill="1" applyBorder="1" applyAlignment="1">
      <alignment horizontal="center" vertical="center" wrapText="1"/>
    </xf>
    <xf numFmtId="49" fontId="13" fillId="4" borderId="2" xfId="0" applyNumberFormat="1" applyFont="1" applyFill="1" applyBorder="1" applyAlignment="1">
      <alignment horizontal="left" vertical="center" wrapText="1"/>
    </xf>
    <xf numFmtId="0" fontId="13" fillId="4" borderId="2" xfId="0" applyFont="1" applyFill="1" applyBorder="1" applyAlignment="1">
      <alignment horizontal="center" vertical="center" wrapText="1"/>
    </xf>
    <xf numFmtId="2" fontId="13" fillId="4" borderId="2" xfId="0" applyNumberFormat="1" applyFont="1" applyFill="1" applyBorder="1" applyAlignment="1">
      <alignment horizontal="center" vertical="center" wrapText="1"/>
    </xf>
    <xf numFmtId="4" fontId="13" fillId="4" borderId="2" xfId="0" applyNumberFormat="1" applyFont="1" applyFill="1" applyBorder="1" applyAlignment="1">
      <alignment horizontal="center" vertical="center" wrapText="1"/>
    </xf>
    <xf numFmtId="165" fontId="13" fillId="4" borderId="2" xfId="0" applyNumberFormat="1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center" vertical="center" wrapText="1"/>
    </xf>
    <xf numFmtId="49" fontId="15" fillId="4" borderId="2" xfId="0" applyNumberFormat="1" applyFont="1" applyFill="1" applyBorder="1" applyAlignment="1">
      <alignment horizontal="center" vertical="center" wrapText="1"/>
    </xf>
    <xf numFmtId="49" fontId="15" fillId="4" borderId="2" xfId="0" applyNumberFormat="1" applyFont="1" applyFill="1" applyBorder="1" applyAlignment="1">
      <alignment horizontal="left" vertical="center" wrapText="1"/>
    </xf>
    <xf numFmtId="0" fontId="8" fillId="4" borderId="2" xfId="0" applyFont="1" applyFill="1" applyBorder="1" applyAlignment="1">
      <alignment horizontal="center" vertical="center" wrapText="1"/>
    </xf>
    <xf numFmtId="4" fontId="15" fillId="4" borderId="2" xfId="0" applyNumberFormat="1" applyFont="1" applyFill="1" applyBorder="1" applyAlignment="1">
      <alignment horizontal="center" vertical="center" wrapText="1"/>
    </xf>
    <xf numFmtId="49" fontId="10" fillId="4" borderId="2" xfId="0" applyNumberFormat="1" applyFont="1" applyFill="1" applyBorder="1" applyAlignment="1">
      <alignment horizontal="center" vertical="center" wrapText="1"/>
    </xf>
    <xf numFmtId="1" fontId="13" fillId="4" borderId="2" xfId="0" applyNumberFormat="1" applyFont="1" applyFill="1" applyBorder="1" applyAlignment="1">
      <alignment horizontal="center" vertical="center" wrapText="1"/>
    </xf>
    <xf numFmtId="49" fontId="13" fillId="4" borderId="2" xfId="0" applyNumberFormat="1" applyFont="1" applyFill="1" applyBorder="1" applyAlignment="1">
      <alignment horizontal="center" vertical="center" wrapText="1"/>
    </xf>
    <xf numFmtId="165" fontId="13" fillId="4" borderId="7" xfId="0" applyNumberFormat="1" applyFont="1" applyFill="1" applyBorder="1" applyAlignment="1">
      <alignment horizontal="center" vertical="center" wrapText="1"/>
    </xf>
    <xf numFmtId="4" fontId="8" fillId="5" borderId="2" xfId="0" applyNumberFormat="1" applyFont="1" applyFill="1" applyBorder="1" applyAlignment="1">
      <alignment horizontal="center" vertical="center" wrapText="1"/>
    </xf>
    <xf numFmtId="4" fontId="13" fillId="7" borderId="4" xfId="0" applyNumberFormat="1" applyFont="1" applyFill="1" applyBorder="1" applyAlignment="1">
      <alignment horizontal="center" vertical="center" wrapText="1"/>
    </xf>
    <xf numFmtId="165" fontId="10" fillId="5" borderId="2" xfId="0" applyNumberFormat="1" applyFont="1" applyFill="1" applyBorder="1" applyAlignment="1">
      <alignment horizontal="center" vertical="center" wrapText="1"/>
    </xf>
    <xf numFmtId="49" fontId="10" fillId="5" borderId="0" xfId="0" applyNumberFormat="1" applyFont="1" applyFill="1" applyAlignment="1">
      <alignment horizontal="left" vertical="center" wrapText="1"/>
    </xf>
    <xf numFmtId="49" fontId="13" fillId="5" borderId="0" xfId="0" applyNumberFormat="1" applyFont="1" applyFill="1" applyAlignment="1">
      <alignment horizontal="center" vertical="center" wrapText="1"/>
    </xf>
    <xf numFmtId="49" fontId="13" fillId="5" borderId="0" xfId="0" applyNumberFormat="1" applyFont="1" applyFill="1" applyAlignment="1">
      <alignment horizontal="left" vertical="center" wrapText="1"/>
    </xf>
    <xf numFmtId="3" fontId="15" fillId="3" borderId="2" xfId="0" applyNumberFormat="1" applyFont="1" applyFill="1" applyBorder="1" applyAlignment="1">
      <alignment horizontal="center" vertical="center" wrapText="1"/>
    </xf>
    <xf numFmtId="4" fontId="13" fillId="9" borderId="2" xfId="0" applyNumberFormat="1" applyFont="1" applyFill="1" applyBorder="1" applyAlignment="1">
      <alignment horizontal="center" vertical="center" wrapText="1"/>
    </xf>
    <xf numFmtId="0" fontId="0" fillId="9" borderId="0" xfId="0" applyFill="1"/>
    <xf numFmtId="4" fontId="13" fillId="8" borderId="2" xfId="0" applyNumberFormat="1" applyFont="1" applyFill="1" applyBorder="1" applyAlignment="1">
      <alignment horizontal="center" vertical="center" wrapText="1"/>
    </xf>
    <xf numFmtId="0" fontId="25" fillId="8" borderId="0" xfId="0" applyFont="1" applyFill="1"/>
    <xf numFmtId="4" fontId="10" fillId="5" borderId="2" xfId="4" applyNumberFormat="1" applyFont="1" applyFill="1" applyBorder="1" applyAlignment="1" applyProtection="1">
      <alignment horizontal="center" vertical="center"/>
      <protection locked="0"/>
    </xf>
    <xf numFmtId="49" fontId="10" fillId="5" borderId="3" xfId="0" applyNumberFormat="1" applyFont="1" applyFill="1" applyBorder="1" applyAlignment="1">
      <alignment horizontal="left" vertical="center" wrapText="1"/>
    </xf>
    <xf numFmtId="4" fontId="10" fillId="5" borderId="2" xfId="3" applyNumberFormat="1" applyFont="1" applyFill="1" applyBorder="1" applyAlignment="1">
      <alignment horizontal="center" vertical="center" wrapText="1"/>
    </xf>
    <xf numFmtId="4" fontId="10" fillId="5" borderId="7" xfId="0" applyNumberFormat="1" applyFont="1" applyFill="1" applyBorder="1" applyAlignment="1">
      <alignment horizontal="center" vertical="center" wrapText="1"/>
    </xf>
    <xf numFmtId="4" fontId="10" fillId="5" borderId="4" xfId="0" applyNumberFormat="1" applyFont="1" applyFill="1" applyBorder="1" applyAlignment="1">
      <alignment horizontal="center" vertical="center" wrapText="1"/>
    </xf>
    <xf numFmtId="165" fontId="13" fillId="5" borderId="7" xfId="0" applyNumberFormat="1" applyFont="1" applyFill="1" applyBorder="1" applyAlignment="1">
      <alignment horizontal="center" vertical="center" wrapText="1"/>
    </xf>
    <xf numFmtId="49" fontId="10" fillId="5" borderId="2" xfId="0" applyNumberFormat="1" applyFont="1" applyFill="1" applyBorder="1" applyAlignment="1">
      <alignment vertical="center" wrapText="1"/>
    </xf>
    <xf numFmtId="0" fontId="11" fillId="5" borderId="2" xfId="0" applyFont="1" applyFill="1" applyBorder="1" applyAlignment="1">
      <alignment horizontal="center" vertical="center" wrapText="1"/>
    </xf>
    <xf numFmtId="3" fontId="11" fillId="5" borderId="2" xfId="0" applyNumberFormat="1" applyFont="1" applyFill="1" applyBorder="1" applyAlignment="1">
      <alignment horizontal="center" vertical="center" wrapText="1"/>
    </xf>
    <xf numFmtId="3" fontId="8" fillId="5" borderId="2" xfId="0" applyNumberFormat="1" applyFont="1" applyFill="1" applyBorder="1" applyAlignment="1">
      <alignment horizontal="center" vertical="center" wrapText="1"/>
    </xf>
    <xf numFmtId="4" fontId="10" fillId="5" borderId="6" xfId="0" applyNumberFormat="1" applyFont="1" applyFill="1" applyBorder="1" applyAlignment="1">
      <alignment horizontal="center" vertical="center" wrapText="1"/>
    </xf>
    <xf numFmtId="4" fontId="8" fillId="5" borderId="2" xfId="3" applyNumberFormat="1" applyFont="1" applyFill="1" applyBorder="1" applyAlignment="1">
      <alignment horizontal="center" vertical="center" wrapText="1"/>
    </xf>
    <xf numFmtId="49" fontId="10" fillId="5" borderId="1" xfId="0" applyNumberFormat="1" applyFont="1" applyFill="1" applyBorder="1" applyAlignment="1">
      <alignment vertical="center" wrapText="1"/>
    </xf>
    <xf numFmtId="4" fontId="11" fillId="5" borderId="2" xfId="0" applyNumberFormat="1" applyFont="1" applyFill="1" applyBorder="1" applyAlignment="1">
      <alignment horizontal="center" vertical="center" wrapText="1"/>
    </xf>
    <xf numFmtId="49" fontId="10" fillId="5" borderId="1" xfId="0" applyNumberFormat="1" applyFont="1" applyFill="1" applyBorder="1" applyAlignment="1">
      <alignment horizontal="center" vertical="center" wrapText="1"/>
    </xf>
    <xf numFmtId="49" fontId="10" fillId="5" borderId="1" xfId="0" applyNumberFormat="1" applyFont="1" applyFill="1" applyBorder="1" applyAlignment="1">
      <alignment horizontal="left" vertical="center" wrapText="1"/>
    </xf>
    <xf numFmtId="4" fontId="10" fillId="5" borderId="1" xfId="0" applyNumberFormat="1" applyFont="1" applyFill="1" applyBorder="1" applyAlignment="1">
      <alignment horizontal="center" vertical="center" wrapText="1"/>
    </xf>
    <xf numFmtId="4" fontId="10" fillId="0" borderId="0" xfId="0" applyNumberFormat="1" applyFont="1" applyAlignment="1">
      <alignment horizontal="center" vertical="center" wrapText="1"/>
    </xf>
    <xf numFmtId="49" fontId="10" fillId="0" borderId="2" xfId="0" applyNumberFormat="1" applyFont="1" applyBorder="1" applyAlignment="1">
      <alignment horizontal="left" vertical="center" wrapText="1"/>
    </xf>
    <xf numFmtId="3" fontId="8" fillId="5" borderId="1" xfId="0" applyNumberFormat="1" applyFont="1" applyFill="1" applyBorder="1" applyAlignment="1">
      <alignment horizontal="center" vertical="center" wrapText="1"/>
    </xf>
    <xf numFmtId="1" fontId="10" fillId="5" borderId="1" xfId="0" applyNumberFormat="1" applyFont="1" applyFill="1" applyBorder="1" applyAlignment="1">
      <alignment horizontal="center" vertical="center" wrapText="1"/>
    </xf>
    <xf numFmtId="1" fontId="10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4" fontId="10" fillId="10" borderId="0" xfId="0" applyNumberFormat="1" applyFont="1" applyFill="1" applyAlignment="1">
      <alignment horizontal="center" vertical="center" wrapText="1"/>
    </xf>
    <xf numFmtId="49" fontId="13" fillId="3" borderId="2" xfId="0" applyNumberFormat="1" applyFont="1" applyFill="1" applyBorder="1" applyAlignment="1">
      <alignment vertical="center" wrapText="1"/>
    </xf>
    <xf numFmtId="49" fontId="10" fillId="0" borderId="1" xfId="0" applyNumberFormat="1" applyFont="1" applyBorder="1" applyAlignment="1">
      <alignment horizontal="left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vertical="center" wrapText="1"/>
    </xf>
    <xf numFmtId="3" fontId="10" fillId="0" borderId="2" xfId="0" applyNumberFormat="1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2" fontId="10" fillId="0" borderId="7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vertical="center" wrapText="1"/>
    </xf>
    <xf numFmtId="2" fontId="10" fillId="0" borderId="2" xfId="0" applyNumberFormat="1" applyFont="1" applyBorder="1" applyAlignment="1">
      <alignment horizontal="center" vertical="center" wrapText="1"/>
    </xf>
    <xf numFmtId="164" fontId="0" fillId="0" borderId="0" xfId="0" applyNumberFormat="1"/>
    <xf numFmtId="4" fontId="0" fillId="0" borderId="0" xfId="0" applyNumberFormat="1"/>
    <xf numFmtId="166" fontId="13" fillId="0" borderId="0" xfId="1" applyNumberFormat="1" applyFont="1" applyAlignment="1">
      <alignment horizontal="center" vertical="center" wrapText="1"/>
    </xf>
    <xf numFmtId="4" fontId="13" fillId="0" borderId="0" xfId="0" applyNumberFormat="1" applyFont="1" applyAlignment="1">
      <alignment horizontal="center" vertical="center" wrapText="1"/>
    </xf>
    <xf numFmtId="4" fontId="24" fillId="0" borderId="0" xfId="0" applyNumberFormat="1" applyFont="1" applyAlignment="1">
      <alignment horizontal="center" vertical="center"/>
    </xf>
    <xf numFmtId="4" fontId="22" fillId="0" borderId="0" xfId="0" applyNumberFormat="1" applyFont="1" applyAlignment="1">
      <alignment horizontal="center" vertical="center"/>
    </xf>
    <xf numFmtId="0" fontId="25" fillId="0" borderId="0" xfId="0" applyFont="1"/>
    <xf numFmtId="4" fontId="7" fillId="0" borderId="0" xfId="0" applyNumberFormat="1" applyFont="1" applyAlignment="1">
      <alignment horizontal="center" vertical="center"/>
    </xf>
    <xf numFmtId="4" fontId="23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/>
    </xf>
    <xf numFmtId="4" fontId="13" fillId="7" borderId="0" xfId="0" applyNumberFormat="1" applyFont="1" applyFill="1" applyAlignment="1">
      <alignment horizontal="center" vertical="center" wrapText="1"/>
    </xf>
    <xf numFmtId="3" fontId="8" fillId="0" borderId="2" xfId="0" applyNumberFormat="1" applyFont="1" applyBorder="1" applyAlignment="1">
      <alignment horizontal="center" vertical="center" wrapText="1"/>
    </xf>
    <xf numFmtId="0" fontId="27" fillId="0" borderId="0" xfId="0" applyFont="1"/>
    <xf numFmtId="165" fontId="13" fillId="2" borderId="2" xfId="0" applyNumberFormat="1" applyFont="1" applyFill="1" applyBorder="1" applyAlignment="1">
      <alignment horizontal="center" vertical="center" wrapText="1"/>
    </xf>
    <xf numFmtId="165" fontId="13" fillId="3" borderId="2" xfId="0" applyNumberFormat="1" applyFont="1" applyFill="1" applyBorder="1" applyAlignment="1">
      <alignment horizontal="center" vertical="center" wrapText="1"/>
    </xf>
    <xf numFmtId="165" fontId="10" fillId="5" borderId="1" xfId="0" applyNumberFormat="1" applyFont="1" applyFill="1" applyBorder="1" applyAlignment="1">
      <alignment horizontal="center" vertical="center" wrapText="1"/>
    </xf>
    <xf numFmtId="165" fontId="13" fillId="5" borderId="2" xfId="0" applyNumberFormat="1" applyFont="1" applyFill="1" applyBorder="1" applyAlignment="1">
      <alignment horizontal="center" vertical="center" wrapText="1"/>
    </xf>
    <xf numFmtId="165" fontId="10" fillId="0" borderId="2" xfId="0" applyNumberFormat="1" applyFont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165" fontId="10" fillId="0" borderId="1" xfId="0" applyNumberFormat="1" applyFont="1" applyBorder="1" applyAlignment="1">
      <alignment vertical="center" wrapText="1"/>
    </xf>
    <xf numFmtId="165" fontId="13" fillId="0" borderId="0" xfId="0" applyNumberFormat="1" applyFont="1" applyAlignment="1">
      <alignment horizontal="left" vertical="center" wrapText="1"/>
    </xf>
    <xf numFmtId="165" fontId="13" fillId="5" borderId="0" xfId="0" applyNumberFormat="1" applyFont="1" applyFill="1" applyAlignment="1">
      <alignment horizontal="left" vertical="center" wrapText="1"/>
    </xf>
    <xf numFmtId="165" fontId="21" fillId="0" borderId="0" xfId="0" applyNumberFormat="1" applyFont="1" applyAlignment="1">
      <alignment horizontal="left" vertical="center" wrapText="1"/>
    </xf>
    <xf numFmtId="0" fontId="28" fillId="0" borderId="0" xfId="0" applyFont="1"/>
    <xf numFmtId="4" fontId="10" fillId="0" borderId="4" xfId="0" applyNumberFormat="1" applyFont="1" applyBorder="1" applyAlignment="1">
      <alignment horizontal="center" vertical="center" wrapText="1"/>
    </xf>
    <xf numFmtId="165" fontId="13" fillId="0" borderId="2" xfId="0" applyNumberFormat="1" applyFont="1" applyBorder="1" applyAlignment="1">
      <alignment horizontal="center" vertical="center" wrapText="1"/>
    </xf>
    <xf numFmtId="165" fontId="13" fillId="0" borderId="7" xfId="0" applyNumberFormat="1" applyFont="1" applyBorder="1" applyAlignment="1">
      <alignment horizontal="center" vertical="center" wrapText="1"/>
    </xf>
    <xf numFmtId="4" fontId="10" fillId="0" borderId="7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4" fontId="13" fillId="2" borderId="2" xfId="1" applyNumberFormat="1" applyFont="1" applyFill="1" applyBorder="1" applyAlignment="1">
      <alignment horizontal="center" vertical="center" wrapText="1"/>
    </xf>
    <xf numFmtId="1" fontId="0" fillId="0" borderId="0" xfId="0" applyNumberFormat="1"/>
    <xf numFmtId="165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/>
    </xf>
    <xf numFmtId="165" fontId="10" fillId="5" borderId="7" xfId="0" applyNumberFormat="1" applyFont="1" applyFill="1" applyBorder="1" applyAlignment="1">
      <alignment horizontal="center" vertical="center" wrapText="1"/>
    </xf>
    <xf numFmtId="4" fontId="8" fillId="5" borderId="2" xfId="5" applyNumberFormat="1" applyFont="1" applyFill="1" applyBorder="1" applyAlignment="1">
      <alignment horizontal="center" vertical="center"/>
    </xf>
    <xf numFmtId="49" fontId="10" fillId="0" borderId="2" xfId="0" applyNumberFormat="1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" fontId="10" fillId="5" borderId="2" xfId="3" applyNumberFormat="1" applyFont="1" applyFill="1" applyBorder="1" applyAlignment="1">
      <alignment horizontal="center" vertical="center"/>
    </xf>
    <xf numFmtId="4" fontId="8" fillId="5" borderId="7" xfId="4" applyNumberFormat="1" applyFont="1" applyFill="1" applyBorder="1" applyAlignment="1" applyProtection="1">
      <alignment horizontal="center" vertical="center"/>
      <protection locked="0"/>
    </xf>
    <xf numFmtId="4" fontId="8" fillId="5" borderId="2" xfId="3" applyNumberFormat="1" applyFont="1" applyFill="1" applyBorder="1" applyAlignment="1">
      <alignment horizontal="center" vertical="center"/>
    </xf>
    <xf numFmtId="4" fontId="10" fillId="5" borderId="2" xfId="5" applyNumberFormat="1" applyFont="1" applyFill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 wrapText="1"/>
    </xf>
    <xf numFmtId="3" fontId="11" fillId="0" borderId="2" xfId="0" applyNumberFormat="1" applyFont="1" applyBorder="1" applyAlignment="1">
      <alignment horizontal="center" vertical="center" wrapText="1"/>
    </xf>
    <xf numFmtId="49" fontId="8" fillId="5" borderId="2" xfId="0" applyNumberFormat="1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49" fontId="15" fillId="3" borderId="2" xfId="0" applyNumberFormat="1" applyFont="1" applyFill="1" applyBorder="1" applyAlignment="1">
      <alignment horizontal="left" vertical="center" wrapText="1"/>
    </xf>
    <xf numFmtId="165" fontId="10" fillId="3" borderId="2" xfId="0" applyNumberFormat="1" applyFont="1" applyFill="1" applyBorder="1" applyAlignment="1">
      <alignment horizontal="center" vertical="center" wrapText="1"/>
    </xf>
    <xf numFmtId="4" fontId="10" fillId="3" borderId="2" xfId="0" applyNumberFormat="1" applyFont="1" applyFill="1" applyBorder="1" applyAlignment="1">
      <alignment horizontal="center" vertical="center" wrapText="1"/>
    </xf>
    <xf numFmtId="3" fontId="10" fillId="3" borderId="2" xfId="0" applyNumberFormat="1" applyFont="1" applyFill="1" applyBorder="1" applyAlignment="1">
      <alignment horizontal="center" vertical="center" wrapText="1"/>
    </xf>
    <xf numFmtId="4" fontId="10" fillId="0" borderId="0" xfId="0" applyNumberFormat="1" applyFont="1" applyAlignment="1">
      <alignment horizontal="left" vertical="center" wrapText="1"/>
    </xf>
    <xf numFmtId="4" fontId="10" fillId="5" borderId="0" xfId="0" applyNumberFormat="1" applyFont="1" applyFill="1" applyAlignment="1">
      <alignment horizontal="left" vertical="center" wrapText="1"/>
    </xf>
    <xf numFmtId="0" fontId="0" fillId="0" borderId="0" xfId="0" applyAlignment="1">
      <alignment horizontal="left"/>
    </xf>
    <xf numFmtId="4" fontId="13" fillId="0" borderId="0" xfId="0" applyNumberFormat="1" applyFont="1" applyAlignment="1">
      <alignment horizontal="left" vertical="center" wrapText="1"/>
    </xf>
    <xf numFmtId="4" fontId="10" fillId="5" borderId="8" xfId="0" applyNumberFormat="1" applyFont="1" applyFill="1" applyBorder="1" applyAlignment="1">
      <alignment horizontal="left" vertical="center" wrapText="1"/>
    </xf>
    <xf numFmtId="0" fontId="18" fillId="5" borderId="0" xfId="0" applyFont="1" applyFill="1" applyAlignment="1">
      <alignment horizontal="left"/>
    </xf>
    <xf numFmtId="0" fontId="18" fillId="0" borderId="0" xfId="0" applyFont="1" applyAlignment="1">
      <alignment horizontal="left"/>
    </xf>
    <xf numFmtId="0" fontId="33" fillId="0" borderId="0" xfId="0" applyFont="1" applyAlignment="1">
      <alignment horizontal="left"/>
    </xf>
    <xf numFmtId="0" fontId="34" fillId="0" borderId="0" xfId="0" applyFont="1" applyAlignment="1">
      <alignment horizontal="left"/>
    </xf>
    <xf numFmtId="0" fontId="35" fillId="0" borderId="0" xfId="0" applyFont="1" applyAlignment="1">
      <alignment horizontal="left" wrapText="1"/>
    </xf>
    <xf numFmtId="49" fontId="10" fillId="0" borderId="1" xfId="0" applyNumberFormat="1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49" fontId="10" fillId="5" borderId="1" xfId="0" applyNumberFormat="1" applyFont="1" applyFill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1" fontId="10" fillId="0" borderId="1" xfId="0" applyNumberFormat="1" applyFont="1" applyBorder="1" applyAlignment="1">
      <alignment horizontal="center" vertical="center" wrapText="1"/>
    </xf>
    <xf numFmtId="1" fontId="0" fillId="0" borderId="7" xfId="0" applyNumberFormat="1" applyBorder="1" applyAlignment="1">
      <alignment horizontal="center" vertical="center" wrapText="1"/>
    </xf>
    <xf numFmtId="165" fontId="10" fillId="0" borderId="1" xfId="0" applyNumberFormat="1" applyFont="1" applyBorder="1" applyAlignment="1">
      <alignment horizontal="center" vertical="center" wrapText="1"/>
    </xf>
    <xf numFmtId="165" fontId="0" fillId="0" borderId="7" xfId="0" applyNumberFormat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center" vertical="center" wrapText="1"/>
    </xf>
    <xf numFmtId="1" fontId="10" fillId="0" borderId="7" xfId="0" applyNumberFormat="1" applyFont="1" applyBorder="1" applyAlignment="1">
      <alignment horizontal="center" vertical="center" wrapText="1"/>
    </xf>
    <xf numFmtId="49" fontId="13" fillId="3" borderId="1" xfId="0" applyNumberFormat="1" applyFont="1" applyFill="1" applyBorder="1" applyAlignment="1">
      <alignment horizontal="center" vertical="center" wrapText="1"/>
    </xf>
    <xf numFmtId="49" fontId="13" fillId="3" borderId="7" xfId="0" applyNumberFormat="1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6" fillId="3" borderId="7" xfId="0" applyFont="1" applyFill="1" applyBorder="1" applyAlignment="1">
      <alignment horizontal="center" vertical="center" wrapText="1"/>
    </xf>
    <xf numFmtId="49" fontId="13" fillId="3" borderId="2" xfId="0" applyNumberFormat="1" applyFont="1" applyFill="1" applyBorder="1" applyAlignment="1">
      <alignment horizontal="left" vertical="center" wrapText="1"/>
    </xf>
    <xf numFmtId="49" fontId="10" fillId="5" borderId="1" xfId="0" applyNumberFormat="1" applyFont="1" applyFill="1" applyBorder="1" applyAlignment="1">
      <alignment vertical="center" wrapText="1"/>
    </xf>
    <xf numFmtId="0" fontId="0" fillId="5" borderId="7" xfId="0" applyFill="1" applyBorder="1" applyAlignment="1">
      <alignment vertical="center" wrapText="1"/>
    </xf>
    <xf numFmtId="49" fontId="13" fillId="3" borderId="1" xfId="0" applyNumberFormat="1" applyFont="1" applyFill="1" applyBorder="1" applyAlignment="1">
      <alignment horizontal="left" vertical="center" wrapText="1"/>
    </xf>
    <xf numFmtId="49" fontId="13" fillId="3" borderId="7" xfId="0" applyNumberFormat="1" applyFont="1" applyFill="1" applyBorder="1" applyAlignment="1">
      <alignment horizontal="left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0" fontId="28" fillId="0" borderId="7" xfId="0" applyFont="1" applyBorder="1" applyAlignment="1">
      <alignment horizontal="center" vertical="center" wrapText="1"/>
    </xf>
    <xf numFmtId="49" fontId="10" fillId="5" borderId="3" xfId="0" applyNumberFormat="1" applyFont="1" applyFill="1" applyBorder="1" applyAlignment="1">
      <alignment horizontal="left" vertical="center" wrapText="1"/>
    </xf>
    <xf numFmtId="0" fontId="28" fillId="0" borderId="7" xfId="0" applyFont="1" applyBorder="1" applyAlignment="1">
      <alignment horizontal="left" vertical="center" wrapText="1"/>
    </xf>
    <xf numFmtId="165" fontId="10" fillId="0" borderId="7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left" vertical="center" wrapText="1"/>
    </xf>
    <xf numFmtId="49" fontId="10" fillId="0" borderId="7" xfId="0" applyNumberFormat="1" applyFont="1" applyBorder="1" applyAlignment="1">
      <alignment horizontal="left" vertical="center" wrapText="1"/>
    </xf>
    <xf numFmtId="49" fontId="13" fillId="3" borderId="3" xfId="0" applyNumberFormat="1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1" fontId="10" fillId="0" borderId="3" xfId="0" applyNumberFormat="1" applyFont="1" applyBorder="1" applyAlignment="1">
      <alignment horizontal="center" vertical="center" wrapText="1"/>
    </xf>
    <xf numFmtId="1" fontId="28" fillId="0" borderId="7" xfId="0" applyNumberFormat="1" applyFont="1" applyBorder="1" applyAlignment="1">
      <alignment horizontal="center" vertical="center" wrapText="1"/>
    </xf>
    <xf numFmtId="165" fontId="10" fillId="0" borderId="3" xfId="0" applyNumberFormat="1" applyFont="1" applyBorder="1" applyAlignment="1">
      <alignment horizontal="center" vertical="center" wrapText="1"/>
    </xf>
    <xf numFmtId="165" fontId="28" fillId="0" borderId="7" xfId="0" applyNumberFormat="1" applyFont="1" applyBorder="1" applyAlignment="1">
      <alignment horizontal="center" vertical="center" wrapText="1"/>
    </xf>
    <xf numFmtId="4" fontId="10" fillId="0" borderId="8" xfId="0" applyNumberFormat="1" applyFont="1" applyBorder="1" applyAlignment="1">
      <alignment horizontal="left" vertical="center" wrapText="1"/>
    </xf>
    <xf numFmtId="4" fontId="10" fillId="0" borderId="0" xfId="0" applyNumberFormat="1" applyFont="1" applyAlignment="1">
      <alignment horizontal="left" vertical="center" wrapText="1"/>
    </xf>
    <xf numFmtId="49" fontId="10" fillId="0" borderId="0" xfId="0" applyNumberFormat="1" applyFont="1" applyAlignment="1">
      <alignment horizontal="left" vertical="center" wrapText="1"/>
    </xf>
    <xf numFmtId="49" fontId="10" fillId="5" borderId="0" xfId="0" applyNumberFormat="1" applyFont="1" applyFill="1" applyAlignment="1">
      <alignment horizontal="left" vertical="center" wrapText="1"/>
    </xf>
    <xf numFmtId="4" fontId="13" fillId="3" borderId="1" xfId="0" applyNumberFormat="1" applyFont="1" applyFill="1" applyBorder="1" applyAlignment="1">
      <alignment horizontal="center" vertical="center" wrapText="1"/>
    </xf>
    <xf numFmtId="0" fontId="26" fillId="3" borderId="7" xfId="0" applyFont="1" applyFill="1" applyBorder="1" applyAlignment="1">
      <alignment horizontal="center" vertical="center" wrapText="1"/>
    </xf>
    <xf numFmtId="4" fontId="13" fillId="3" borderId="3" xfId="0" applyNumberFormat="1" applyFont="1" applyFill="1" applyBorder="1" applyAlignment="1">
      <alignment horizontal="center" vertical="center" wrapText="1"/>
    </xf>
    <xf numFmtId="4" fontId="13" fillId="3" borderId="2" xfId="0" applyNumberFormat="1" applyFont="1" applyFill="1" applyBorder="1" applyAlignment="1">
      <alignment horizontal="center" vertical="center" wrapText="1"/>
    </xf>
    <xf numFmtId="49" fontId="10" fillId="5" borderId="1" xfId="0" applyNumberFormat="1" applyFont="1" applyFill="1" applyBorder="1" applyAlignment="1">
      <alignment horizontal="center" vertical="center" wrapText="1"/>
    </xf>
    <xf numFmtId="165" fontId="10" fillId="5" borderId="1" xfId="0" applyNumberFormat="1" applyFont="1" applyFill="1" applyBorder="1" applyAlignment="1">
      <alignment horizontal="center" vertical="center" wrapText="1"/>
    </xf>
    <xf numFmtId="2" fontId="10" fillId="5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</cellXfs>
  <cellStyles count="15">
    <cellStyle name="Обычный" xfId="0" builtinId="0"/>
    <cellStyle name="Обычный 3" xfId="8" xr:uid="{00000000-0005-0000-0000-000001000000}"/>
    <cellStyle name="Обычный 4" xfId="4" xr:uid="{00000000-0005-0000-0000-000002000000}"/>
    <cellStyle name="Обычный 7" xfId="1" xr:uid="{00000000-0005-0000-0000-000003000000}"/>
    <cellStyle name="Обычный 7 3 2 2 2" xfId="5" xr:uid="{00000000-0005-0000-0000-000004000000}"/>
    <cellStyle name="Обычный 7 3 2 2 2 2" xfId="11" xr:uid="{00000000-0005-0000-0000-000005000000}"/>
    <cellStyle name="Обычный 7 3 2 2 2 4" xfId="6" xr:uid="{00000000-0005-0000-0000-000006000000}"/>
    <cellStyle name="Обычный 7 3 2 2 2 4 2" xfId="12" xr:uid="{00000000-0005-0000-0000-000007000000}"/>
    <cellStyle name="Обычный 7 3 3" xfId="7" xr:uid="{00000000-0005-0000-0000-000008000000}"/>
    <cellStyle name="Обычный 7 3 3 2" xfId="13" xr:uid="{00000000-0005-0000-0000-000009000000}"/>
    <cellStyle name="Обычный 7 3 4 2" xfId="3" xr:uid="{00000000-0005-0000-0000-00000A000000}"/>
    <cellStyle name="Обычный 7 3 4 2 2" xfId="10" xr:uid="{00000000-0005-0000-0000-00000B000000}"/>
    <cellStyle name="Обычный 7 4" xfId="9" xr:uid="{00000000-0005-0000-0000-00000C000000}"/>
    <cellStyle name="Обычный 7 4 2" xfId="14" xr:uid="{00000000-0005-0000-0000-00000D000000}"/>
    <cellStyle name="Финансовый 2" xfId="2" xr:uid="{00000000-0005-0000-0000-00000E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RL270"/>
  <sheetViews>
    <sheetView tabSelected="1" zoomScale="55" zoomScaleNormal="55" zoomScaleSheetLayoutView="40" workbookViewId="0">
      <pane xSplit="1" ySplit="7" topLeftCell="B251" activePane="bottomRight" state="frozen"/>
      <selection pane="topRight" activeCell="B1" sqref="B1"/>
      <selection pane="bottomLeft" activeCell="A8" sqref="A8"/>
      <selection pane="bottomRight" activeCell="Q217" sqref="Q217:Q259"/>
    </sheetView>
  </sheetViews>
  <sheetFormatPr defaultRowHeight="20.25" x14ac:dyDescent="0.25"/>
  <cols>
    <col min="1" max="1" width="12.140625" customWidth="1"/>
    <col min="2" max="2" width="14.85546875" customWidth="1"/>
    <col min="3" max="3" width="27.5703125" customWidth="1"/>
    <col min="4" max="4" width="73.140625" customWidth="1"/>
    <col min="5" max="5" width="37.140625" customWidth="1"/>
    <col min="6" max="6" width="17.28515625" customWidth="1"/>
    <col min="7" max="7" width="18.5703125" customWidth="1"/>
    <col min="8" max="8" width="23.42578125" style="141" customWidth="1"/>
    <col min="9" max="9" width="16.85546875" customWidth="1"/>
    <col min="10" max="10" width="16.5703125" customWidth="1"/>
    <col min="11" max="11" width="25.42578125" customWidth="1"/>
    <col min="12" max="12" width="24.42578125" customWidth="1"/>
    <col min="13" max="13" width="24.140625" customWidth="1"/>
    <col min="14" max="14" width="16.42578125" style="50" hidden="1" customWidth="1"/>
    <col min="15" max="15" width="22.5703125" style="51" hidden="1" customWidth="1"/>
    <col min="16" max="16" width="34.7109375" style="51" hidden="1" customWidth="1"/>
    <col min="17" max="17" width="41.28515625" style="169" customWidth="1"/>
    <col min="18" max="18" width="29.28515625" customWidth="1"/>
    <col min="19" max="20" width="23.42578125" bestFit="1" customWidth="1"/>
  </cols>
  <sheetData>
    <row r="1" spans="1:20" ht="21" x14ac:dyDescent="0.35">
      <c r="A1" s="1"/>
      <c r="B1" s="1"/>
      <c r="C1" s="1"/>
      <c r="D1" s="1"/>
      <c r="E1" s="1"/>
      <c r="F1" s="2"/>
      <c r="G1" s="1"/>
      <c r="H1" s="130"/>
      <c r="I1" s="1"/>
      <c r="J1" s="1"/>
      <c r="K1" s="1"/>
      <c r="L1" s="3" t="s">
        <v>0</v>
      </c>
      <c r="M1" s="1"/>
    </row>
    <row r="2" spans="1:20" ht="89.25" customHeight="1" x14ac:dyDescent="0.35">
      <c r="A2" s="1"/>
      <c r="B2" s="222" t="s">
        <v>160</v>
      </c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</row>
    <row r="3" spans="1:20" ht="21" x14ac:dyDescent="0.35">
      <c r="A3" s="1"/>
      <c r="B3" s="1"/>
      <c r="C3" s="1"/>
      <c r="D3" s="1"/>
      <c r="E3" s="1"/>
      <c r="F3" s="1"/>
      <c r="G3" s="1"/>
      <c r="H3" s="130"/>
      <c r="I3" s="1"/>
      <c r="J3" s="1"/>
      <c r="K3" s="1"/>
      <c r="L3" s="1"/>
      <c r="M3" s="1"/>
    </row>
    <row r="4" spans="1:20" ht="42" customHeight="1" x14ac:dyDescent="0.25">
      <c r="A4" s="224" t="s">
        <v>1</v>
      </c>
      <c r="B4" s="227" t="s">
        <v>2</v>
      </c>
      <c r="C4" s="230" t="s">
        <v>3</v>
      </c>
      <c r="D4" s="233" t="s">
        <v>4</v>
      </c>
      <c r="E4" s="233" t="s">
        <v>5</v>
      </c>
      <c r="F4" s="233"/>
      <c r="G4" s="233"/>
      <c r="H4" s="233"/>
      <c r="I4" s="233"/>
      <c r="J4" s="233"/>
      <c r="K4" s="233" t="s">
        <v>6</v>
      </c>
      <c r="L4" s="233"/>
      <c r="M4" s="233"/>
    </row>
    <row r="5" spans="1:20" ht="37.5" customHeight="1" x14ac:dyDescent="0.25">
      <c r="A5" s="225"/>
      <c r="B5" s="228"/>
      <c r="C5" s="231"/>
      <c r="D5" s="233"/>
      <c r="E5" s="233" t="s">
        <v>7</v>
      </c>
      <c r="F5" s="233" t="s">
        <v>8</v>
      </c>
      <c r="G5" s="234" t="s">
        <v>9</v>
      </c>
      <c r="H5" s="235"/>
      <c r="I5" s="235"/>
      <c r="J5" s="236"/>
      <c r="K5" s="233" t="s">
        <v>10</v>
      </c>
      <c r="L5" s="233" t="s">
        <v>11</v>
      </c>
      <c r="M5" s="233" t="s">
        <v>123</v>
      </c>
    </row>
    <row r="6" spans="1:20" ht="30" customHeight="1" x14ac:dyDescent="0.25">
      <c r="A6" s="225"/>
      <c r="B6" s="228"/>
      <c r="C6" s="231"/>
      <c r="D6" s="233"/>
      <c r="E6" s="233"/>
      <c r="F6" s="233"/>
      <c r="G6" s="234" t="s">
        <v>10</v>
      </c>
      <c r="H6" s="236"/>
      <c r="I6" s="227" t="s">
        <v>11</v>
      </c>
      <c r="J6" s="227" t="s">
        <v>123</v>
      </c>
      <c r="K6" s="233"/>
      <c r="L6" s="233"/>
      <c r="M6" s="233"/>
    </row>
    <row r="7" spans="1:20" ht="49.5" customHeight="1" x14ac:dyDescent="0.25">
      <c r="A7" s="226"/>
      <c r="B7" s="229"/>
      <c r="C7" s="232"/>
      <c r="D7" s="233"/>
      <c r="E7" s="233"/>
      <c r="F7" s="233"/>
      <c r="G7" s="4"/>
      <c r="H7" s="107" t="s">
        <v>12</v>
      </c>
      <c r="I7" s="229"/>
      <c r="J7" s="229"/>
      <c r="K7" s="233"/>
      <c r="L7" s="233"/>
      <c r="M7" s="233"/>
    </row>
    <row r="8" spans="1:20" ht="40.5" customHeight="1" x14ac:dyDescent="0.2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107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56">
        <f>N10+N12+N58+N253</f>
        <v>3298060.2900000005</v>
      </c>
      <c r="O8" s="56">
        <f>O10+O12+O58+O253</f>
        <v>1368748.94</v>
      </c>
      <c r="P8" s="56">
        <f>P10+P12+P58+P253</f>
        <v>1614774.6</v>
      </c>
    </row>
    <row r="9" spans="1:20" ht="81" customHeight="1" x14ac:dyDescent="0.25">
      <c r="A9" s="5" t="s">
        <v>13</v>
      </c>
      <c r="B9" s="5" t="s">
        <v>13</v>
      </c>
      <c r="C9" s="5" t="s">
        <v>13</v>
      </c>
      <c r="D9" s="5" t="s">
        <v>14</v>
      </c>
      <c r="E9" s="5" t="s">
        <v>13</v>
      </c>
      <c r="F9" s="5" t="s">
        <v>13</v>
      </c>
      <c r="G9" s="5" t="s">
        <v>13</v>
      </c>
      <c r="H9" s="6" t="s">
        <v>13</v>
      </c>
      <c r="I9" s="5" t="s">
        <v>13</v>
      </c>
      <c r="J9" s="5" t="s">
        <v>13</v>
      </c>
      <c r="K9" s="147">
        <f>K10+K12+K58+K252</f>
        <v>4604333.4019999998</v>
      </c>
      <c r="L9" s="147">
        <f>L10+L12+L58+L252</f>
        <v>4475699.28</v>
      </c>
      <c r="M9" s="147">
        <f>M10+M12+M58+M252</f>
        <v>5142237.83</v>
      </c>
      <c r="N9" s="57">
        <v>4567702.33</v>
      </c>
      <c r="O9" s="57">
        <v>2680562.9500000002</v>
      </c>
      <c r="P9" s="57">
        <v>2961348.91</v>
      </c>
      <c r="R9" s="118"/>
      <c r="S9" s="119"/>
    </row>
    <row r="10" spans="1:20" ht="150" customHeight="1" x14ac:dyDescent="0.25">
      <c r="A10" s="7" t="s">
        <v>15</v>
      </c>
      <c r="B10" s="8" t="s">
        <v>13</v>
      </c>
      <c r="C10" s="8" t="s">
        <v>13</v>
      </c>
      <c r="D10" s="9" t="s">
        <v>16</v>
      </c>
      <c r="E10" s="9" t="s">
        <v>17</v>
      </c>
      <c r="F10" s="10" t="s">
        <v>18</v>
      </c>
      <c r="G10" s="11">
        <v>0</v>
      </c>
      <c r="H10" s="6" t="s">
        <v>13</v>
      </c>
      <c r="I10" s="11">
        <v>0</v>
      </c>
      <c r="J10" s="11">
        <f>J11</f>
        <v>2.2200000000000002</v>
      </c>
      <c r="K10" s="11">
        <f>K11</f>
        <v>309331.89</v>
      </c>
      <c r="L10" s="11">
        <f>L11</f>
        <v>536511.48</v>
      </c>
      <c r="M10" s="11">
        <f>M11</f>
        <v>1618303.06</v>
      </c>
      <c r="N10" s="57">
        <v>520767.05</v>
      </c>
      <c r="O10" s="57">
        <v>0</v>
      </c>
      <c r="P10" s="57">
        <v>0</v>
      </c>
      <c r="R10" s="120"/>
      <c r="S10" s="120"/>
      <c r="T10" s="120"/>
    </row>
    <row r="11" spans="1:20" ht="140.1" customHeight="1" x14ac:dyDescent="0.25">
      <c r="A11" s="25" t="s">
        <v>15</v>
      </c>
      <c r="B11" s="25" t="s">
        <v>252</v>
      </c>
      <c r="C11" s="25" t="s">
        <v>19</v>
      </c>
      <c r="D11" s="97" t="s">
        <v>20</v>
      </c>
      <c r="E11" s="26" t="s">
        <v>23</v>
      </c>
      <c r="F11" s="25" t="s">
        <v>18</v>
      </c>
      <c r="G11" s="28">
        <v>0</v>
      </c>
      <c r="H11" s="76" t="s">
        <v>13</v>
      </c>
      <c r="I11" s="98">
        <v>0</v>
      </c>
      <c r="J11" s="28">
        <v>2.2200000000000002</v>
      </c>
      <c r="K11" s="28">
        <v>309331.89</v>
      </c>
      <c r="L11" s="28">
        <v>536511.48</v>
      </c>
      <c r="M11" s="28">
        <v>1618303.06</v>
      </c>
    </row>
    <row r="12" spans="1:20" ht="140.1" customHeight="1" x14ac:dyDescent="0.25">
      <c r="A12" s="7" t="s">
        <v>21</v>
      </c>
      <c r="B12" s="8" t="s">
        <v>13</v>
      </c>
      <c r="C12" s="8" t="s">
        <v>13</v>
      </c>
      <c r="D12" s="9" t="s">
        <v>22</v>
      </c>
      <c r="E12" s="15" t="s">
        <v>23</v>
      </c>
      <c r="F12" s="7" t="s">
        <v>24</v>
      </c>
      <c r="G12" s="16">
        <f>G13+G26</f>
        <v>6.48</v>
      </c>
      <c r="H12" s="131" t="s">
        <v>13</v>
      </c>
      <c r="I12" s="16">
        <f>I13+I26</f>
        <v>4.8499999999999996</v>
      </c>
      <c r="J12" s="16">
        <f>J13+J26</f>
        <v>0.86</v>
      </c>
      <c r="K12" s="16">
        <f>K13+K14+K26+K27</f>
        <v>467657.70000000007</v>
      </c>
      <c r="L12" s="16">
        <f>L13+L14+L26+L27</f>
        <v>776508.02</v>
      </c>
      <c r="M12" s="16">
        <f>M13+M14+M26+M27</f>
        <v>373750.45000000007</v>
      </c>
      <c r="N12" s="55">
        <v>1242428.6200000001</v>
      </c>
      <c r="O12" s="52">
        <v>151564.88</v>
      </c>
      <c r="P12" s="52">
        <v>396519.37</v>
      </c>
      <c r="R12" s="121"/>
    </row>
    <row r="13" spans="1:20" ht="140.1" customHeight="1" x14ac:dyDescent="0.25">
      <c r="A13" s="189" t="s">
        <v>21</v>
      </c>
      <c r="B13" s="191" t="s">
        <v>13</v>
      </c>
      <c r="C13" s="191" t="s">
        <v>13</v>
      </c>
      <c r="D13" s="193" t="s">
        <v>25</v>
      </c>
      <c r="E13" s="18" t="s">
        <v>23</v>
      </c>
      <c r="F13" s="12" t="s">
        <v>24</v>
      </c>
      <c r="G13" s="19">
        <f>G17+G19+G22+G24+G16+G18+G20+G23+G21</f>
        <v>5.2</v>
      </c>
      <c r="H13" s="132" t="s">
        <v>13</v>
      </c>
      <c r="I13" s="19">
        <f>I17+I19+I22+I23+I24</f>
        <v>4.26</v>
      </c>
      <c r="J13" s="19">
        <f>J17+J19+J22+J23+J24</f>
        <v>0</v>
      </c>
      <c r="K13" s="19">
        <f>K17+K19+K22+K23+K24+K16+K18+K21+K25+K20</f>
        <v>319756.73000000004</v>
      </c>
      <c r="L13" s="19">
        <f>L17+L19+L22+L23+L24</f>
        <v>425288.01</v>
      </c>
      <c r="M13" s="19">
        <f>M19+M22+M23+M24</f>
        <v>0</v>
      </c>
      <c r="N13" s="19">
        <f>N19+N22+N23+N24</f>
        <v>180623.78999999998</v>
      </c>
      <c r="O13" s="19">
        <f>O19+O22+O23+O24</f>
        <v>0</v>
      </c>
      <c r="P13" s="19">
        <f>P19+P22+P23+P24</f>
        <v>0</v>
      </c>
    </row>
    <row r="14" spans="1:20" ht="77.25" customHeight="1" x14ac:dyDescent="0.25">
      <c r="A14" s="190"/>
      <c r="B14" s="192"/>
      <c r="C14" s="192"/>
      <c r="D14" s="193"/>
      <c r="E14" s="18" t="s">
        <v>26</v>
      </c>
      <c r="F14" s="12" t="s">
        <v>27</v>
      </c>
      <c r="G14" s="20">
        <f>G15</f>
        <v>1</v>
      </c>
      <c r="H14" s="132" t="s">
        <v>13</v>
      </c>
      <c r="I14" s="20">
        <v>0</v>
      </c>
      <c r="J14" s="20">
        <v>0</v>
      </c>
      <c r="K14" s="19">
        <f>K15</f>
        <v>8208.75</v>
      </c>
      <c r="L14" s="19">
        <v>0</v>
      </c>
      <c r="M14" s="19">
        <v>0</v>
      </c>
      <c r="R14" s="102"/>
      <c r="S14" s="102"/>
    </row>
    <row r="15" spans="1:20" ht="77.25" customHeight="1" x14ac:dyDescent="0.25">
      <c r="A15" s="34" t="s">
        <v>21</v>
      </c>
      <c r="B15" s="34" t="s">
        <v>198</v>
      </c>
      <c r="C15" s="34" t="s">
        <v>19</v>
      </c>
      <c r="D15" s="26" t="s">
        <v>199</v>
      </c>
      <c r="E15" s="91" t="s">
        <v>26</v>
      </c>
      <c r="F15" s="25" t="s">
        <v>200</v>
      </c>
      <c r="G15" s="32">
        <v>1</v>
      </c>
      <c r="H15" s="76">
        <v>45656</v>
      </c>
      <c r="I15" s="94">
        <v>0</v>
      </c>
      <c r="J15" s="36">
        <v>0</v>
      </c>
      <c r="K15" s="28">
        <v>8208.75</v>
      </c>
      <c r="L15" s="28">
        <v>0</v>
      </c>
      <c r="M15" s="28">
        <v>0</v>
      </c>
      <c r="N15" s="102"/>
      <c r="O15" s="102"/>
      <c r="P15" s="102"/>
      <c r="Q15" s="171"/>
    </row>
    <row r="16" spans="1:20" ht="132" customHeight="1" x14ac:dyDescent="0.25">
      <c r="A16" s="34" t="s">
        <v>21</v>
      </c>
      <c r="B16" s="34" t="s">
        <v>266</v>
      </c>
      <c r="C16" s="34" t="s">
        <v>19</v>
      </c>
      <c r="D16" s="26" t="s">
        <v>201</v>
      </c>
      <c r="E16" s="26" t="s">
        <v>23</v>
      </c>
      <c r="F16" s="25" t="s">
        <v>18</v>
      </c>
      <c r="G16" s="28">
        <v>0.76</v>
      </c>
      <c r="H16" s="76">
        <v>45505</v>
      </c>
      <c r="I16" s="94">
        <v>0</v>
      </c>
      <c r="J16" s="36">
        <v>0</v>
      </c>
      <c r="K16" s="28">
        <v>2495.02</v>
      </c>
      <c r="L16" s="28">
        <v>0</v>
      </c>
      <c r="M16" s="28">
        <v>0</v>
      </c>
      <c r="N16" s="102"/>
      <c r="O16" s="102"/>
      <c r="P16" s="102"/>
      <c r="Q16" s="171"/>
    </row>
    <row r="17" spans="1:480" ht="129" customHeight="1" x14ac:dyDescent="0.25">
      <c r="A17" s="34" t="s">
        <v>21</v>
      </c>
      <c r="B17" s="34" t="s">
        <v>28</v>
      </c>
      <c r="C17" s="34" t="s">
        <v>19</v>
      </c>
      <c r="D17" s="91" t="s">
        <v>29</v>
      </c>
      <c r="E17" s="26" t="s">
        <v>23</v>
      </c>
      <c r="F17" s="25" t="s">
        <v>18</v>
      </c>
      <c r="G17" s="28">
        <v>0</v>
      </c>
      <c r="H17" s="76" t="s">
        <v>13</v>
      </c>
      <c r="I17" s="98">
        <v>2.82</v>
      </c>
      <c r="J17" s="98">
        <v>0</v>
      </c>
      <c r="K17" s="28">
        <v>0</v>
      </c>
      <c r="L17" s="28">
        <v>353535.35</v>
      </c>
      <c r="M17" s="33">
        <v>0</v>
      </c>
      <c r="N17" s="52">
        <v>0</v>
      </c>
      <c r="O17" s="52">
        <v>0</v>
      </c>
      <c r="P17" s="52">
        <v>353535.35</v>
      </c>
    </row>
    <row r="18" spans="1:480" ht="127.5" customHeight="1" x14ac:dyDescent="0.25">
      <c r="A18" s="34" t="s">
        <v>21</v>
      </c>
      <c r="B18" s="34" t="s">
        <v>267</v>
      </c>
      <c r="C18" s="34" t="s">
        <v>19</v>
      </c>
      <c r="D18" s="26" t="s">
        <v>202</v>
      </c>
      <c r="E18" s="26" t="s">
        <v>23</v>
      </c>
      <c r="F18" s="25" t="s">
        <v>18</v>
      </c>
      <c r="G18" s="28">
        <v>0</v>
      </c>
      <c r="H18" s="76">
        <v>45627</v>
      </c>
      <c r="I18" s="94">
        <v>0</v>
      </c>
      <c r="J18" s="36">
        <v>0</v>
      </c>
      <c r="K18" s="28">
        <v>806.47</v>
      </c>
      <c r="L18" s="28">
        <v>0</v>
      </c>
      <c r="M18" s="28">
        <v>0</v>
      </c>
      <c r="N18" s="102"/>
      <c r="O18" s="102"/>
      <c r="P18" s="102"/>
      <c r="Q18" s="171"/>
    </row>
    <row r="19" spans="1:480" ht="115.5" customHeight="1" x14ac:dyDescent="0.25">
      <c r="A19" s="34" t="s">
        <v>21</v>
      </c>
      <c r="B19" s="25" t="s">
        <v>30</v>
      </c>
      <c r="C19" s="34" t="s">
        <v>19</v>
      </c>
      <c r="D19" s="91" t="s">
        <v>31</v>
      </c>
      <c r="E19" s="97" t="s">
        <v>23</v>
      </c>
      <c r="F19" s="99" t="s">
        <v>18</v>
      </c>
      <c r="G19" s="33">
        <v>0</v>
      </c>
      <c r="H19" s="134" t="s">
        <v>13</v>
      </c>
      <c r="I19" s="98">
        <v>0.5</v>
      </c>
      <c r="J19" s="98">
        <v>0</v>
      </c>
      <c r="K19" s="28">
        <v>0</v>
      </c>
      <c r="L19" s="28">
        <v>708.13</v>
      </c>
      <c r="M19" s="33">
        <v>0</v>
      </c>
      <c r="N19" s="52">
        <v>2631.58</v>
      </c>
      <c r="O19" s="52">
        <v>0</v>
      </c>
      <c r="P19" s="52">
        <v>0</v>
      </c>
    </row>
    <row r="20" spans="1:480" ht="135" customHeight="1" x14ac:dyDescent="0.25">
      <c r="A20" s="34" t="s">
        <v>21</v>
      </c>
      <c r="B20" s="34" t="s">
        <v>268</v>
      </c>
      <c r="C20" s="34" t="s">
        <v>19</v>
      </c>
      <c r="D20" s="26" t="s">
        <v>203</v>
      </c>
      <c r="E20" s="97" t="s">
        <v>23</v>
      </c>
      <c r="F20" s="25" t="s">
        <v>18</v>
      </c>
      <c r="G20" s="28">
        <v>0.63</v>
      </c>
      <c r="H20" s="76">
        <v>45627</v>
      </c>
      <c r="I20" s="94">
        <v>0</v>
      </c>
      <c r="J20" s="36">
        <v>0</v>
      </c>
      <c r="K20" s="28">
        <v>28279.07</v>
      </c>
      <c r="L20" s="28">
        <v>0</v>
      </c>
      <c r="M20" s="28">
        <v>0</v>
      </c>
      <c r="N20" s="102"/>
      <c r="O20" s="102"/>
      <c r="P20" s="102"/>
      <c r="Q20" s="171"/>
    </row>
    <row r="21" spans="1:480" ht="132" customHeight="1" x14ac:dyDescent="0.25">
      <c r="A21" s="34" t="s">
        <v>21</v>
      </c>
      <c r="B21" s="25" t="s">
        <v>220</v>
      </c>
      <c r="C21" s="34" t="s">
        <v>19</v>
      </c>
      <c r="D21" s="26" t="s">
        <v>204</v>
      </c>
      <c r="E21" s="26" t="s">
        <v>23</v>
      </c>
      <c r="F21" s="99" t="s">
        <v>18</v>
      </c>
      <c r="G21" s="101">
        <v>2.71</v>
      </c>
      <c r="H21" s="76">
        <v>45628</v>
      </c>
      <c r="I21" s="104">
        <v>0</v>
      </c>
      <c r="J21" s="105">
        <v>0</v>
      </c>
      <c r="K21" s="28">
        <v>39611.15</v>
      </c>
      <c r="L21" s="28">
        <v>0</v>
      </c>
      <c r="M21" s="28">
        <v>0</v>
      </c>
      <c r="N21" s="102"/>
      <c r="O21" s="102"/>
      <c r="P21" s="102"/>
      <c r="Q21" s="171"/>
    </row>
    <row r="22" spans="1:480" ht="127.5" customHeight="1" x14ac:dyDescent="0.25">
      <c r="A22" s="34" t="s">
        <v>21</v>
      </c>
      <c r="B22" s="25" t="s">
        <v>137</v>
      </c>
      <c r="C22" s="34" t="s">
        <v>19</v>
      </c>
      <c r="D22" s="91" t="s">
        <v>136</v>
      </c>
      <c r="E22" s="100" t="s">
        <v>23</v>
      </c>
      <c r="F22" s="99" t="s">
        <v>24</v>
      </c>
      <c r="G22" s="111">
        <v>0</v>
      </c>
      <c r="H22" s="133">
        <v>45657</v>
      </c>
      <c r="I22" s="101">
        <v>0.34</v>
      </c>
      <c r="J22" s="101">
        <v>0</v>
      </c>
      <c r="K22" s="28">
        <v>0</v>
      </c>
      <c r="L22" s="28">
        <v>482.69</v>
      </c>
      <c r="M22" s="33">
        <v>0</v>
      </c>
      <c r="N22" s="52">
        <v>72544.53</v>
      </c>
      <c r="O22" s="52">
        <v>0</v>
      </c>
      <c r="P22" s="52">
        <v>0</v>
      </c>
    </row>
    <row r="23" spans="1:480" ht="131.25" customHeight="1" x14ac:dyDescent="0.25">
      <c r="A23" s="34" t="s">
        <v>21</v>
      </c>
      <c r="B23" s="25" t="s">
        <v>135</v>
      </c>
      <c r="C23" s="34" t="s">
        <v>19</v>
      </c>
      <c r="D23" s="91" t="s">
        <v>134</v>
      </c>
      <c r="E23" s="100" t="s">
        <v>23</v>
      </c>
      <c r="F23" s="99" t="s">
        <v>24</v>
      </c>
      <c r="G23" s="28">
        <v>0</v>
      </c>
      <c r="H23" s="133">
        <v>46022</v>
      </c>
      <c r="I23" s="101">
        <v>0.6</v>
      </c>
      <c r="J23" s="93">
        <v>0</v>
      </c>
      <c r="K23" s="28">
        <v>50505.05</v>
      </c>
      <c r="L23" s="28">
        <v>70561.84</v>
      </c>
      <c r="M23" s="33">
        <v>0</v>
      </c>
      <c r="N23" s="52">
        <v>2499.7800000000002</v>
      </c>
      <c r="O23" s="52">
        <v>0</v>
      </c>
      <c r="P23" s="52">
        <v>0</v>
      </c>
    </row>
    <row r="24" spans="1:480" ht="69.95" customHeight="1" x14ac:dyDescent="0.25">
      <c r="A24" s="34" t="s">
        <v>21</v>
      </c>
      <c r="B24" s="34" t="s">
        <v>32</v>
      </c>
      <c r="C24" s="179" t="s">
        <v>19</v>
      </c>
      <c r="D24" s="194" t="s">
        <v>33</v>
      </c>
      <c r="E24" s="181" t="s">
        <v>23</v>
      </c>
      <c r="F24" s="219" t="s">
        <v>18</v>
      </c>
      <c r="G24" s="221">
        <v>1.1000000000000001</v>
      </c>
      <c r="H24" s="220">
        <v>45627</v>
      </c>
      <c r="I24" s="221">
        <v>0</v>
      </c>
      <c r="J24" s="221">
        <v>0</v>
      </c>
      <c r="K24" s="28">
        <v>198023.04000000001</v>
      </c>
      <c r="L24" s="28">
        <v>0</v>
      </c>
      <c r="M24" s="33">
        <v>0</v>
      </c>
      <c r="N24" s="52">
        <v>102947.9</v>
      </c>
      <c r="O24" s="52">
        <v>0</v>
      </c>
      <c r="P24" s="52">
        <v>0</v>
      </c>
    </row>
    <row r="25" spans="1:480" ht="58.5" customHeight="1" x14ac:dyDescent="0.25">
      <c r="A25" s="34" t="s">
        <v>21</v>
      </c>
      <c r="B25" s="34" t="s">
        <v>219</v>
      </c>
      <c r="C25" s="180"/>
      <c r="D25" s="195"/>
      <c r="E25" s="182"/>
      <c r="F25" s="180"/>
      <c r="G25" s="180"/>
      <c r="H25" s="180"/>
      <c r="I25" s="180">
        <v>0</v>
      </c>
      <c r="J25" s="180">
        <v>0</v>
      </c>
      <c r="K25" s="28">
        <v>36.93</v>
      </c>
      <c r="L25" s="28">
        <v>0</v>
      </c>
      <c r="M25" s="33">
        <v>0</v>
      </c>
      <c r="N25" s="52">
        <v>102947.9</v>
      </c>
      <c r="O25" s="52">
        <v>0</v>
      </c>
      <c r="P25" s="52">
        <v>0</v>
      </c>
    </row>
    <row r="26" spans="1:480" ht="132" customHeight="1" x14ac:dyDescent="0.25">
      <c r="A26" s="189" t="s">
        <v>21</v>
      </c>
      <c r="B26" s="191" t="s">
        <v>13</v>
      </c>
      <c r="C26" s="191" t="s">
        <v>13</v>
      </c>
      <c r="D26" s="193" t="s">
        <v>34</v>
      </c>
      <c r="E26" s="18" t="s">
        <v>23</v>
      </c>
      <c r="F26" s="12" t="s">
        <v>24</v>
      </c>
      <c r="G26" s="19">
        <f>G30+G32+G40+G48+G49</f>
        <v>1.28</v>
      </c>
      <c r="H26" s="132" t="s">
        <v>13</v>
      </c>
      <c r="I26" s="19">
        <f>I30+I32+I40</f>
        <v>0.59</v>
      </c>
      <c r="J26" s="19">
        <f>J30+J32+J40</f>
        <v>0.86</v>
      </c>
      <c r="K26" s="19">
        <f>K30+K32+K40+K43+K46+K48+K49+K50+K47+K45</f>
        <v>72432.650000000009</v>
      </c>
      <c r="L26" s="19">
        <f>L30+L32+L40</f>
        <v>52583.01</v>
      </c>
      <c r="M26" s="19">
        <f>M30+M32+M40+M42</f>
        <v>54551.03</v>
      </c>
      <c r="N26" s="52"/>
      <c r="O26" s="52"/>
      <c r="P26" s="52"/>
    </row>
    <row r="27" spans="1:480" ht="71.25" customHeight="1" x14ac:dyDescent="0.25">
      <c r="A27" s="190"/>
      <c r="B27" s="192"/>
      <c r="C27" s="192"/>
      <c r="D27" s="193"/>
      <c r="E27" s="18" t="s">
        <v>26</v>
      </c>
      <c r="F27" s="12" t="s">
        <v>27</v>
      </c>
      <c r="G27" s="80">
        <f>G28+G29+G31+G33+G34+G35+G36+G37+G38+G39+G41+G44+G53+G54+G55+G56</f>
        <v>0</v>
      </c>
      <c r="H27" s="132" t="s">
        <v>13</v>
      </c>
      <c r="I27" s="80">
        <f>I28+I29+I31+I33+I34+I35+I36+I37+I38+I39+I41+I44+I53+I54+I55+I56</f>
        <v>5</v>
      </c>
      <c r="J27" s="80">
        <f>J28+J29+J31+J33+J34+J35+J36+J37+J38+J39+J41+J44+J53+J54+J55+J56</f>
        <v>10</v>
      </c>
      <c r="K27" s="19">
        <f>K28+K29+K31+K33+K34+K35+K36+K37+K38+K39+K41+K44+K51+K57+K52</f>
        <v>67259.570000000007</v>
      </c>
      <c r="L27" s="19">
        <f>L28+L29+L31+L33+L34+L35+L36+L37+L38+L39+L41+L44+L45+L54+L55+L56</f>
        <v>298637.00000000006</v>
      </c>
      <c r="M27" s="19">
        <f>M28+M29+M31+M33+M34+M35+M36+M37+M38+M39+M41+M44+M45+M53</f>
        <v>319199.42000000004</v>
      </c>
      <c r="N27" s="52"/>
      <c r="O27" s="52"/>
      <c r="P27" s="52"/>
    </row>
    <row r="28" spans="1:480" s="13" customFormat="1" ht="59.25" customHeight="1" x14ac:dyDescent="0.35">
      <c r="A28" s="34" t="s">
        <v>21</v>
      </c>
      <c r="B28" s="34" t="s">
        <v>128</v>
      </c>
      <c r="C28" s="25" t="s">
        <v>19</v>
      </c>
      <c r="D28" s="91" t="s">
        <v>127</v>
      </c>
      <c r="E28" s="91" t="s">
        <v>26</v>
      </c>
      <c r="F28" s="25" t="s">
        <v>27</v>
      </c>
      <c r="G28" s="27">
        <v>0</v>
      </c>
      <c r="H28" s="134" t="s">
        <v>13</v>
      </c>
      <c r="I28" s="4">
        <v>0</v>
      </c>
      <c r="J28" s="92">
        <v>1</v>
      </c>
      <c r="K28" s="28">
        <v>0</v>
      </c>
      <c r="L28" s="28">
        <v>33025</v>
      </c>
      <c r="M28" s="28">
        <v>1782.52</v>
      </c>
      <c r="N28" s="52"/>
      <c r="O28" s="52"/>
      <c r="P28" s="52"/>
      <c r="Q28" s="169"/>
      <c r="R28" s="1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  <c r="PE28"/>
      <c r="PF28"/>
      <c r="PG28"/>
      <c r="PH28"/>
      <c r="PI28"/>
      <c r="PJ28"/>
      <c r="PK28"/>
      <c r="PL28"/>
      <c r="PM28"/>
      <c r="PN28"/>
      <c r="PO28"/>
      <c r="PP28"/>
      <c r="PQ28"/>
      <c r="PR28"/>
      <c r="PS28"/>
      <c r="PT28"/>
      <c r="PU28"/>
      <c r="PV28"/>
      <c r="PW28"/>
      <c r="PX28"/>
      <c r="PY28"/>
      <c r="PZ28"/>
      <c r="QA28"/>
      <c r="QB28"/>
      <c r="QC28"/>
      <c r="QD28"/>
      <c r="QE28"/>
      <c r="QF28"/>
      <c r="QG28"/>
      <c r="QH28"/>
      <c r="QI28"/>
      <c r="QJ28"/>
      <c r="QK28"/>
      <c r="QL28"/>
      <c r="QM28"/>
      <c r="QN28"/>
      <c r="QO28"/>
      <c r="QP28"/>
      <c r="QQ28"/>
      <c r="QR28"/>
      <c r="QS28"/>
      <c r="QT28"/>
      <c r="QU28"/>
      <c r="QV28"/>
      <c r="QW28"/>
      <c r="QX28"/>
      <c r="QY28"/>
      <c r="QZ28"/>
      <c r="RA28"/>
      <c r="RB28"/>
      <c r="RC28"/>
      <c r="RD28"/>
      <c r="RE28"/>
      <c r="RF28"/>
      <c r="RG28"/>
      <c r="RH28"/>
      <c r="RI28"/>
      <c r="RJ28"/>
      <c r="RK28"/>
      <c r="RL28"/>
    </row>
    <row r="29" spans="1:480" s="13" customFormat="1" ht="58.5" customHeight="1" x14ac:dyDescent="0.35">
      <c r="A29" s="34" t="s">
        <v>21</v>
      </c>
      <c r="B29" s="34" t="s">
        <v>129</v>
      </c>
      <c r="C29" s="34" t="s">
        <v>19</v>
      </c>
      <c r="D29" s="91" t="s">
        <v>126</v>
      </c>
      <c r="E29" s="91" t="s">
        <v>26</v>
      </c>
      <c r="F29" s="25" t="s">
        <v>27</v>
      </c>
      <c r="G29" s="113">
        <v>0</v>
      </c>
      <c r="H29" s="76" t="s">
        <v>13</v>
      </c>
      <c r="I29" s="32">
        <v>0</v>
      </c>
      <c r="J29" s="32">
        <v>1</v>
      </c>
      <c r="K29" s="28">
        <v>15618.14</v>
      </c>
      <c r="L29" s="28">
        <v>1948.73</v>
      </c>
      <c r="M29" s="28">
        <v>2042.27</v>
      </c>
      <c r="N29" s="52">
        <v>8853.68</v>
      </c>
      <c r="O29" s="52">
        <v>0</v>
      </c>
      <c r="P29" s="52">
        <v>0</v>
      </c>
      <c r="Q29" s="169"/>
      <c r="R29" s="1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  <c r="QX29"/>
      <c r="QY29"/>
      <c r="QZ29"/>
      <c r="RA29"/>
      <c r="RB29"/>
      <c r="RC29"/>
      <c r="RD29"/>
      <c r="RE29"/>
      <c r="RF29"/>
      <c r="RG29"/>
      <c r="RH29"/>
      <c r="RI29"/>
      <c r="RJ29"/>
      <c r="RK29"/>
      <c r="RL29"/>
    </row>
    <row r="30" spans="1:480" s="13" customFormat="1" ht="129.94999999999999" customHeight="1" x14ac:dyDescent="0.35">
      <c r="A30" s="34" t="s">
        <v>21</v>
      </c>
      <c r="B30" s="34" t="s">
        <v>35</v>
      </c>
      <c r="C30" s="34" t="s">
        <v>19</v>
      </c>
      <c r="D30" s="26" t="s">
        <v>36</v>
      </c>
      <c r="E30" s="26" t="s">
        <v>23</v>
      </c>
      <c r="F30" s="25" t="s">
        <v>18</v>
      </c>
      <c r="G30" s="38">
        <v>0</v>
      </c>
      <c r="H30" s="134" t="s">
        <v>13</v>
      </c>
      <c r="I30" s="74">
        <v>0</v>
      </c>
      <c r="J30" s="38">
        <v>0.1</v>
      </c>
      <c r="K30" s="28">
        <v>0</v>
      </c>
      <c r="L30" s="28">
        <v>0</v>
      </c>
      <c r="M30" s="28">
        <v>48000</v>
      </c>
      <c r="N30" s="52">
        <v>0</v>
      </c>
      <c r="O30" s="52">
        <v>48000</v>
      </c>
      <c r="P30" s="52">
        <v>0</v>
      </c>
      <c r="Q30" s="169"/>
      <c r="R30" s="1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  <c r="IX30"/>
      <c r="IY30"/>
      <c r="IZ30"/>
      <c r="JA30"/>
      <c r="JB30"/>
      <c r="JC30"/>
      <c r="JD30"/>
      <c r="JE30"/>
      <c r="JF30"/>
      <c r="JG30"/>
      <c r="JH30"/>
      <c r="JI30"/>
      <c r="JJ30"/>
      <c r="JK30"/>
      <c r="JL30"/>
      <c r="JM30"/>
      <c r="JN30"/>
      <c r="JO30"/>
      <c r="JP30"/>
      <c r="JQ30"/>
      <c r="JR30"/>
      <c r="JS30"/>
      <c r="JT30"/>
      <c r="JU30"/>
      <c r="JV30"/>
      <c r="JW30"/>
      <c r="JX30"/>
      <c r="JY30"/>
      <c r="JZ30"/>
      <c r="KA30"/>
      <c r="KB30"/>
      <c r="KC30"/>
      <c r="KD30"/>
      <c r="KE30"/>
      <c r="KF30"/>
      <c r="KG30"/>
      <c r="KH30"/>
      <c r="KI30"/>
      <c r="KJ30"/>
      <c r="KK30"/>
      <c r="KL30"/>
      <c r="KM30"/>
      <c r="KN30"/>
      <c r="KO30"/>
      <c r="KP30"/>
      <c r="KQ30"/>
      <c r="KR30"/>
      <c r="KS30"/>
      <c r="KT30"/>
      <c r="KU30"/>
      <c r="KV30"/>
      <c r="KW30"/>
      <c r="KX30"/>
      <c r="KY30"/>
      <c r="KZ30"/>
      <c r="LA30"/>
      <c r="LB30"/>
      <c r="LC30"/>
      <c r="LD30"/>
      <c r="LE30"/>
      <c r="LF30"/>
      <c r="LG30"/>
      <c r="LH30"/>
      <c r="LI30"/>
      <c r="LJ30"/>
      <c r="LK30"/>
      <c r="LL30"/>
      <c r="LM30"/>
      <c r="LN30"/>
      <c r="LO30"/>
      <c r="LP30"/>
      <c r="LQ30"/>
      <c r="LR30"/>
      <c r="LS30"/>
      <c r="LT30"/>
      <c r="LU30"/>
      <c r="LV30"/>
      <c r="LW30"/>
      <c r="LX30"/>
      <c r="LY30"/>
      <c r="LZ30"/>
      <c r="MA30"/>
      <c r="MB30"/>
      <c r="MC30"/>
      <c r="MD30"/>
      <c r="ME30"/>
      <c r="MF30"/>
      <c r="MG30"/>
      <c r="MH30"/>
      <c r="MI30"/>
      <c r="MJ30"/>
      <c r="MK30"/>
      <c r="ML30"/>
      <c r="MM30"/>
      <c r="MN30"/>
      <c r="MO30"/>
      <c r="MP30"/>
      <c r="MQ30"/>
      <c r="MR30"/>
      <c r="MS30"/>
      <c r="MT30"/>
      <c r="MU30"/>
      <c r="MV30"/>
      <c r="MW30"/>
      <c r="MX30"/>
      <c r="MY30"/>
      <c r="MZ30"/>
      <c r="NA30"/>
      <c r="NB30"/>
      <c r="NC30"/>
      <c r="ND30"/>
      <c r="NE30"/>
      <c r="NF30"/>
      <c r="NG30"/>
      <c r="NH30"/>
      <c r="NI30"/>
      <c r="NJ30"/>
      <c r="NK30"/>
      <c r="NL30"/>
      <c r="NM30"/>
      <c r="NN30"/>
      <c r="NO30"/>
      <c r="NP30"/>
      <c r="NQ30"/>
      <c r="NR30"/>
      <c r="NS30"/>
      <c r="NT30"/>
      <c r="NU30"/>
      <c r="NV30"/>
      <c r="NW30"/>
      <c r="NX30"/>
      <c r="NY30"/>
      <c r="NZ30"/>
      <c r="OA30"/>
      <c r="OB30"/>
      <c r="OC30"/>
      <c r="OD30"/>
      <c r="OE30"/>
      <c r="OF30"/>
      <c r="OG30"/>
      <c r="OH30"/>
      <c r="OI30"/>
      <c r="OJ30"/>
      <c r="OK30"/>
      <c r="OL30"/>
      <c r="OM30"/>
      <c r="ON30"/>
      <c r="OO30"/>
      <c r="OP30"/>
      <c r="OQ30"/>
      <c r="OR30"/>
      <c r="OS30"/>
      <c r="OT30"/>
      <c r="OU30"/>
      <c r="OV30"/>
      <c r="OW30"/>
      <c r="OX30"/>
      <c r="OY30"/>
      <c r="OZ30"/>
      <c r="PA30"/>
      <c r="PB30"/>
      <c r="PC30"/>
      <c r="PD30"/>
      <c r="PE30"/>
      <c r="PF30"/>
      <c r="PG30"/>
      <c r="PH30"/>
      <c r="PI30"/>
      <c r="PJ30"/>
      <c r="PK30"/>
      <c r="PL30"/>
      <c r="PM30"/>
      <c r="PN30"/>
      <c r="PO30"/>
      <c r="PP30"/>
      <c r="PQ30"/>
      <c r="PR30"/>
      <c r="PS30"/>
      <c r="PT30"/>
      <c r="PU30"/>
      <c r="PV30"/>
      <c r="PW30"/>
      <c r="PX30"/>
      <c r="PY30"/>
      <c r="PZ30"/>
      <c r="QA30"/>
      <c r="QB30"/>
      <c r="QC30"/>
      <c r="QD30"/>
      <c r="QE30"/>
      <c r="QF30"/>
      <c r="QG30"/>
      <c r="QH30"/>
      <c r="QI30"/>
      <c r="QJ30"/>
      <c r="QK30"/>
      <c r="QL30"/>
      <c r="QM30"/>
      <c r="QN30"/>
      <c r="QO30"/>
      <c r="QP30"/>
      <c r="QQ30"/>
      <c r="QR30"/>
      <c r="QS30"/>
      <c r="QT30"/>
      <c r="QU30"/>
      <c r="QV30"/>
      <c r="QW30"/>
      <c r="QX30"/>
      <c r="QY30"/>
      <c r="QZ30"/>
      <c r="RA30"/>
      <c r="RB30"/>
      <c r="RC30"/>
      <c r="RD30"/>
      <c r="RE30"/>
      <c r="RF30"/>
      <c r="RG30"/>
      <c r="RH30"/>
      <c r="RI30"/>
      <c r="RJ30"/>
      <c r="RK30"/>
      <c r="RL30"/>
    </row>
    <row r="31" spans="1:480" s="13" customFormat="1" ht="53.25" customHeight="1" x14ac:dyDescent="0.35">
      <c r="A31" s="34" t="s">
        <v>21</v>
      </c>
      <c r="B31" s="34" t="s">
        <v>37</v>
      </c>
      <c r="C31" s="34" t="s">
        <v>19</v>
      </c>
      <c r="D31" s="26" t="s">
        <v>38</v>
      </c>
      <c r="E31" s="91" t="s">
        <v>26</v>
      </c>
      <c r="F31" s="25" t="s">
        <v>27</v>
      </c>
      <c r="G31" s="113">
        <v>0</v>
      </c>
      <c r="H31" s="135" t="s">
        <v>13</v>
      </c>
      <c r="I31" s="161">
        <v>0</v>
      </c>
      <c r="J31" s="161">
        <v>1</v>
      </c>
      <c r="K31" s="28">
        <v>20249.02</v>
      </c>
      <c r="L31" s="28">
        <v>1200</v>
      </c>
      <c r="M31" s="28">
        <v>2800</v>
      </c>
      <c r="N31" s="52">
        <v>24491.66</v>
      </c>
      <c r="O31" s="52">
        <v>236.42</v>
      </c>
      <c r="P31" s="52">
        <v>0</v>
      </c>
      <c r="Q31" s="169"/>
      <c r="R31" s="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  <c r="IX31"/>
      <c r="IY31"/>
      <c r="IZ31"/>
      <c r="JA31"/>
      <c r="JB31"/>
      <c r="JC31"/>
      <c r="JD31"/>
      <c r="JE31"/>
      <c r="JF31"/>
      <c r="JG31"/>
      <c r="JH31"/>
      <c r="JI31"/>
      <c r="JJ31"/>
      <c r="JK31"/>
      <c r="JL31"/>
      <c r="JM31"/>
      <c r="JN31"/>
      <c r="JO31"/>
      <c r="JP31"/>
      <c r="JQ31"/>
      <c r="JR31"/>
      <c r="JS31"/>
      <c r="JT31"/>
      <c r="JU31"/>
      <c r="JV31"/>
      <c r="JW31"/>
      <c r="JX31"/>
      <c r="JY31"/>
      <c r="JZ31"/>
      <c r="KA31"/>
      <c r="KB31"/>
      <c r="KC31"/>
      <c r="KD31"/>
      <c r="KE31"/>
      <c r="KF31"/>
      <c r="KG31"/>
      <c r="KH31"/>
      <c r="KI31"/>
      <c r="KJ31"/>
      <c r="KK31"/>
      <c r="KL31"/>
      <c r="KM31"/>
      <c r="KN31"/>
      <c r="KO31"/>
      <c r="KP31"/>
      <c r="KQ31"/>
      <c r="KR31"/>
      <c r="KS31"/>
      <c r="KT31"/>
      <c r="KU31"/>
      <c r="KV31"/>
      <c r="KW31"/>
      <c r="KX31"/>
      <c r="KY31"/>
      <c r="KZ31"/>
      <c r="LA31"/>
      <c r="LB31"/>
      <c r="LC31"/>
      <c r="LD31"/>
      <c r="LE31"/>
      <c r="LF31"/>
      <c r="LG31"/>
      <c r="LH31"/>
      <c r="LI31"/>
      <c r="LJ31"/>
      <c r="LK31"/>
      <c r="LL31"/>
      <c r="LM31"/>
      <c r="LN31"/>
      <c r="LO31"/>
      <c r="LP31"/>
      <c r="LQ31"/>
      <c r="LR31"/>
      <c r="LS31"/>
      <c r="LT31"/>
      <c r="LU31"/>
      <c r="LV31"/>
      <c r="LW31"/>
      <c r="LX31"/>
      <c r="LY31"/>
      <c r="LZ31"/>
      <c r="MA31"/>
      <c r="MB31"/>
      <c r="MC31"/>
      <c r="MD31"/>
      <c r="ME31"/>
      <c r="MF31"/>
      <c r="MG31"/>
      <c r="MH31"/>
      <c r="MI31"/>
      <c r="MJ31"/>
      <c r="MK31"/>
      <c r="ML31"/>
      <c r="MM31"/>
      <c r="MN31"/>
      <c r="MO31"/>
      <c r="MP31"/>
      <c r="MQ31"/>
      <c r="MR31"/>
      <c r="MS31"/>
      <c r="MT31"/>
      <c r="MU31"/>
      <c r="MV31"/>
      <c r="MW31"/>
      <c r="MX31"/>
      <c r="MY31"/>
      <c r="MZ31"/>
      <c r="NA31"/>
      <c r="NB31"/>
      <c r="NC31"/>
      <c r="ND31"/>
      <c r="NE31"/>
      <c r="NF31"/>
      <c r="NG31"/>
      <c r="NH31"/>
      <c r="NI31"/>
      <c r="NJ31"/>
      <c r="NK31"/>
      <c r="NL31"/>
      <c r="NM31"/>
      <c r="NN31"/>
      <c r="NO31"/>
      <c r="NP31"/>
      <c r="NQ31"/>
      <c r="NR31"/>
      <c r="NS31"/>
      <c r="NT31"/>
      <c r="NU31"/>
      <c r="NV31"/>
      <c r="NW31"/>
      <c r="NX31"/>
      <c r="NY31"/>
      <c r="NZ31"/>
      <c r="OA31"/>
      <c r="OB31"/>
      <c r="OC31"/>
      <c r="OD31"/>
      <c r="OE31"/>
      <c r="OF31"/>
      <c r="OG31"/>
      <c r="OH31"/>
      <c r="OI31"/>
      <c r="OJ31"/>
      <c r="OK31"/>
      <c r="OL31"/>
      <c r="OM31"/>
      <c r="ON31"/>
      <c r="OO31"/>
      <c r="OP31"/>
      <c r="OQ31"/>
      <c r="OR31"/>
      <c r="OS31"/>
      <c r="OT31"/>
      <c r="OU31"/>
      <c r="OV31"/>
      <c r="OW31"/>
      <c r="OX31"/>
      <c r="OY31"/>
      <c r="OZ31"/>
      <c r="PA31"/>
      <c r="PB31"/>
      <c r="PC31"/>
      <c r="PD31"/>
      <c r="PE31"/>
      <c r="PF31"/>
      <c r="PG31"/>
      <c r="PH31"/>
      <c r="PI31"/>
      <c r="PJ31"/>
      <c r="PK31"/>
      <c r="PL31"/>
      <c r="PM31"/>
      <c r="PN31"/>
      <c r="PO31"/>
      <c r="PP31"/>
      <c r="PQ31"/>
      <c r="PR31"/>
      <c r="PS31"/>
      <c r="PT31"/>
      <c r="PU31"/>
      <c r="PV31"/>
      <c r="PW31"/>
      <c r="PX31"/>
      <c r="PY31"/>
      <c r="PZ31"/>
      <c r="QA31"/>
      <c r="QB31"/>
      <c r="QC31"/>
      <c r="QD31"/>
      <c r="QE31"/>
      <c r="QF31"/>
      <c r="QG31"/>
      <c r="QH31"/>
      <c r="QI31"/>
      <c r="QJ31"/>
      <c r="QK31"/>
      <c r="QL31"/>
      <c r="QM31"/>
      <c r="QN31"/>
      <c r="QO31"/>
      <c r="QP31"/>
      <c r="QQ31"/>
      <c r="QR31"/>
      <c r="QS31"/>
      <c r="QT31"/>
      <c r="QU31"/>
      <c r="QV31"/>
      <c r="QW31"/>
      <c r="QX31"/>
      <c r="QY31"/>
      <c r="QZ31"/>
      <c r="RA31"/>
      <c r="RB31"/>
      <c r="RC31"/>
      <c r="RD31"/>
      <c r="RE31"/>
      <c r="RF31"/>
      <c r="RG31"/>
      <c r="RH31"/>
      <c r="RI31"/>
      <c r="RJ31"/>
      <c r="RK31"/>
      <c r="RL31"/>
    </row>
    <row r="32" spans="1:480" s="13" customFormat="1" ht="132" customHeight="1" x14ac:dyDescent="0.35">
      <c r="A32" s="34" t="s">
        <v>21</v>
      </c>
      <c r="B32" s="34" t="s">
        <v>39</v>
      </c>
      <c r="C32" s="34" t="s">
        <v>19</v>
      </c>
      <c r="D32" s="26" t="s">
        <v>40</v>
      </c>
      <c r="E32" s="26" t="s">
        <v>23</v>
      </c>
      <c r="F32" s="25" t="s">
        <v>18</v>
      </c>
      <c r="G32" s="28">
        <v>0</v>
      </c>
      <c r="H32" s="134" t="s">
        <v>13</v>
      </c>
      <c r="I32" s="28">
        <v>0.59</v>
      </c>
      <c r="J32" s="28">
        <v>0</v>
      </c>
      <c r="K32" s="28">
        <v>0</v>
      </c>
      <c r="L32" s="28">
        <v>50869.58</v>
      </c>
      <c r="M32" s="28">
        <v>0</v>
      </c>
      <c r="N32" s="52">
        <v>40000</v>
      </c>
      <c r="O32" s="52">
        <v>50869.58</v>
      </c>
      <c r="P32" s="52">
        <v>0</v>
      </c>
      <c r="Q32" s="169"/>
      <c r="R32" s="1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  <c r="KE32"/>
      <c r="KF32"/>
      <c r="KG32"/>
      <c r="KH32"/>
      <c r="KI32"/>
      <c r="KJ32"/>
      <c r="KK32"/>
      <c r="KL32"/>
      <c r="KM32"/>
      <c r="KN32"/>
      <c r="KO32"/>
      <c r="KP32"/>
      <c r="KQ32"/>
      <c r="KR32"/>
      <c r="KS32"/>
      <c r="KT32"/>
      <c r="KU32"/>
      <c r="KV32"/>
      <c r="KW32"/>
      <c r="KX32"/>
      <c r="KY32"/>
      <c r="KZ32"/>
      <c r="LA32"/>
      <c r="LB32"/>
      <c r="LC32"/>
      <c r="LD32"/>
      <c r="LE32"/>
      <c r="LF32"/>
      <c r="LG32"/>
      <c r="LH32"/>
      <c r="LI32"/>
      <c r="LJ32"/>
      <c r="LK32"/>
      <c r="LL32"/>
      <c r="LM32"/>
      <c r="LN32"/>
      <c r="LO32"/>
      <c r="LP32"/>
      <c r="LQ32"/>
      <c r="LR32"/>
      <c r="LS32"/>
      <c r="LT32"/>
      <c r="LU32"/>
      <c r="LV32"/>
      <c r="LW32"/>
      <c r="LX32"/>
      <c r="LY32"/>
      <c r="LZ32"/>
      <c r="MA32"/>
      <c r="MB32"/>
      <c r="MC32"/>
      <c r="MD32"/>
      <c r="ME32"/>
      <c r="MF32"/>
      <c r="MG32"/>
      <c r="MH32"/>
      <c r="MI32"/>
      <c r="MJ32"/>
      <c r="MK32"/>
      <c r="ML32"/>
      <c r="MM32"/>
      <c r="MN32"/>
      <c r="MO32"/>
      <c r="MP32"/>
      <c r="MQ32"/>
      <c r="MR32"/>
      <c r="MS32"/>
      <c r="MT32"/>
      <c r="MU32"/>
      <c r="MV32"/>
      <c r="MW32"/>
      <c r="MX32"/>
      <c r="MY32"/>
      <c r="MZ32"/>
      <c r="NA32"/>
      <c r="NB32"/>
      <c r="NC32"/>
      <c r="ND32"/>
      <c r="NE32"/>
      <c r="NF32"/>
      <c r="NG32"/>
      <c r="NH32"/>
      <c r="NI32"/>
      <c r="NJ32"/>
      <c r="NK32"/>
      <c r="NL32"/>
      <c r="NM32"/>
      <c r="NN32"/>
      <c r="NO32"/>
      <c r="NP32"/>
      <c r="NQ32"/>
      <c r="NR32"/>
      <c r="NS32"/>
      <c r="NT32"/>
      <c r="NU32"/>
      <c r="NV32"/>
      <c r="NW32"/>
      <c r="NX32"/>
      <c r="NY32"/>
      <c r="NZ32"/>
      <c r="OA32"/>
      <c r="OB32"/>
      <c r="OC32"/>
      <c r="OD32"/>
      <c r="OE32"/>
      <c r="OF32"/>
      <c r="OG32"/>
      <c r="OH32"/>
      <c r="OI32"/>
      <c r="OJ32"/>
      <c r="OK32"/>
      <c r="OL32"/>
      <c r="OM32"/>
      <c r="ON32"/>
      <c r="OO32"/>
      <c r="OP32"/>
      <c r="OQ32"/>
      <c r="OR32"/>
      <c r="OS32"/>
      <c r="OT32"/>
      <c r="OU32"/>
      <c r="OV32"/>
      <c r="OW32"/>
      <c r="OX32"/>
      <c r="OY32"/>
      <c r="OZ32"/>
      <c r="PA32"/>
      <c r="PB32"/>
      <c r="PC32"/>
      <c r="PD32"/>
      <c r="PE32"/>
      <c r="PF32"/>
      <c r="PG32"/>
      <c r="PH32"/>
      <c r="PI32"/>
      <c r="PJ32"/>
      <c r="PK32"/>
      <c r="PL32"/>
      <c r="PM32"/>
      <c r="PN32"/>
      <c r="PO32"/>
      <c r="PP32"/>
      <c r="PQ32"/>
      <c r="PR32"/>
      <c r="PS32"/>
      <c r="PT32"/>
      <c r="PU32"/>
      <c r="PV32"/>
      <c r="PW32"/>
      <c r="PX32"/>
      <c r="PY32"/>
      <c r="PZ32"/>
      <c r="QA32"/>
      <c r="QB32"/>
      <c r="QC32"/>
      <c r="QD32"/>
      <c r="QE32"/>
      <c r="QF32"/>
      <c r="QG32"/>
      <c r="QH32"/>
      <c r="QI32"/>
      <c r="QJ32"/>
      <c r="QK32"/>
      <c r="QL32"/>
      <c r="QM32"/>
      <c r="QN32"/>
      <c r="QO32"/>
      <c r="QP32"/>
      <c r="QQ32"/>
      <c r="QR32"/>
      <c r="QS32"/>
      <c r="QT32"/>
      <c r="QU32"/>
      <c r="QV32"/>
      <c r="QW32"/>
      <c r="QX32"/>
      <c r="QY32"/>
      <c r="QZ32"/>
      <c r="RA32"/>
      <c r="RB32"/>
      <c r="RC32"/>
      <c r="RD32"/>
      <c r="RE32"/>
      <c r="RF32"/>
      <c r="RG32"/>
      <c r="RH32"/>
      <c r="RI32"/>
      <c r="RJ32"/>
      <c r="RK32"/>
      <c r="RL32"/>
    </row>
    <row r="33" spans="1:480" s="13" customFormat="1" ht="79.5" customHeight="1" x14ac:dyDescent="0.35">
      <c r="A33" s="34" t="s">
        <v>21</v>
      </c>
      <c r="B33" s="34" t="s">
        <v>41</v>
      </c>
      <c r="C33" s="34" t="s">
        <v>19</v>
      </c>
      <c r="D33" s="26" t="s">
        <v>42</v>
      </c>
      <c r="E33" s="91" t="s">
        <v>26</v>
      </c>
      <c r="F33" s="25" t="s">
        <v>27</v>
      </c>
      <c r="G33" s="107">
        <v>0</v>
      </c>
      <c r="H33" s="135" t="s">
        <v>13</v>
      </c>
      <c r="I33" s="4">
        <v>0</v>
      </c>
      <c r="J33" s="4">
        <v>1</v>
      </c>
      <c r="K33" s="28">
        <v>3000</v>
      </c>
      <c r="L33" s="28">
        <v>21000</v>
      </c>
      <c r="M33" s="28">
        <v>3500</v>
      </c>
      <c r="N33" s="52">
        <v>24906.799999999999</v>
      </c>
      <c r="O33" s="52">
        <v>0</v>
      </c>
      <c r="P33" s="52">
        <v>0</v>
      </c>
      <c r="Q33" s="169"/>
      <c r="R33" s="1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  <c r="IX33"/>
      <c r="IY33"/>
      <c r="IZ33"/>
      <c r="JA33"/>
      <c r="JB33"/>
      <c r="JC33"/>
      <c r="JD33"/>
      <c r="JE33"/>
      <c r="JF33"/>
      <c r="JG33"/>
      <c r="JH33"/>
      <c r="JI33"/>
      <c r="JJ33"/>
      <c r="JK33"/>
      <c r="JL33"/>
      <c r="JM33"/>
      <c r="JN33"/>
      <c r="JO33"/>
      <c r="JP33"/>
      <c r="JQ33"/>
      <c r="JR33"/>
      <c r="JS33"/>
      <c r="JT33"/>
      <c r="JU33"/>
      <c r="JV33"/>
      <c r="JW33"/>
      <c r="JX33"/>
      <c r="JY33"/>
      <c r="JZ33"/>
      <c r="KA33"/>
      <c r="KB33"/>
      <c r="KC33"/>
      <c r="KD33"/>
      <c r="KE33"/>
      <c r="KF33"/>
      <c r="KG33"/>
      <c r="KH33"/>
      <c r="KI33"/>
      <c r="KJ33"/>
      <c r="KK33"/>
      <c r="KL33"/>
      <c r="KM33"/>
      <c r="KN33"/>
      <c r="KO33"/>
      <c r="KP33"/>
      <c r="KQ33"/>
      <c r="KR33"/>
      <c r="KS33"/>
      <c r="KT33"/>
      <c r="KU33"/>
      <c r="KV33"/>
      <c r="KW33"/>
      <c r="KX33"/>
      <c r="KY33"/>
      <c r="KZ33"/>
      <c r="LA33"/>
      <c r="LB33"/>
      <c r="LC33"/>
      <c r="LD33"/>
      <c r="LE33"/>
      <c r="LF33"/>
      <c r="LG33"/>
      <c r="LH33"/>
      <c r="LI33"/>
      <c r="LJ33"/>
      <c r="LK33"/>
      <c r="LL33"/>
      <c r="LM33"/>
      <c r="LN33"/>
      <c r="LO33"/>
      <c r="LP33"/>
      <c r="LQ33"/>
      <c r="LR33"/>
      <c r="LS33"/>
      <c r="LT33"/>
      <c r="LU33"/>
      <c r="LV33"/>
      <c r="LW33"/>
      <c r="LX33"/>
      <c r="LY33"/>
      <c r="LZ33"/>
      <c r="MA33"/>
      <c r="MB33"/>
      <c r="MC33"/>
      <c r="MD33"/>
      <c r="ME33"/>
      <c r="MF33"/>
      <c r="MG33"/>
      <c r="MH33"/>
      <c r="MI33"/>
      <c r="MJ33"/>
      <c r="MK33"/>
      <c r="ML33"/>
      <c r="MM33"/>
      <c r="MN33"/>
      <c r="MO33"/>
      <c r="MP33"/>
      <c r="MQ33"/>
      <c r="MR33"/>
      <c r="MS33"/>
      <c r="MT33"/>
      <c r="MU33"/>
      <c r="MV33"/>
      <c r="MW33"/>
      <c r="MX33"/>
      <c r="MY33"/>
      <c r="MZ33"/>
      <c r="NA33"/>
      <c r="NB33"/>
      <c r="NC33"/>
      <c r="ND33"/>
      <c r="NE33"/>
      <c r="NF33"/>
      <c r="NG33"/>
      <c r="NH33"/>
      <c r="NI33"/>
      <c r="NJ33"/>
      <c r="NK33"/>
      <c r="NL33"/>
      <c r="NM33"/>
      <c r="NN33"/>
      <c r="NO33"/>
      <c r="NP33"/>
      <c r="NQ33"/>
      <c r="NR33"/>
      <c r="NS33"/>
      <c r="NT33"/>
      <c r="NU33"/>
      <c r="NV33"/>
      <c r="NW33"/>
      <c r="NX33"/>
      <c r="NY33"/>
      <c r="NZ33"/>
      <c r="OA33"/>
      <c r="OB33"/>
      <c r="OC33"/>
      <c r="OD33"/>
      <c r="OE33"/>
      <c r="OF33"/>
      <c r="OG33"/>
      <c r="OH33"/>
      <c r="OI33"/>
      <c r="OJ33"/>
      <c r="OK33"/>
      <c r="OL33"/>
      <c r="OM33"/>
      <c r="ON33"/>
      <c r="OO33"/>
      <c r="OP33"/>
      <c r="OQ33"/>
      <c r="OR33"/>
      <c r="OS33"/>
      <c r="OT33"/>
      <c r="OU33"/>
      <c r="OV33"/>
      <c r="OW33"/>
      <c r="OX33"/>
      <c r="OY33"/>
      <c r="OZ33"/>
      <c r="PA33"/>
      <c r="PB33"/>
      <c r="PC33"/>
      <c r="PD33"/>
      <c r="PE33"/>
      <c r="PF33"/>
      <c r="PG33"/>
      <c r="PH33"/>
      <c r="PI33"/>
      <c r="PJ33"/>
      <c r="PK33"/>
      <c r="PL33"/>
      <c r="PM33"/>
      <c r="PN33"/>
      <c r="PO33"/>
      <c r="PP33"/>
      <c r="PQ33"/>
      <c r="PR33"/>
      <c r="PS33"/>
      <c r="PT33"/>
      <c r="PU33"/>
      <c r="PV33"/>
      <c r="PW33"/>
      <c r="PX33"/>
      <c r="PY33"/>
      <c r="PZ33"/>
      <c r="QA33"/>
      <c r="QB33"/>
      <c r="QC33"/>
      <c r="QD33"/>
      <c r="QE33"/>
      <c r="QF33"/>
      <c r="QG33"/>
      <c r="QH33"/>
      <c r="QI33"/>
      <c r="QJ33"/>
      <c r="QK33"/>
      <c r="QL33"/>
      <c r="QM33"/>
      <c r="QN33"/>
      <c r="QO33"/>
      <c r="QP33"/>
      <c r="QQ33"/>
      <c r="QR33"/>
      <c r="QS33"/>
      <c r="QT33"/>
      <c r="QU33"/>
      <c r="QV33"/>
      <c r="QW33"/>
      <c r="QX33"/>
      <c r="QY33"/>
      <c r="QZ33"/>
      <c r="RA33"/>
      <c r="RB33"/>
      <c r="RC33"/>
      <c r="RD33"/>
      <c r="RE33"/>
      <c r="RF33"/>
      <c r="RG33"/>
      <c r="RH33"/>
      <c r="RI33"/>
      <c r="RJ33"/>
      <c r="RK33"/>
      <c r="RL33"/>
    </row>
    <row r="34" spans="1:480" s="13" customFormat="1" ht="54.75" customHeight="1" x14ac:dyDescent="0.35">
      <c r="A34" s="34" t="s">
        <v>21</v>
      </c>
      <c r="B34" s="34" t="s">
        <v>43</v>
      </c>
      <c r="C34" s="34" t="s">
        <v>19</v>
      </c>
      <c r="D34" s="26" t="s">
        <v>44</v>
      </c>
      <c r="E34" s="91" t="s">
        <v>26</v>
      </c>
      <c r="F34" s="25" t="s">
        <v>27</v>
      </c>
      <c r="G34" s="107">
        <v>0</v>
      </c>
      <c r="H34" s="135" t="s">
        <v>13</v>
      </c>
      <c r="I34" s="4">
        <v>1</v>
      </c>
      <c r="J34" s="4">
        <v>0</v>
      </c>
      <c r="K34" s="28">
        <v>13511.01</v>
      </c>
      <c r="L34" s="28">
        <v>2500</v>
      </c>
      <c r="M34" s="28">
        <v>0</v>
      </c>
      <c r="N34" s="52">
        <v>18480.580000000002</v>
      </c>
      <c r="O34" s="52">
        <v>0</v>
      </c>
      <c r="P34" s="52">
        <v>0</v>
      </c>
      <c r="Q34" s="169"/>
      <c r="R34" s="1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  <c r="IX34"/>
      <c r="IY34"/>
      <c r="IZ34"/>
      <c r="JA34"/>
      <c r="JB34"/>
      <c r="JC34"/>
      <c r="JD34"/>
      <c r="JE34"/>
      <c r="JF34"/>
      <c r="JG34"/>
      <c r="JH34"/>
      <c r="JI34"/>
      <c r="JJ34"/>
      <c r="JK34"/>
      <c r="JL34"/>
      <c r="JM34"/>
      <c r="JN34"/>
      <c r="JO34"/>
      <c r="JP34"/>
      <c r="JQ34"/>
      <c r="JR34"/>
      <c r="JS34"/>
      <c r="JT34"/>
      <c r="JU34"/>
      <c r="JV34"/>
      <c r="JW34"/>
      <c r="JX34"/>
      <c r="JY34"/>
      <c r="JZ34"/>
      <c r="KA34"/>
      <c r="KB34"/>
      <c r="KC34"/>
      <c r="KD34"/>
      <c r="KE34"/>
      <c r="KF34"/>
      <c r="KG34"/>
      <c r="KH34"/>
      <c r="KI34"/>
      <c r="KJ34"/>
      <c r="KK34"/>
      <c r="KL34"/>
      <c r="KM34"/>
      <c r="KN34"/>
      <c r="KO34"/>
      <c r="KP34"/>
      <c r="KQ34"/>
      <c r="KR34"/>
      <c r="KS34"/>
      <c r="KT34"/>
      <c r="KU34"/>
      <c r="KV34"/>
      <c r="KW34"/>
      <c r="KX34"/>
      <c r="KY34"/>
      <c r="KZ34"/>
      <c r="LA34"/>
      <c r="LB34"/>
      <c r="LC34"/>
      <c r="LD34"/>
      <c r="LE34"/>
      <c r="LF34"/>
      <c r="LG34"/>
      <c r="LH34"/>
      <c r="LI34"/>
      <c r="LJ34"/>
      <c r="LK34"/>
      <c r="LL34"/>
      <c r="LM34"/>
      <c r="LN34"/>
      <c r="LO34"/>
      <c r="LP34"/>
      <c r="LQ34"/>
      <c r="LR34"/>
      <c r="LS34"/>
      <c r="LT34"/>
      <c r="LU34"/>
      <c r="LV34"/>
      <c r="LW34"/>
      <c r="LX34"/>
      <c r="LY34"/>
      <c r="LZ34"/>
      <c r="MA34"/>
      <c r="MB34"/>
      <c r="MC34"/>
      <c r="MD34"/>
      <c r="ME34"/>
      <c r="MF34"/>
      <c r="MG34"/>
      <c r="MH34"/>
      <c r="MI34"/>
      <c r="MJ34"/>
      <c r="MK34"/>
      <c r="ML34"/>
      <c r="MM34"/>
      <c r="MN34"/>
      <c r="MO34"/>
      <c r="MP34"/>
      <c r="MQ34"/>
      <c r="MR34"/>
      <c r="MS34"/>
      <c r="MT34"/>
      <c r="MU34"/>
      <c r="MV34"/>
      <c r="MW34"/>
      <c r="MX34"/>
      <c r="MY34"/>
      <c r="MZ34"/>
      <c r="NA34"/>
      <c r="NB34"/>
      <c r="NC34"/>
      <c r="ND34"/>
      <c r="NE34"/>
      <c r="NF34"/>
      <c r="NG34"/>
      <c r="NH34"/>
      <c r="NI34"/>
      <c r="NJ34"/>
      <c r="NK34"/>
      <c r="NL34"/>
      <c r="NM34"/>
      <c r="NN34"/>
      <c r="NO34"/>
      <c r="NP34"/>
      <c r="NQ34"/>
      <c r="NR34"/>
      <c r="NS34"/>
      <c r="NT34"/>
      <c r="NU34"/>
      <c r="NV34"/>
      <c r="NW34"/>
      <c r="NX34"/>
      <c r="NY34"/>
      <c r="NZ34"/>
      <c r="OA34"/>
      <c r="OB34"/>
      <c r="OC34"/>
      <c r="OD34"/>
      <c r="OE34"/>
      <c r="OF34"/>
      <c r="OG34"/>
      <c r="OH34"/>
      <c r="OI34"/>
      <c r="OJ34"/>
      <c r="OK34"/>
      <c r="OL34"/>
      <c r="OM34"/>
      <c r="ON34"/>
      <c r="OO34"/>
      <c r="OP34"/>
      <c r="OQ34"/>
      <c r="OR34"/>
      <c r="OS34"/>
      <c r="OT34"/>
      <c r="OU34"/>
      <c r="OV34"/>
      <c r="OW34"/>
      <c r="OX34"/>
      <c r="OY34"/>
      <c r="OZ34"/>
      <c r="PA34"/>
      <c r="PB34"/>
      <c r="PC34"/>
      <c r="PD34"/>
      <c r="PE34"/>
      <c r="PF34"/>
      <c r="PG34"/>
      <c r="PH34"/>
      <c r="PI34"/>
      <c r="PJ34"/>
      <c r="PK34"/>
      <c r="PL34"/>
      <c r="PM34"/>
      <c r="PN34"/>
      <c r="PO34"/>
      <c r="PP34"/>
      <c r="PQ34"/>
      <c r="PR34"/>
      <c r="PS34"/>
      <c r="PT34"/>
      <c r="PU34"/>
      <c r="PV34"/>
      <c r="PW34"/>
      <c r="PX34"/>
      <c r="PY34"/>
      <c r="PZ34"/>
      <c r="QA34"/>
      <c r="QB34"/>
      <c r="QC34"/>
      <c r="QD34"/>
      <c r="QE34"/>
      <c r="QF34"/>
      <c r="QG34"/>
      <c r="QH34"/>
      <c r="QI34"/>
      <c r="QJ34"/>
      <c r="QK34"/>
      <c r="QL34"/>
      <c r="QM34"/>
      <c r="QN34"/>
      <c r="QO34"/>
      <c r="QP34"/>
      <c r="QQ34"/>
      <c r="QR34"/>
      <c r="QS34"/>
      <c r="QT34"/>
      <c r="QU34"/>
      <c r="QV34"/>
      <c r="QW34"/>
      <c r="QX34"/>
      <c r="QY34"/>
      <c r="QZ34"/>
      <c r="RA34"/>
      <c r="RB34"/>
      <c r="RC34"/>
      <c r="RD34"/>
      <c r="RE34"/>
      <c r="RF34"/>
      <c r="RG34"/>
      <c r="RH34"/>
      <c r="RI34"/>
      <c r="RJ34"/>
      <c r="RK34"/>
      <c r="RL34"/>
    </row>
    <row r="35" spans="1:480" s="13" customFormat="1" ht="51" customHeight="1" x14ac:dyDescent="0.35">
      <c r="A35" s="34" t="s">
        <v>21</v>
      </c>
      <c r="B35" s="34" t="s">
        <v>45</v>
      </c>
      <c r="C35" s="34" t="s">
        <v>19</v>
      </c>
      <c r="D35" s="26" t="s">
        <v>46</v>
      </c>
      <c r="E35" s="91" t="s">
        <v>26</v>
      </c>
      <c r="F35" s="25" t="s">
        <v>27</v>
      </c>
      <c r="G35" s="32">
        <v>0</v>
      </c>
      <c r="H35" s="134" t="s">
        <v>13</v>
      </c>
      <c r="I35" s="92">
        <v>0</v>
      </c>
      <c r="J35" s="92">
        <v>1</v>
      </c>
      <c r="K35" s="28">
        <v>0</v>
      </c>
      <c r="L35" s="28">
        <v>0</v>
      </c>
      <c r="M35" s="28">
        <v>36956.300000000003</v>
      </c>
      <c r="N35" s="52">
        <v>0</v>
      </c>
      <c r="O35" s="52">
        <v>352.63</v>
      </c>
      <c r="P35" s="52">
        <v>0</v>
      </c>
      <c r="Q35" s="169"/>
      <c r="R35" s="1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  <c r="IX35"/>
      <c r="IY35"/>
      <c r="IZ35"/>
      <c r="JA35"/>
      <c r="JB35"/>
      <c r="JC35"/>
      <c r="JD35"/>
      <c r="JE35"/>
      <c r="JF35"/>
      <c r="JG35"/>
      <c r="JH35"/>
      <c r="JI35"/>
      <c r="JJ35"/>
      <c r="JK35"/>
      <c r="JL35"/>
      <c r="JM35"/>
      <c r="JN35"/>
      <c r="JO35"/>
      <c r="JP35"/>
      <c r="JQ35"/>
      <c r="JR35"/>
      <c r="JS35"/>
      <c r="JT35"/>
      <c r="JU35"/>
      <c r="JV35"/>
      <c r="JW35"/>
      <c r="JX35"/>
      <c r="JY35"/>
      <c r="JZ35"/>
      <c r="KA35"/>
      <c r="KB35"/>
      <c r="KC35"/>
      <c r="KD35"/>
      <c r="KE35"/>
      <c r="KF35"/>
      <c r="KG35"/>
      <c r="KH35"/>
      <c r="KI35"/>
      <c r="KJ35"/>
      <c r="KK35"/>
      <c r="KL35"/>
      <c r="KM35"/>
      <c r="KN35"/>
      <c r="KO35"/>
      <c r="KP35"/>
      <c r="KQ35"/>
      <c r="KR35"/>
      <c r="KS35"/>
      <c r="KT35"/>
      <c r="KU35"/>
      <c r="KV35"/>
      <c r="KW35"/>
      <c r="KX35"/>
      <c r="KY35"/>
      <c r="KZ35"/>
      <c r="LA35"/>
      <c r="LB35"/>
      <c r="LC35"/>
      <c r="LD35"/>
      <c r="LE35"/>
      <c r="LF35"/>
      <c r="LG35"/>
      <c r="LH35"/>
      <c r="LI35"/>
      <c r="LJ35"/>
      <c r="LK35"/>
      <c r="LL35"/>
      <c r="LM35"/>
      <c r="LN35"/>
      <c r="LO35"/>
      <c r="LP35"/>
      <c r="LQ35"/>
      <c r="LR35"/>
      <c r="LS35"/>
      <c r="LT35"/>
      <c r="LU35"/>
      <c r="LV35"/>
      <c r="LW35"/>
      <c r="LX35"/>
      <c r="LY35"/>
      <c r="LZ35"/>
      <c r="MA35"/>
      <c r="MB35"/>
      <c r="MC35"/>
      <c r="MD35"/>
      <c r="ME35"/>
      <c r="MF35"/>
      <c r="MG35"/>
      <c r="MH35"/>
      <c r="MI35"/>
      <c r="MJ35"/>
      <c r="MK35"/>
      <c r="ML35"/>
      <c r="MM35"/>
      <c r="MN35"/>
      <c r="MO35"/>
      <c r="MP35"/>
      <c r="MQ35"/>
      <c r="MR35"/>
      <c r="MS35"/>
      <c r="MT35"/>
      <c r="MU35"/>
      <c r="MV35"/>
      <c r="MW35"/>
      <c r="MX35"/>
      <c r="MY35"/>
      <c r="MZ35"/>
      <c r="NA35"/>
      <c r="NB35"/>
      <c r="NC35"/>
      <c r="ND35"/>
      <c r="NE35"/>
      <c r="NF35"/>
      <c r="NG35"/>
      <c r="NH35"/>
      <c r="NI35"/>
      <c r="NJ35"/>
      <c r="NK35"/>
      <c r="NL35"/>
      <c r="NM35"/>
      <c r="NN35"/>
      <c r="NO35"/>
      <c r="NP35"/>
      <c r="NQ35"/>
      <c r="NR35"/>
      <c r="NS35"/>
      <c r="NT35"/>
      <c r="NU35"/>
      <c r="NV35"/>
      <c r="NW35"/>
      <c r="NX35"/>
      <c r="NY35"/>
      <c r="NZ35"/>
      <c r="OA35"/>
      <c r="OB35"/>
      <c r="OC35"/>
      <c r="OD35"/>
      <c r="OE35"/>
      <c r="OF35"/>
      <c r="OG35"/>
      <c r="OH35"/>
      <c r="OI35"/>
      <c r="OJ35"/>
      <c r="OK35"/>
      <c r="OL35"/>
      <c r="OM35"/>
      <c r="ON35"/>
      <c r="OO35"/>
      <c r="OP35"/>
      <c r="OQ35"/>
      <c r="OR35"/>
      <c r="OS35"/>
      <c r="OT35"/>
      <c r="OU35"/>
      <c r="OV35"/>
      <c r="OW35"/>
      <c r="OX35"/>
      <c r="OY35"/>
      <c r="OZ35"/>
      <c r="PA35"/>
      <c r="PB35"/>
      <c r="PC35"/>
      <c r="PD35"/>
      <c r="PE35"/>
      <c r="PF35"/>
      <c r="PG35"/>
      <c r="PH35"/>
      <c r="PI35"/>
      <c r="PJ35"/>
      <c r="PK35"/>
      <c r="PL35"/>
      <c r="PM35"/>
      <c r="PN35"/>
      <c r="PO35"/>
      <c r="PP35"/>
      <c r="PQ35"/>
      <c r="PR35"/>
      <c r="PS35"/>
      <c r="PT35"/>
      <c r="PU35"/>
      <c r="PV35"/>
      <c r="PW35"/>
      <c r="PX35"/>
      <c r="PY35"/>
      <c r="PZ35"/>
      <c r="QA35"/>
      <c r="QB35"/>
      <c r="QC35"/>
      <c r="QD35"/>
      <c r="QE35"/>
      <c r="QF35"/>
      <c r="QG35"/>
      <c r="QH35"/>
      <c r="QI35"/>
      <c r="QJ35"/>
      <c r="QK35"/>
      <c r="QL35"/>
      <c r="QM35"/>
      <c r="QN35"/>
      <c r="QO35"/>
      <c r="QP35"/>
      <c r="QQ35"/>
      <c r="QR35"/>
      <c r="QS35"/>
      <c r="QT35"/>
      <c r="QU35"/>
      <c r="QV35"/>
      <c r="QW35"/>
      <c r="QX35"/>
      <c r="QY35"/>
      <c r="QZ35"/>
      <c r="RA35"/>
      <c r="RB35"/>
      <c r="RC35"/>
      <c r="RD35"/>
      <c r="RE35"/>
      <c r="RF35"/>
      <c r="RG35"/>
      <c r="RH35"/>
      <c r="RI35"/>
      <c r="RJ35"/>
      <c r="RK35"/>
      <c r="RL35"/>
    </row>
    <row r="36" spans="1:480" s="13" customFormat="1" ht="54" customHeight="1" x14ac:dyDescent="0.35">
      <c r="A36" s="34" t="s">
        <v>21</v>
      </c>
      <c r="B36" s="34" t="s">
        <v>47</v>
      </c>
      <c r="C36" s="34" t="s">
        <v>19</v>
      </c>
      <c r="D36" s="26" t="s">
        <v>48</v>
      </c>
      <c r="E36" s="91" t="s">
        <v>26</v>
      </c>
      <c r="F36" s="25" t="s">
        <v>27</v>
      </c>
      <c r="G36" s="32">
        <v>0</v>
      </c>
      <c r="H36" s="134" t="s">
        <v>13</v>
      </c>
      <c r="I36" s="92">
        <v>0</v>
      </c>
      <c r="J36" s="92">
        <v>1</v>
      </c>
      <c r="K36" s="28">
        <v>0</v>
      </c>
      <c r="L36" s="28">
        <v>0</v>
      </c>
      <c r="M36" s="28">
        <v>55150.07</v>
      </c>
      <c r="N36" s="52">
        <v>0</v>
      </c>
      <c r="O36" s="52">
        <v>1012.42</v>
      </c>
      <c r="P36" s="52">
        <v>0</v>
      </c>
      <c r="Q36" s="169"/>
      <c r="R36" s="1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  <c r="IW36"/>
      <c r="IX36"/>
      <c r="IY36"/>
      <c r="IZ36"/>
      <c r="JA36"/>
      <c r="JB36"/>
      <c r="JC36"/>
      <c r="JD36"/>
      <c r="JE36"/>
      <c r="JF36"/>
      <c r="JG36"/>
      <c r="JH36"/>
      <c r="JI36"/>
      <c r="JJ36"/>
      <c r="JK36"/>
      <c r="JL36"/>
      <c r="JM36"/>
      <c r="JN36"/>
      <c r="JO36"/>
      <c r="JP36"/>
      <c r="JQ36"/>
      <c r="JR36"/>
      <c r="JS36"/>
      <c r="JT36"/>
      <c r="JU36"/>
      <c r="JV36"/>
      <c r="JW36"/>
      <c r="JX36"/>
      <c r="JY36"/>
      <c r="JZ36"/>
      <c r="KA36"/>
      <c r="KB36"/>
      <c r="KC36"/>
      <c r="KD36"/>
      <c r="KE36"/>
      <c r="KF36"/>
      <c r="KG36"/>
      <c r="KH36"/>
      <c r="KI36"/>
      <c r="KJ36"/>
      <c r="KK36"/>
      <c r="KL36"/>
      <c r="KM36"/>
      <c r="KN36"/>
      <c r="KO36"/>
      <c r="KP36"/>
      <c r="KQ36"/>
      <c r="KR36"/>
      <c r="KS36"/>
      <c r="KT36"/>
      <c r="KU36"/>
      <c r="KV36"/>
      <c r="KW36"/>
      <c r="KX36"/>
      <c r="KY36"/>
      <c r="KZ36"/>
      <c r="LA36"/>
      <c r="LB36"/>
      <c r="LC36"/>
      <c r="LD36"/>
      <c r="LE36"/>
      <c r="LF36"/>
      <c r="LG36"/>
      <c r="LH36"/>
      <c r="LI36"/>
      <c r="LJ36"/>
      <c r="LK36"/>
      <c r="LL36"/>
      <c r="LM36"/>
      <c r="LN36"/>
      <c r="LO36"/>
      <c r="LP36"/>
      <c r="LQ36"/>
      <c r="LR36"/>
      <c r="LS36"/>
      <c r="LT36"/>
      <c r="LU36"/>
      <c r="LV36"/>
      <c r="LW36"/>
      <c r="LX36"/>
      <c r="LY36"/>
      <c r="LZ36"/>
      <c r="MA36"/>
      <c r="MB36"/>
      <c r="MC36"/>
      <c r="MD36"/>
      <c r="ME36"/>
      <c r="MF36"/>
      <c r="MG36"/>
      <c r="MH36"/>
      <c r="MI36"/>
      <c r="MJ36"/>
      <c r="MK36"/>
      <c r="ML36"/>
      <c r="MM36"/>
      <c r="MN36"/>
      <c r="MO36"/>
      <c r="MP36"/>
      <c r="MQ36"/>
      <c r="MR36"/>
      <c r="MS36"/>
      <c r="MT36"/>
      <c r="MU36"/>
      <c r="MV36"/>
      <c r="MW36"/>
      <c r="MX36"/>
      <c r="MY36"/>
      <c r="MZ36"/>
      <c r="NA36"/>
      <c r="NB36"/>
      <c r="NC36"/>
      <c r="ND36"/>
      <c r="NE36"/>
      <c r="NF36"/>
      <c r="NG36"/>
      <c r="NH36"/>
      <c r="NI36"/>
      <c r="NJ36"/>
      <c r="NK36"/>
      <c r="NL36"/>
      <c r="NM36"/>
      <c r="NN36"/>
      <c r="NO36"/>
      <c r="NP36"/>
      <c r="NQ36"/>
      <c r="NR36"/>
      <c r="NS36"/>
      <c r="NT36"/>
      <c r="NU36"/>
      <c r="NV36"/>
      <c r="NW36"/>
      <c r="NX36"/>
      <c r="NY36"/>
      <c r="NZ36"/>
      <c r="OA36"/>
      <c r="OB36"/>
      <c r="OC36"/>
      <c r="OD36"/>
      <c r="OE36"/>
      <c r="OF36"/>
      <c r="OG36"/>
      <c r="OH36"/>
      <c r="OI36"/>
      <c r="OJ36"/>
      <c r="OK36"/>
      <c r="OL36"/>
      <c r="OM36"/>
      <c r="ON36"/>
      <c r="OO36"/>
      <c r="OP36"/>
      <c r="OQ36"/>
      <c r="OR36"/>
      <c r="OS36"/>
      <c r="OT36"/>
      <c r="OU36"/>
      <c r="OV36"/>
      <c r="OW36"/>
      <c r="OX36"/>
      <c r="OY36"/>
      <c r="OZ36"/>
      <c r="PA36"/>
      <c r="PB36"/>
      <c r="PC36"/>
      <c r="PD36"/>
      <c r="PE36"/>
      <c r="PF36"/>
      <c r="PG36"/>
      <c r="PH36"/>
      <c r="PI36"/>
      <c r="PJ36"/>
      <c r="PK36"/>
      <c r="PL36"/>
      <c r="PM36"/>
      <c r="PN36"/>
      <c r="PO36"/>
      <c r="PP36"/>
      <c r="PQ36"/>
      <c r="PR36"/>
      <c r="PS36"/>
      <c r="PT36"/>
      <c r="PU36"/>
      <c r="PV36"/>
      <c r="PW36"/>
      <c r="PX36"/>
      <c r="PY36"/>
      <c r="PZ36"/>
      <c r="QA36"/>
      <c r="QB36"/>
      <c r="QC36"/>
      <c r="QD36"/>
      <c r="QE36"/>
      <c r="QF36"/>
      <c r="QG36"/>
      <c r="QH36"/>
      <c r="QI36"/>
      <c r="QJ36"/>
      <c r="QK36"/>
      <c r="QL36"/>
      <c r="QM36"/>
      <c r="QN36"/>
      <c r="QO36"/>
      <c r="QP36"/>
      <c r="QQ36"/>
      <c r="QR36"/>
      <c r="QS36"/>
      <c r="QT36"/>
      <c r="QU36"/>
      <c r="QV36"/>
      <c r="QW36"/>
      <c r="QX36"/>
      <c r="QY36"/>
      <c r="QZ36"/>
      <c r="RA36"/>
      <c r="RB36"/>
      <c r="RC36"/>
      <c r="RD36"/>
      <c r="RE36"/>
      <c r="RF36"/>
      <c r="RG36"/>
      <c r="RH36"/>
      <c r="RI36"/>
      <c r="RJ36"/>
      <c r="RK36"/>
      <c r="RL36"/>
    </row>
    <row r="37" spans="1:480" s="13" customFormat="1" ht="60.75" customHeight="1" x14ac:dyDescent="0.35">
      <c r="A37" s="34" t="s">
        <v>21</v>
      </c>
      <c r="B37" s="34" t="s">
        <v>49</v>
      </c>
      <c r="C37" s="34" t="s">
        <v>19</v>
      </c>
      <c r="D37" s="26" t="s">
        <v>50</v>
      </c>
      <c r="E37" s="91" t="s">
        <v>26</v>
      </c>
      <c r="F37" s="25" t="s">
        <v>27</v>
      </c>
      <c r="G37" s="32">
        <v>0</v>
      </c>
      <c r="H37" s="134" t="s">
        <v>13</v>
      </c>
      <c r="I37" s="4">
        <v>0</v>
      </c>
      <c r="J37" s="4">
        <v>1</v>
      </c>
      <c r="K37" s="28">
        <v>0</v>
      </c>
      <c r="L37" s="28">
        <v>50970.91</v>
      </c>
      <c r="M37" s="28">
        <v>1840.62</v>
      </c>
      <c r="N37" s="52">
        <v>0</v>
      </c>
      <c r="O37" s="52">
        <v>784.22</v>
      </c>
      <c r="P37" s="52">
        <v>0</v>
      </c>
      <c r="Q37" s="169"/>
      <c r="R37" s="1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  <c r="IW37"/>
      <c r="IX37"/>
      <c r="IY37"/>
      <c r="IZ37"/>
      <c r="JA37"/>
      <c r="JB37"/>
      <c r="JC37"/>
      <c r="JD37"/>
      <c r="JE37"/>
      <c r="JF37"/>
      <c r="JG37"/>
      <c r="JH37"/>
      <c r="JI37"/>
      <c r="JJ37"/>
      <c r="JK37"/>
      <c r="JL37"/>
      <c r="JM37"/>
      <c r="JN37"/>
      <c r="JO37"/>
      <c r="JP37"/>
      <c r="JQ37"/>
      <c r="JR37"/>
      <c r="JS37"/>
      <c r="JT37"/>
      <c r="JU37"/>
      <c r="JV37"/>
      <c r="JW37"/>
      <c r="JX37"/>
      <c r="JY37"/>
      <c r="JZ37"/>
      <c r="KA37"/>
      <c r="KB37"/>
      <c r="KC37"/>
      <c r="KD37"/>
      <c r="KE37"/>
      <c r="KF37"/>
      <c r="KG37"/>
      <c r="KH37"/>
      <c r="KI37"/>
      <c r="KJ37"/>
      <c r="KK37"/>
      <c r="KL37"/>
      <c r="KM37"/>
      <c r="KN37"/>
      <c r="KO37"/>
      <c r="KP37"/>
      <c r="KQ37"/>
      <c r="KR37"/>
      <c r="KS37"/>
      <c r="KT37"/>
      <c r="KU37"/>
      <c r="KV37"/>
      <c r="KW37"/>
      <c r="KX37"/>
      <c r="KY37"/>
      <c r="KZ37"/>
      <c r="LA37"/>
      <c r="LB37"/>
      <c r="LC37"/>
      <c r="LD37"/>
      <c r="LE37"/>
      <c r="LF37"/>
      <c r="LG37"/>
      <c r="LH37"/>
      <c r="LI37"/>
      <c r="LJ37"/>
      <c r="LK37"/>
      <c r="LL37"/>
      <c r="LM37"/>
      <c r="LN37"/>
      <c r="LO37"/>
      <c r="LP37"/>
      <c r="LQ37"/>
      <c r="LR37"/>
      <c r="LS37"/>
      <c r="LT37"/>
      <c r="LU37"/>
      <c r="LV37"/>
      <c r="LW37"/>
      <c r="LX37"/>
      <c r="LY37"/>
      <c r="LZ37"/>
      <c r="MA37"/>
      <c r="MB37"/>
      <c r="MC37"/>
      <c r="MD37"/>
      <c r="ME37"/>
      <c r="MF37"/>
      <c r="MG37"/>
      <c r="MH37"/>
      <c r="MI37"/>
      <c r="MJ37"/>
      <c r="MK37"/>
      <c r="ML37"/>
      <c r="MM37"/>
      <c r="MN37"/>
      <c r="MO37"/>
      <c r="MP37"/>
      <c r="MQ37"/>
      <c r="MR37"/>
      <c r="MS37"/>
      <c r="MT37"/>
      <c r="MU37"/>
      <c r="MV37"/>
      <c r="MW37"/>
      <c r="MX37"/>
      <c r="MY37"/>
      <c r="MZ37"/>
      <c r="NA37"/>
      <c r="NB37"/>
      <c r="NC37"/>
      <c r="ND37"/>
      <c r="NE37"/>
      <c r="NF37"/>
      <c r="NG37"/>
      <c r="NH37"/>
      <c r="NI37"/>
      <c r="NJ37"/>
      <c r="NK37"/>
      <c r="NL37"/>
      <c r="NM37"/>
      <c r="NN37"/>
      <c r="NO37"/>
      <c r="NP37"/>
      <c r="NQ37"/>
      <c r="NR37"/>
      <c r="NS37"/>
      <c r="NT37"/>
      <c r="NU37"/>
      <c r="NV37"/>
      <c r="NW37"/>
      <c r="NX37"/>
      <c r="NY37"/>
      <c r="NZ37"/>
      <c r="OA37"/>
      <c r="OB37"/>
      <c r="OC37"/>
      <c r="OD37"/>
      <c r="OE37"/>
      <c r="OF37"/>
      <c r="OG37"/>
      <c r="OH37"/>
      <c r="OI37"/>
      <c r="OJ37"/>
      <c r="OK37"/>
      <c r="OL37"/>
      <c r="OM37"/>
      <c r="ON37"/>
      <c r="OO37"/>
      <c r="OP37"/>
      <c r="OQ37"/>
      <c r="OR37"/>
      <c r="OS37"/>
      <c r="OT37"/>
      <c r="OU37"/>
      <c r="OV37"/>
      <c r="OW37"/>
      <c r="OX37"/>
      <c r="OY37"/>
      <c r="OZ37"/>
      <c r="PA37"/>
      <c r="PB37"/>
      <c r="PC37"/>
      <c r="PD37"/>
      <c r="PE37"/>
      <c r="PF37"/>
      <c r="PG37"/>
      <c r="PH37"/>
      <c r="PI37"/>
      <c r="PJ37"/>
      <c r="PK37"/>
      <c r="PL37"/>
      <c r="PM37"/>
      <c r="PN37"/>
      <c r="PO37"/>
      <c r="PP37"/>
      <c r="PQ37"/>
      <c r="PR37"/>
      <c r="PS37"/>
      <c r="PT37"/>
      <c r="PU37"/>
      <c r="PV37"/>
      <c r="PW37"/>
      <c r="PX37"/>
      <c r="PY37"/>
      <c r="PZ37"/>
      <c r="QA37"/>
      <c r="QB37"/>
      <c r="QC37"/>
      <c r="QD37"/>
      <c r="QE37"/>
      <c r="QF37"/>
      <c r="QG37"/>
      <c r="QH37"/>
      <c r="QI37"/>
      <c r="QJ37"/>
      <c r="QK37"/>
      <c r="QL37"/>
      <c r="QM37"/>
      <c r="QN37"/>
      <c r="QO37"/>
      <c r="QP37"/>
      <c r="QQ37"/>
      <c r="QR37"/>
      <c r="QS37"/>
      <c r="QT37"/>
      <c r="QU37"/>
      <c r="QV37"/>
      <c r="QW37"/>
      <c r="QX37"/>
      <c r="QY37"/>
      <c r="QZ37"/>
      <c r="RA37"/>
      <c r="RB37"/>
      <c r="RC37"/>
      <c r="RD37"/>
      <c r="RE37"/>
      <c r="RF37"/>
      <c r="RG37"/>
      <c r="RH37"/>
      <c r="RI37"/>
      <c r="RJ37"/>
      <c r="RK37"/>
      <c r="RL37"/>
    </row>
    <row r="38" spans="1:480" s="13" customFormat="1" ht="69.95" customHeight="1" x14ac:dyDescent="0.35">
      <c r="A38" s="34" t="s">
        <v>21</v>
      </c>
      <c r="B38" s="34" t="s">
        <v>51</v>
      </c>
      <c r="C38" s="34" t="s">
        <v>19</v>
      </c>
      <c r="D38" s="26" t="s">
        <v>52</v>
      </c>
      <c r="E38" s="91" t="s">
        <v>26</v>
      </c>
      <c r="F38" s="25" t="s">
        <v>27</v>
      </c>
      <c r="G38" s="32">
        <v>0</v>
      </c>
      <c r="H38" s="76" t="s">
        <v>13</v>
      </c>
      <c r="I38" s="92">
        <v>0</v>
      </c>
      <c r="J38" s="94">
        <v>1</v>
      </c>
      <c r="K38" s="28">
        <v>0</v>
      </c>
      <c r="L38" s="28">
        <v>176000</v>
      </c>
      <c r="M38" s="28">
        <v>176000</v>
      </c>
      <c r="N38" s="52">
        <v>119.25</v>
      </c>
      <c r="O38" s="52">
        <v>0</v>
      </c>
      <c r="P38" s="52">
        <v>0</v>
      </c>
      <c r="Q38" s="169"/>
      <c r="R38" s="1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  <c r="IV38"/>
      <c r="IW38"/>
      <c r="IX38"/>
      <c r="IY38"/>
      <c r="IZ38"/>
      <c r="JA38"/>
      <c r="JB38"/>
      <c r="JC38"/>
      <c r="JD38"/>
      <c r="JE38"/>
      <c r="JF38"/>
      <c r="JG38"/>
      <c r="JH38"/>
      <c r="JI38"/>
      <c r="JJ38"/>
      <c r="JK38"/>
      <c r="JL38"/>
      <c r="JM38"/>
      <c r="JN38"/>
      <c r="JO38"/>
      <c r="JP38"/>
      <c r="JQ38"/>
      <c r="JR38"/>
      <c r="JS38"/>
      <c r="JT38"/>
      <c r="JU38"/>
      <c r="JV38"/>
      <c r="JW38"/>
      <c r="JX38"/>
      <c r="JY38"/>
      <c r="JZ38"/>
      <c r="KA38"/>
      <c r="KB38"/>
      <c r="KC38"/>
      <c r="KD38"/>
      <c r="KE38"/>
      <c r="KF38"/>
      <c r="KG38"/>
      <c r="KH38"/>
      <c r="KI38"/>
      <c r="KJ38"/>
      <c r="KK38"/>
      <c r="KL38"/>
      <c r="KM38"/>
      <c r="KN38"/>
      <c r="KO38"/>
      <c r="KP38"/>
      <c r="KQ38"/>
      <c r="KR38"/>
      <c r="KS38"/>
      <c r="KT38"/>
      <c r="KU38"/>
      <c r="KV38"/>
      <c r="KW38"/>
      <c r="KX38"/>
      <c r="KY38"/>
      <c r="KZ38"/>
      <c r="LA38"/>
      <c r="LB38"/>
      <c r="LC38"/>
      <c r="LD38"/>
      <c r="LE38"/>
      <c r="LF38"/>
      <c r="LG38"/>
      <c r="LH38"/>
      <c r="LI38"/>
      <c r="LJ38"/>
      <c r="LK38"/>
      <c r="LL38"/>
      <c r="LM38"/>
      <c r="LN38"/>
      <c r="LO38"/>
      <c r="LP38"/>
      <c r="LQ38"/>
      <c r="LR38"/>
      <c r="LS38"/>
      <c r="LT38"/>
      <c r="LU38"/>
      <c r="LV38"/>
      <c r="LW38"/>
      <c r="LX38"/>
      <c r="LY38"/>
      <c r="LZ38"/>
      <c r="MA38"/>
      <c r="MB38"/>
      <c r="MC38"/>
      <c r="MD38"/>
      <c r="ME38"/>
      <c r="MF38"/>
      <c r="MG38"/>
      <c r="MH38"/>
      <c r="MI38"/>
      <c r="MJ38"/>
      <c r="MK38"/>
      <c r="ML38"/>
      <c r="MM38"/>
      <c r="MN38"/>
      <c r="MO38"/>
      <c r="MP38"/>
      <c r="MQ38"/>
      <c r="MR38"/>
      <c r="MS38"/>
      <c r="MT38"/>
      <c r="MU38"/>
      <c r="MV38"/>
      <c r="MW38"/>
      <c r="MX38"/>
      <c r="MY38"/>
      <c r="MZ38"/>
      <c r="NA38"/>
      <c r="NB38"/>
      <c r="NC38"/>
      <c r="ND38"/>
      <c r="NE38"/>
      <c r="NF38"/>
      <c r="NG38"/>
      <c r="NH38"/>
      <c r="NI38"/>
      <c r="NJ38"/>
      <c r="NK38"/>
      <c r="NL38"/>
      <c r="NM38"/>
      <c r="NN38"/>
      <c r="NO38"/>
      <c r="NP38"/>
      <c r="NQ38"/>
      <c r="NR38"/>
      <c r="NS38"/>
      <c r="NT38"/>
      <c r="NU38"/>
      <c r="NV38"/>
      <c r="NW38"/>
      <c r="NX38"/>
      <c r="NY38"/>
      <c r="NZ38"/>
      <c r="OA38"/>
      <c r="OB38"/>
      <c r="OC38"/>
      <c r="OD38"/>
      <c r="OE38"/>
      <c r="OF38"/>
      <c r="OG38"/>
      <c r="OH38"/>
      <c r="OI38"/>
      <c r="OJ38"/>
      <c r="OK38"/>
      <c r="OL38"/>
      <c r="OM38"/>
      <c r="ON38"/>
      <c r="OO38"/>
      <c r="OP38"/>
      <c r="OQ38"/>
      <c r="OR38"/>
      <c r="OS38"/>
      <c r="OT38"/>
      <c r="OU38"/>
      <c r="OV38"/>
      <c r="OW38"/>
      <c r="OX38"/>
      <c r="OY38"/>
      <c r="OZ38"/>
      <c r="PA38"/>
      <c r="PB38"/>
      <c r="PC38"/>
      <c r="PD38"/>
      <c r="PE38"/>
      <c r="PF38"/>
      <c r="PG38"/>
      <c r="PH38"/>
      <c r="PI38"/>
      <c r="PJ38"/>
      <c r="PK38"/>
      <c r="PL38"/>
      <c r="PM38"/>
      <c r="PN38"/>
      <c r="PO38"/>
      <c r="PP38"/>
      <c r="PQ38"/>
      <c r="PR38"/>
      <c r="PS38"/>
      <c r="PT38"/>
      <c r="PU38"/>
      <c r="PV38"/>
      <c r="PW38"/>
      <c r="PX38"/>
      <c r="PY38"/>
      <c r="PZ38"/>
      <c r="QA38"/>
      <c r="QB38"/>
      <c r="QC38"/>
      <c r="QD38"/>
      <c r="QE38"/>
      <c r="QF38"/>
      <c r="QG38"/>
      <c r="QH38"/>
      <c r="QI38"/>
      <c r="QJ38"/>
      <c r="QK38"/>
      <c r="QL38"/>
      <c r="QM38"/>
      <c r="QN38"/>
      <c r="QO38"/>
      <c r="QP38"/>
      <c r="QQ38"/>
      <c r="QR38"/>
      <c r="QS38"/>
      <c r="QT38"/>
      <c r="QU38"/>
      <c r="QV38"/>
      <c r="QW38"/>
      <c r="QX38"/>
      <c r="QY38"/>
      <c r="QZ38"/>
      <c r="RA38"/>
      <c r="RB38"/>
      <c r="RC38"/>
      <c r="RD38"/>
      <c r="RE38"/>
      <c r="RF38"/>
      <c r="RG38"/>
      <c r="RH38"/>
      <c r="RI38"/>
      <c r="RJ38"/>
      <c r="RK38"/>
      <c r="RL38"/>
    </row>
    <row r="39" spans="1:480" s="13" customFormat="1" ht="79.5" customHeight="1" x14ac:dyDescent="0.35">
      <c r="A39" s="34" t="s">
        <v>21</v>
      </c>
      <c r="B39" s="34" t="s">
        <v>124</v>
      </c>
      <c r="C39" s="34" t="s">
        <v>19</v>
      </c>
      <c r="D39" s="26" t="s">
        <v>125</v>
      </c>
      <c r="E39" s="91" t="s">
        <v>26</v>
      </c>
      <c r="F39" s="25" t="s">
        <v>27</v>
      </c>
      <c r="G39" s="32">
        <v>0</v>
      </c>
      <c r="H39" s="76" t="s">
        <v>13</v>
      </c>
      <c r="I39" s="94">
        <v>0</v>
      </c>
      <c r="J39" s="36">
        <v>1</v>
      </c>
      <c r="K39" s="28">
        <v>0</v>
      </c>
      <c r="L39" s="28">
        <v>0</v>
      </c>
      <c r="M39" s="28">
        <v>36577.64</v>
      </c>
      <c r="N39" s="52"/>
      <c r="O39" s="52"/>
      <c r="P39" s="52"/>
      <c r="Q39" s="169"/>
      <c r="R39" s="1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  <c r="IH39"/>
      <c r="II39"/>
      <c r="IJ39"/>
      <c r="IK39"/>
      <c r="IL39"/>
      <c r="IM39"/>
      <c r="IN39"/>
      <c r="IO39"/>
      <c r="IP39"/>
      <c r="IQ39"/>
      <c r="IR39"/>
      <c r="IS39"/>
      <c r="IT39"/>
      <c r="IU39"/>
      <c r="IV39"/>
      <c r="IW39"/>
      <c r="IX39"/>
      <c r="IY39"/>
      <c r="IZ39"/>
      <c r="JA39"/>
      <c r="JB39"/>
      <c r="JC39"/>
      <c r="JD39"/>
      <c r="JE39"/>
      <c r="JF39"/>
      <c r="JG39"/>
      <c r="JH39"/>
      <c r="JI39"/>
      <c r="JJ39"/>
      <c r="JK39"/>
      <c r="JL39"/>
      <c r="JM39"/>
      <c r="JN39"/>
      <c r="JO39"/>
      <c r="JP39"/>
      <c r="JQ39"/>
      <c r="JR39"/>
      <c r="JS39"/>
      <c r="JT39"/>
      <c r="JU39"/>
      <c r="JV39"/>
      <c r="JW39"/>
      <c r="JX39"/>
      <c r="JY39"/>
      <c r="JZ39"/>
      <c r="KA39"/>
      <c r="KB39"/>
      <c r="KC39"/>
      <c r="KD39"/>
      <c r="KE39"/>
      <c r="KF39"/>
      <c r="KG39"/>
      <c r="KH39"/>
      <c r="KI39"/>
      <c r="KJ39"/>
      <c r="KK39"/>
      <c r="KL39"/>
      <c r="KM39"/>
      <c r="KN39"/>
      <c r="KO39"/>
      <c r="KP39"/>
      <c r="KQ39"/>
      <c r="KR39"/>
      <c r="KS39"/>
      <c r="KT39"/>
      <c r="KU39"/>
      <c r="KV39"/>
      <c r="KW39"/>
      <c r="KX39"/>
      <c r="KY39"/>
      <c r="KZ39"/>
      <c r="LA39"/>
      <c r="LB39"/>
      <c r="LC39"/>
      <c r="LD39"/>
      <c r="LE39"/>
      <c r="LF39"/>
      <c r="LG39"/>
      <c r="LH39"/>
      <c r="LI39"/>
      <c r="LJ39"/>
      <c r="LK39"/>
      <c r="LL39"/>
      <c r="LM39"/>
      <c r="LN39"/>
      <c r="LO39"/>
      <c r="LP39"/>
      <c r="LQ39"/>
      <c r="LR39"/>
      <c r="LS39"/>
      <c r="LT39"/>
      <c r="LU39"/>
      <c r="LV39"/>
      <c r="LW39"/>
      <c r="LX39"/>
      <c r="LY39"/>
      <c r="LZ39"/>
      <c r="MA39"/>
      <c r="MB39"/>
      <c r="MC39"/>
      <c r="MD39"/>
      <c r="ME39"/>
      <c r="MF39"/>
      <c r="MG39"/>
      <c r="MH39"/>
      <c r="MI39"/>
      <c r="MJ39"/>
      <c r="MK39"/>
      <c r="ML39"/>
      <c r="MM39"/>
      <c r="MN39"/>
      <c r="MO39"/>
      <c r="MP39"/>
      <c r="MQ39"/>
      <c r="MR39"/>
      <c r="MS39"/>
      <c r="MT39"/>
      <c r="MU39"/>
      <c r="MV39"/>
      <c r="MW39"/>
      <c r="MX39"/>
      <c r="MY39"/>
      <c r="MZ39"/>
      <c r="NA39"/>
      <c r="NB39"/>
      <c r="NC39"/>
      <c r="ND39"/>
      <c r="NE39"/>
      <c r="NF39"/>
      <c r="NG39"/>
      <c r="NH39"/>
      <c r="NI39"/>
      <c r="NJ39"/>
      <c r="NK39"/>
      <c r="NL39"/>
      <c r="NM39"/>
      <c r="NN39"/>
      <c r="NO39"/>
      <c r="NP39"/>
      <c r="NQ39"/>
      <c r="NR39"/>
      <c r="NS39"/>
      <c r="NT39"/>
      <c r="NU39"/>
      <c r="NV39"/>
      <c r="NW39"/>
      <c r="NX39"/>
      <c r="NY39"/>
      <c r="NZ39"/>
      <c r="OA39"/>
      <c r="OB39"/>
      <c r="OC39"/>
      <c r="OD39"/>
      <c r="OE39"/>
      <c r="OF39"/>
      <c r="OG39"/>
      <c r="OH39"/>
      <c r="OI39"/>
      <c r="OJ39"/>
      <c r="OK39"/>
      <c r="OL39"/>
      <c r="OM39"/>
      <c r="ON39"/>
      <c r="OO39"/>
      <c r="OP39"/>
      <c r="OQ39"/>
      <c r="OR39"/>
      <c r="OS39"/>
      <c r="OT39"/>
      <c r="OU39"/>
      <c r="OV39"/>
      <c r="OW39"/>
      <c r="OX39"/>
      <c r="OY39"/>
      <c r="OZ39"/>
      <c r="PA39"/>
      <c r="PB39"/>
      <c r="PC39"/>
      <c r="PD39"/>
      <c r="PE39"/>
      <c r="PF39"/>
      <c r="PG39"/>
      <c r="PH39"/>
      <c r="PI39"/>
      <c r="PJ39"/>
      <c r="PK39"/>
      <c r="PL39"/>
      <c r="PM39"/>
      <c r="PN39"/>
      <c r="PO39"/>
      <c r="PP39"/>
      <c r="PQ39"/>
      <c r="PR39"/>
      <c r="PS39"/>
      <c r="PT39"/>
      <c r="PU39"/>
      <c r="PV39"/>
      <c r="PW39"/>
      <c r="PX39"/>
      <c r="PY39"/>
      <c r="PZ39"/>
      <c r="QA39"/>
      <c r="QB39"/>
      <c r="QC39"/>
      <c r="QD39"/>
      <c r="QE39"/>
      <c r="QF39"/>
      <c r="QG39"/>
      <c r="QH39"/>
      <c r="QI39"/>
      <c r="QJ39"/>
      <c r="QK39"/>
      <c r="QL39"/>
      <c r="QM39"/>
      <c r="QN39"/>
      <c r="QO39"/>
      <c r="QP39"/>
      <c r="QQ39"/>
      <c r="QR39"/>
      <c r="QS39"/>
      <c r="QT39"/>
      <c r="QU39"/>
      <c r="QV39"/>
      <c r="QW39"/>
      <c r="QX39"/>
      <c r="QY39"/>
      <c r="QZ39"/>
      <c r="RA39"/>
      <c r="RB39"/>
      <c r="RC39"/>
      <c r="RD39"/>
      <c r="RE39"/>
      <c r="RF39"/>
      <c r="RG39"/>
      <c r="RH39"/>
      <c r="RI39"/>
      <c r="RJ39"/>
      <c r="RK39"/>
      <c r="RL39"/>
    </row>
    <row r="40" spans="1:480" s="13" customFormat="1" ht="117" customHeight="1" x14ac:dyDescent="0.35">
      <c r="A40" s="34" t="s">
        <v>21</v>
      </c>
      <c r="B40" s="34" t="s">
        <v>131</v>
      </c>
      <c r="C40" s="34" t="s">
        <v>19</v>
      </c>
      <c r="D40" s="26" t="s">
        <v>130</v>
      </c>
      <c r="E40" s="26" t="s">
        <v>23</v>
      </c>
      <c r="F40" s="25" t="s">
        <v>18</v>
      </c>
      <c r="G40" s="32">
        <v>0</v>
      </c>
      <c r="H40" s="76" t="s">
        <v>13</v>
      </c>
      <c r="I40" s="28">
        <v>0</v>
      </c>
      <c r="J40" s="28">
        <v>0.76</v>
      </c>
      <c r="K40" s="28">
        <v>2247.19</v>
      </c>
      <c r="L40" s="28">
        <v>1713.43</v>
      </c>
      <c r="M40" s="28">
        <v>688.15</v>
      </c>
      <c r="N40" s="52"/>
      <c r="O40" s="52"/>
      <c r="P40" s="52"/>
      <c r="Q40" s="169"/>
      <c r="R40" s="1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  <c r="IA40"/>
      <c r="IB40"/>
      <c r="IC40"/>
      <c r="ID40"/>
      <c r="IE40"/>
      <c r="IF40"/>
      <c r="IG40"/>
      <c r="IH40"/>
      <c r="II40"/>
      <c r="IJ40"/>
      <c r="IK40"/>
      <c r="IL40"/>
      <c r="IM40"/>
      <c r="IN40"/>
      <c r="IO40"/>
      <c r="IP40"/>
      <c r="IQ40"/>
      <c r="IR40"/>
      <c r="IS40"/>
      <c r="IT40"/>
      <c r="IU40"/>
      <c r="IV40"/>
      <c r="IW40"/>
      <c r="IX40"/>
      <c r="IY40"/>
      <c r="IZ40"/>
      <c r="JA40"/>
      <c r="JB40"/>
      <c r="JC40"/>
      <c r="JD40"/>
      <c r="JE40"/>
      <c r="JF40"/>
      <c r="JG40"/>
      <c r="JH40"/>
      <c r="JI40"/>
      <c r="JJ40"/>
      <c r="JK40"/>
      <c r="JL40"/>
      <c r="JM40"/>
      <c r="JN40"/>
      <c r="JO40"/>
      <c r="JP40"/>
      <c r="JQ40"/>
      <c r="JR40"/>
      <c r="JS40"/>
      <c r="JT40"/>
      <c r="JU40"/>
      <c r="JV40"/>
      <c r="JW40"/>
      <c r="JX40"/>
      <c r="JY40"/>
      <c r="JZ40"/>
      <c r="KA40"/>
      <c r="KB40"/>
      <c r="KC40"/>
      <c r="KD40"/>
      <c r="KE40"/>
      <c r="KF40"/>
      <c r="KG40"/>
      <c r="KH40"/>
      <c r="KI40"/>
      <c r="KJ40"/>
      <c r="KK40"/>
      <c r="KL40"/>
      <c r="KM40"/>
      <c r="KN40"/>
      <c r="KO40"/>
      <c r="KP40"/>
      <c r="KQ40"/>
      <c r="KR40"/>
      <c r="KS40"/>
      <c r="KT40"/>
      <c r="KU40"/>
      <c r="KV40"/>
      <c r="KW40"/>
      <c r="KX40"/>
      <c r="KY40"/>
      <c r="KZ40"/>
      <c r="LA40"/>
      <c r="LB40"/>
      <c r="LC40"/>
      <c r="LD40"/>
      <c r="LE40"/>
      <c r="LF40"/>
      <c r="LG40"/>
      <c r="LH40"/>
      <c r="LI40"/>
      <c r="LJ40"/>
      <c r="LK40"/>
      <c r="LL40"/>
      <c r="LM40"/>
      <c r="LN40"/>
      <c r="LO40"/>
      <c r="LP40"/>
      <c r="LQ40"/>
      <c r="LR40"/>
      <c r="LS40"/>
      <c r="LT40"/>
      <c r="LU40"/>
      <c r="LV40"/>
      <c r="LW40"/>
      <c r="LX40"/>
      <c r="LY40"/>
      <c r="LZ40"/>
      <c r="MA40"/>
      <c r="MB40"/>
      <c r="MC40"/>
      <c r="MD40"/>
      <c r="ME40"/>
      <c r="MF40"/>
      <c r="MG40"/>
      <c r="MH40"/>
      <c r="MI40"/>
      <c r="MJ40"/>
      <c r="MK40"/>
      <c r="ML40"/>
      <c r="MM40"/>
      <c r="MN40"/>
      <c r="MO40"/>
      <c r="MP40"/>
      <c r="MQ40"/>
      <c r="MR40"/>
      <c r="MS40"/>
      <c r="MT40"/>
      <c r="MU40"/>
      <c r="MV40"/>
      <c r="MW40"/>
      <c r="MX40"/>
      <c r="MY40"/>
      <c r="MZ40"/>
      <c r="NA40"/>
      <c r="NB40"/>
      <c r="NC40"/>
      <c r="ND40"/>
      <c r="NE40"/>
      <c r="NF40"/>
      <c r="NG40"/>
      <c r="NH40"/>
      <c r="NI40"/>
      <c r="NJ40"/>
      <c r="NK40"/>
      <c r="NL40"/>
      <c r="NM40"/>
      <c r="NN40"/>
      <c r="NO40"/>
      <c r="NP40"/>
      <c r="NQ40"/>
      <c r="NR40"/>
      <c r="NS40"/>
      <c r="NT40"/>
      <c r="NU40"/>
      <c r="NV40"/>
      <c r="NW40"/>
      <c r="NX40"/>
      <c r="NY40"/>
      <c r="NZ40"/>
      <c r="OA40"/>
      <c r="OB40"/>
      <c r="OC40"/>
      <c r="OD40"/>
      <c r="OE40"/>
      <c r="OF40"/>
      <c r="OG40"/>
      <c r="OH40"/>
      <c r="OI40"/>
      <c r="OJ40"/>
      <c r="OK40"/>
      <c r="OL40"/>
      <c r="OM40"/>
      <c r="ON40"/>
      <c r="OO40"/>
      <c r="OP40"/>
      <c r="OQ40"/>
      <c r="OR40"/>
      <c r="OS40"/>
      <c r="OT40"/>
      <c r="OU40"/>
      <c r="OV40"/>
      <c r="OW40"/>
      <c r="OX40"/>
      <c r="OY40"/>
      <c r="OZ40"/>
      <c r="PA40"/>
      <c r="PB40"/>
      <c r="PC40"/>
      <c r="PD40"/>
      <c r="PE40"/>
      <c r="PF40"/>
      <c r="PG40"/>
      <c r="PH40"/>
      <c r="PI40"/>
      <c r="PJ40"/>
      <c r="PK40"/>
      <c r="PL40"/>
      <c r="PM40"/>
      <c r="PN40"/>
      <c r="PO40"/>
      <c r="PP40"/>
      <c r="PQ40"/>
      <c r="PR40"/>
      <c r="PS40"/>
      <c r="PT40"/>
      <c r="PU40"/>
      <c r="PV40"/>
      <c r="PW40"/>
      <c r="PX40"/>
      <c r="PY40"/>
      <c r="PZ40"/>
      <c r="QA40"/>
      <c r="QB40"/>
      <c r="QC40"/>
      <c r="QD40"/>
      <c r="QE40"/>
      <c r="QF40"/>
      <c r="QG40"/>
      <c r="QH40"/>
      <c r="QI40"/>
      <c r="QJ40"/>
      <c r="QK40"/>
      <c r="QL40"/>
      <c r="QM40"/>
      <c r="QN40"/>
      <c r="QO40"/>
      <c r="QP40"/>
      <c r="QQ40"/>
      <c r="QR40"/>
      <c r="QS40"/>
      <c r="QT40"/>
      <c r="QU40"/>
      <c r="QV40"/>
      <c r="QW40"/>
      <c r="QX40"/>
      <c r="QY40"/>
      <c r="QZ40"/>
      <c r="RA40"/>
      <c r="RB40"/>
      <c r="RC40"/>
      <c r="RD40"/>
      <c r="RE40"/>
      <c r="RF40"/>
      <c r="RG40"/>
      <c r="RH40"/>
      <c r="RI40"/>
      <c r="RJ40"/>
      <c r="RK40"/>
      <c r="RL40"/>
    </row>
    <row r="41" spans="1:480" s="13" customFormat="1" ht="74.25" customHeight="1" x14ac:dyDescent="0.35">
      <c r="A41" s="34" t="s">
        <v>21</v>
      </c>
      <c r="B41" s="34" t="s">
        <v>133</v>
      </c>
      <c r="C41" s="34" t="s">
        <v>19</v>
      </c>
      <c r="D41" s="26" t="s">
        <v>132</v>
      </c>
      <c r="E41" s="112" t="s">
        <v>26</v>
      </c>
      <c r="F41" s="34" t="s">
        <v>27</v>
      </c>
      <c r="G41" s="113">
        <v>0</v>
      </c>
      <c r="H41" s="135" t="s">
        <v>13</v>
      </c>
      <c r="I41" s="129">
        <v>1</v>
      </c>
      <c r="J41" s="106">
        <v>0</v>
      </c>
      <c r="K41" s="28">
        <v>0</v>
      </c>
      <c r="L41" s="28">
        <v>7862.44</v>
      </c>
      <c r="M41" s="28">
        <v>0</v>
      </c>
      <c r="N41" s="52"/>
      <c r="O41" s="52"/>
      <c r="P41" s="52"/>
      <c r="Q41" s="169"/>
      <c r="R41" s="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  <c r="IM41"/>
      <c r="IN41"/>
      <c r="IO41"/>
      <c r="IP41"/>
      <c r="IQ41"/>
      <c r="IR41"/>
      <c r="IS41"/>
      <c r="IT41"/>
      <c r="IU41"/>
      <c r="IV41"/>
      <c r="IW41"/>
      <c r="IX41"/>
      <c r="IY41"/>
      <c r="IZ41"/>
      <c r="JA41"/>
      <c r="JB41"/>
      <c r="JC41"/>
      <c r="JD41"/>
      <c r="JE41"/>
      <c r="JF41"/>
      <c r="JG41"/>
      <c r="JH41"/>
      <c r="JI41"/>
      <c r="JJ41"/>
      <c r="JK41"/>
      <c r="JL41"/>
      <c r="JM41"/>
      <c r="JN41"/>
      <c r="JO41"/>
      <c r="JP41"/>
      <c r="JQ41"/>
      <c r="JR41"/>
      <c r="JS41"/>
      <c r="JT41"/>
      <c r="JU41"/>
      <c r="JV41"/>
      <c r="JW41"/>
      <c r="JX41"/>
      <c r="JY41"/>
      <c r="JZ41"/>
      <c r="KA41"/>
      <c r="KB41"/>
      <c r="KC41"/>
      <c r="KD41"/>
      <c r="KE41"/>
      <c r="KF41"/>
      <c r="KG41"/>
      <c r="KH41"/>
      <c r="KI41"/>
      <c r="KJ41"/>
      <c r="KK41"/>
      <c r="KL41"/>
      <c r="KM41"/>
      <c r="KN41"/>
      <c r="KO41"/>
      <c r="KP41"/>
      <c r="KQ41"/>
      <c r="KR41"/>
      <c r="KS41"/>
      <c r="KT41"/>
      <c r="KU41"/>
      <c r="KV41"/>
      <c r="KW41"/>
      <c r="KX41"/>
      <c r="KY41"/>
      <c r="KZ41"/>
      <c r="LA41"/>
      <c r="LB41"/>
      <c r="LC41"/>
      <c r="LD41"/>
      <c r="LE41"/>
      <c r="LF41"/>
      <c r="LG41"/>
      <c r="LH41"/>
      <c r="LI41"/>
      <c r="LJ41"/>
      <c r="LK41"/>
      <c r="LL41"/>
      <c r="LM41"/>
      <c r="LN41"/>
      <c r="LO41"/>
      <c r="LP41"/>
      <c r="LQ41"/>
      <c r="LR41"/>
      <c r="LS41"/>
      <c r="LT41"/>
      <c r="LU41"/>
      <c r="LV41"/>
      <c r="LW41"/>
      <c r="LX41"/>
      <c r="LY41"/>
      <c r="LZ41"/>
      <c r="MA41"/>
      <c r="MB41"/>
      <c r="MC41"/>
      <c r="MD41"/>
      <c r="ME41"/>
      <c r="MF41"/>
      <c r="MG41"/>
      <c r="MH41"/>
      <c r="MI41"/>
      <c r="MJ41"/>
      <c r="MK41"/>
      <c r="ML41"/>
      <c r="MM41"/>
      <c r="MN41"/>
      <c r="MO41"/>
      <c r="MP41"/>
      <c r="MQ41"/>
      <c r="MR41"/>
      <c r="MS41"/>
      <c r="MT41"/>
      <c r="MU41"/>
      <c r="MV41"/>
      <c r="MW41"/>
      <c r="MX41"/>
      <c r="MY41"/>
      <c r="MZ41"/>
      <c r="NA41"/>
      <c r="NB41"/>
      <c r="NC41"/>
      <c r="ND41"/>
      <c r="NE41"/>
      <c r="NF41"/>
      <c r="NG41"/>
      <c r="NH41"/>
      <c r="NI41"/>
      <c r="NJ41"/>
      <c r="NK41"/>
      <c r="NL41"/>
      <c r="NM41"/>
      <c r="NN41"/>
      <c r="NO41"/>
      <c r="NP41"/>
      <c r="NQ41"/>
      <c r="NR41"/>
      <c r="NS41"/>
      <c r="NT41"/>
      <c r="NU41"/>
      <c r="NV41"/>
      <c r="NW41"/>
      <c r="NX41"/>
      <c r="NY41"/>
      <c r="NZ41"/>
      <c r="OA41"/>
      <c r="OB41"/>
      <c r="OC41"/>
      <c r="OD41"/>
      <c r="OE41"/>
      <c r="OF41"/>
      <c r="OG41"/>
      <c r="OH41"/>
      <c r="OI41"/>
      <c r="OJ41"/>
      <c r="OK41"/>
      <c r="OL41"/>
      <c r="OM41"/>
      <c r="ON41"/>
      <c r="OO41"/>
      <c r="OP41"/>
      <c r="OQ41"/>
      <c r="OR41"/>
      <c r="OS41"/>
      <c r="OT41"/>
      <c r="OU41"/>
      <c r="OV41"/>
      <c r="OW41"/>
      <c r="OX41"/>
      <c r="OY41"/>
      <c r="OZ41"/>
      <c r="PA41"/>
      <c r="PB41"/>
      <c r="PC41"/>
      <c r="PD41"/>
      <c r="PE41"/>
      <c r="PF41"/>
      <c r="PG41"/>
      <c r="PH41"/>
      <c r="PI41"/>
      <c r="PJ41"/>
      <c r="PK41"/>
      <c r="PL41"/>
      <c r="PM41"/>
      <c r="PN41"/>
      <c r="PO41"/>
      <c r="PP41"/>
      <c r="PQ41"/>
      <c r="PR41"/>
      <c r="PS41"/>
      <c r="PT41"/>
      <c r="PU41"/>
      <c r="PV41"/>
      <c r="PW41"/>
      <c r="PX41"/>
      <c r="PY41"/>
      <c r="PZ41"/>
      <c r="QA41"/>
      <c r="QB41"/>
      <c r="QC41"/>
      <c r="QD41"/>
      <c r="QE41"/>
      <c r="QF41"/>
      <c r="QG41"/>
      <c r="QH41"/>
      <c r="QI41"/>
      <c r="QJ41"/>
      <c r="QK41"/>
      <c r="QL41"/>
      <c r="QM41"/>
      <c r="QN41"/>
      <c r="QO41"/>
      <c r="QP41"/>
      <c r="QQ41"/>
      <c r="QR41"/>
      <c r="QS41"/>
      <c r="QT41"/>
      <c r="QU41"/>
      <c r="QV41"/>
      <c r="QW41"/>
      <c r="QX41"/>
      <c r="QY41"/>
      <c r="QZ41"/>
      <c r="RA41"/>
      <c r="RB41"/>
      <c r="RC41"/>
      <c r="RD41"/>
      <c r="RE41"/>
      <c r="RF41"/>
      <c r="RG41"/>
      <c r="RH41"/>
      <c r="RI41"/>
      <c r="RJ41"/>
      <c r="RK41"/>
      <c r="RL41"/>
    </row>
    <row r="42" spans="1:480" s="13" customFormat="1" ht="74.25" customHeight="1" x14ac:dyDescent="0.35">
      <c r="A42" s="34" t="s">
        <v>21</v>
      </c>
      <c r="B42" s="34" t="s">
        <v>249</v>
      </c>
      <c r="C42" s="25" t="s">
        <v>77</v>
      </c>
      <c r="D42" s="100" t="s">
        <v>248</v>
      </c>
      <c r="E42" s="112" t="s">
        <v>250</v>
      </c>
      <c r="F42" s="34" t="s">
        <v>27</v>
      </c>
      <c r="G42" s="113">
        <v>0</v>
      </c>
      <c r="H42" s="135" t="s">
        <v>13</v>
      </c>
      <c r="I42" s="129">
        <v>0</v>
      </c>
      <c r="J42" s="106">
        <v>1</v>
      </c>
      <c r="K42" s="28">
        <v>0</v>
      </c>
      <c r="L42" s="28">
        <v>0</v>
      </c>
      <c r="M42" s="28">
        <v>5862.88</v>
      </c>
      <c r="N42" s="128"/>
      <c r="O42" s="128"/>
      <c r="P42" s="128"/>
      <c r="Q42" s="169"/>
      <c r="R42" s="1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  <c r="IC42"/>
      <c r="ID42"/>
      <c r="IE42"/>
      <c r="IF42"/>
      <c r="IG42"/>
      <c r="IH42"/>
      <c r="II42"/>
      <c r="IJ42"/>
      <c r="IK42"/>
      <c r="IL42"/>
      <c r="IM42"/>
      <c r="IN42"/>
      <c r="IO42"/>
      <c r="IP42"/>
      <c r="IQ42"/>
      <c r="IR42"/>
      <c r="IS42"/>
      <c r="IT42"/>
      <c r="IU42"/>
      <c r="IV42"/>
      <c r="IW42"/>
      <c r="IX42"/>
      <c r="IY42"/>
      <c r="IZ42"/>
      <c r="JA42"/>
      <c r="JB42"/>
      <c r="JC42"/>
      <c r="JD42"/>
      <c r="JE42"/>
      <c r="JF42"/>
      <c r="JG42"/>
      <c r="JH42"/>
      <c r="JI42"/>
      <c r="JJ42"/>
      <c r="JK42"/>
      <c r="JL42"/>
      <c r="JM42"/>
      <c r="JN42"/>
      <c r="JO42"/>
      <c r="JP42"/>
      <c r="JQ42"/>
      <c r="JR42"/>
      <c r="JS42"/>
      <c r="JT42"/>
      <c r="JU42"/>
      <c r="JV42"/>
      <c r="JW42"/>
      <c r="JX42"/>
      <c r="JY42"/>
      <c r="JZ42"/>
      <c r="KA42"/>
      <c r="KB42"/>
      <c r="KC42"/>
      <c r="KD42"/>
      <c r="KE42"/>
      <c r="KF42"/>
      <c r="KG42"/>
      <c r="KH42"/>
      <c r="KI42"/>
      <c r="KJ42"/>
      <c r="KK42"/>
      <c r="KL42"/>
      <c r="KM42"/>
      <c r="KN42"/>
      <c r="KO42"/>
      <c r="KP42"/>
      <c r="KQ42"/>
      <c r="KR42"/>
      <c r="KS42"/>
      <c r="KT42"/>
      <c r="KU42"/>
      <c r="KV42"/>
      <c r="KW42"/>
      <c r="KX42"/>
      <c r="KY42"/>
      <c r="KZ42"/>
      <c r="LA42"/>
      <c r="LB42"/>
      <c r="LC42"/>
      <c r="LD42"/>
      <c r="LE42"/>
      <c r="LF42"/>
      <c r="LG42"/>
      <c r="LH42"/>
      <c r="LI42"/>
      <c r="LJ42"/>
      <c r="LK42"/>
      <c r="LL42"/>
      <c r="LM42"/>
      <c r="LN42"/>
      <c r="LO42"/>
      <c r="LP42"/>
      <c r="LQ42"/>
      <c r="LR42"/>
      <c r="LS42"/>
      <c r="LT42"/>
      <c r="LU42"/>
      <c r="LV42"/>
      <c r="LW42"/>
      <c r="LX42"/>
      <c r="LY42"/>
      <c r="LZ42"/>
      <c r="MA42"/>
      <c r="MB42"/>
      <c r="MC42"/>
      <c r="MD42"/>
      <c r="ME42"/>
      <c r="MF42"/>
      <c r="MG42"/>
      <c r="MH42"/>
      <c r="MI42"/>
      <c r="MJ42"/>
      <c r="MK42"/>
      <c r="ML42"/>
      <c r="MM42"/>
      <c r="MN42"/>
      <c r="MO42"/>
      <c r="MP42"/>
      <c r="MQ42"/>
      <c r="MR42"/>
      <c r="MS42"/>
      <c r="MT42"/>
      <c r="MU42"/>
      <c r="MV42"/>
      <c r="MW42"/>
      <c r="MX42"/>
      <c r="MY42"/>
      <c r="MZ42"/>
      <c r="NA42"/>
      <c r="NB42"/>
      <c r="NC42"/>
      <c r="ND42"/>
      <c r="NE42"/>
      <c r="NF42"/>
      <c r="NG42"/>
      <c r="NH42"/>
      <c r="NI42"/>
      <c r="NJ42"/>
      <c r="NK42"/>
      <c r="NL42"/>
      <c r="NM42"/>
      <c r="NN42"/>
      <c r="NO42"/>
      <c r="NP42"/>
      <c r="NQ42"/>
      <c r="NR42"/>
      <c r="NS42"/>
      <c r="NT42"/>
      <c r="NU42"/>
      <c r="NV42"/>
      <c r="NW42"/>
      <c r="NX42"/>
      <c r="NY42"/>
      <c r="NZ42"/>
      <c r="OA42"/>
      <c r="OB42"/>
      <c r="OC42"/>
      <c r="OD42"/>
      <c r="OE42"/>
      <c r="OF42"/>
      <c r="OG42"/>
      <c r="OH42"/>
      <c r="OI42"/>
      <c r="OJ42"/>
      <c r="OK42"/>
      <c r="OL42"/>
      <c r="OM42"/>
      <c r="ON42"/>
      <c r="OO42"/>
      <c r="OP42"/>
      <c r="OQ42"/>
      <c r="OR42"/>
      <c r="OS42"/>
      <c r="OT42"/>
      <c r="OU42"/>
      <c r="OV42"/>
      <c r="OW42"/>
      <c r="OX42"/>
      <c r="OY42"/>
      <c r="OZ42"/>
      <c r="PA42"/>
      <c r="PB42"/>
      <c r="PC42"/>
      <c r="PD42"/>
      <c r="PE42"/>
      <c r="PF42"/>
      <c r="PG42"/>
      <c r="PH42"/>
      <c r="PI42"/>
      <c r="PJ42"/>
      <c r="PK42"/>
      <c r="PL42"/>
      <c r="PM42"/>
      <c r="PN42"/>
      <c r="PO42"/>
      <c r="PP42"/>
      <c r="PQ42"/>
      <c r="PR42"/>
      <c r="PS42"/>
      <c r="PT42"/>
      <c r="PU42"/>
      <c r="PV42"/>
      <c r="PW42"/>
      <c r="PX42"/>
      <c r="PY42"/>
      <c r="PZ42"/>
      <c r="QA42"/>
      <c r="QB42"/>
      <c r="QC42"/>
      <c r="QD42"/>
      <c r="QE42"/>
      <c r="QF42"/>
      <c r="QG42"/>
      <c r="QH42"/>
      <c r="QI42"/>
      <c r="QJ42"/>
      <c r="QK42"/>
      <c r="QL42"/>
      <c r="QM42"/>
      <c r="QN42"/>
      <c r="QO42"/>
      <c r="QP42"/>
      <c r="QQ42"/>
      <c r="QR42"/>
      <c r="QS42"/>
      <c r="QT42"/>
      <c r="QU42"/>
      <c r="QV42"/>
      <c r="QW42"/>
      <c r="QX42"/>
      <c r="QY42"/>
      <c r="QZ42"/>
      <c r="RA42"/>
      <c r="RB42"/>
      <c r="RC42"/>
      <c r="RD42"/>
      <c r="RE42"/>
      <c r="RF42"/>
      <c r="RG42"/>
      <c r="RH42"/>
      <c r="RI42"/>
      <c r="RJ42"/>
      <c r="RK42"/>
      <c r="RL42"/>
    </row>
    <row r="43" spans="1:480" s="13" customFormat="1" ht="122.25" customHeight="1" x14ac:dyDescent="0.25">
      <c r="A43" s="34" t="s">
        <v>21</v>
      </c>
      <c r="B43" s="34" t="s">
        <v>205</v>
      </c>
      <c r="C43" s="34" t="s">
        <v>19</v>
      </c>
      <c r="D43" s="97" t="s">
        <v>206</v>
      </c>
      <c r="E43" s="103" t="s">
        <v>23</v>
      </c>
      <c r="F43" s="34" t="s">
        <v>18</v>
      </c>
      <c r="G43" s="113" t="s">
        <v>207</v>
      </c>
      <c r="H43" s="135" t="s">
        <v>13</v>
      </c>
      <c r="I43" s="129">
        <v>0</v>
      </c>
      <c r="J43" s="106">
        <v>0</v>
      </c>
      <c r="K43" s="28">
        <v>813.83</v>
      </c>
      <c r="L43" s="28">
        <v>0</v>
      </c>
      <c r="M43" s="28">
        <v>0</v>
      </c>
      <c r="N43" s="102"/>
      <c r="O43" s="102"/>
      <c r="P43" s="102"/>
      <c r="Q43" s="169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  <c r="IC43"/>
      <c r="ID43"/>
      <c r="IE43"/>
      <c r="IF43"/>
      <c r="IG43"/>
      <c r="IH43"/>
      <c r="II43"/>
      <c r="IJ43"/>
      <c r="IK43"/>
      <c r="IL43"/>
      <c r="IM43"/>
      <c r="IN43"/>
      <c r="IO43"/>
      <c r="IP43"/>
      <c r="IQ43"/>
      <c r="IR43"/>
      <c r="IS43"/>
      <c r="IT43"/>
      <c r="IU43"/>
      <c r="IV43"/>
      <c r="IW43"/>
      <c r="IX43"/>
      <c r="IY43"/>
      <c r="IZ43"/>
      <c r="JA43"/>
      <c r="JB43"/>
      <c r="JC43"/>
      <c r="JD43"/>
      <c r="JE43"/>
      <c r="JF43"/>
      <c r="JG43"/>
      <c r="JH43"/>
      <c r="JI43"/>
      <c r="JJ43"/>
      <c r="JK43"/>
      <c r="JL43"/>
      <c r="JM43"/>
      <c r="JN43"/>
      <c r="JO43"/>
      <c r="JP43"/>
      <c r="JQ43"/>
      <c r="JR43"/>
      <c r="JS43"/>
      <c r="JT43"/>
      <c r="JU43"/>
      <c r="JV43"/>
      <c r="JW43"/>
      <c r="JX43"/>
      <c r="JY43"/>
      <c r="JZ43"/>
      <c r="KA43"/>
      <c r="KB43"/>
      <c r="KC43"/>
      <c r="KD43"/>
      <c r="KE43"/>
      <c r="KF43"/>
      <c r="KG43"/>
      <c r="KH43"/>
      <c r="KI43"/>
      <c r="KJ43"/>
      <c r="KK43"/>
      <c r="KL43"/>
      <c r="KM43"/>
      <c r="KN43"/>
      <c r="KO43"/>
      <c r="KP43"/>
      <c r="KQ43"/>
      <c r="KR43"/>
      <c r="KS43"/>
      <c r="KT43"/>
      <c r="KU43"/>
      <c r="KV43"/>
      <c r="KW43"/>
      <c r="KX43"/>
      <c r="KY43"/>
      <c r="KZ43"/>
      <c r="LA43"/>
      <c r="LB43"/>
      <c r="LC43"/>
      <c r="LD43"/>
      <c r="LE43"/>
      <c r="LF43"/>
      <c r="LG43"/>
      <c r="LH43"/>
      <c r="LI43"/>
      <c r="LJ43"/>
      <c r="LK43"/>
      <c r="LL43"/>
      <c r="LM43"/>
      <c r="LN43"/>
      <c r="LO43"/>
      <c r="LP43"/>
      <c r="LQ43"/>
      <c r="LR43"/>
      <c r="LS43"/>
      <c r="LT43"/>
      <c r="LU43"/>
      <c r="LV43"/>
      <c r="LW43"/>
      <c r="LX43"/>
      <c r="LY43"/>
      <c r="LZ43"/>
      <c r="MA43"/>
      <c r="MB43"/>
      <c r="MC43"/>
      <c r="MD43"/>
      <c r="ME43"/>
      <c r="MF43"/>
      <c r="MG43"/>
      <c r="MH43"/>
      <c r="MI43"/>
      <c r="MJ43"/>
      <c r="MK43"/>
      <c r="ML43"/>
      <c r="MM43"/>
      <c r="MN43"/>
      <c r="MO43"/>
      <c r="MP43"/>
      <c r="MQ43"/>
      <c r="MR43"/>
      <c r="MS43"/>
      <c r="MT43"/>
      <c r="MU43"/>
      <c r="MV43"/>
      <c r="MW43"/>
      <c r="MX43"/>
      <c r="MY43"/>
      <c r="MZ43"/>
      <c r="NA43"/>
      <c r="NB43"/>
      <c r="NC43"/>
      <c r="ND43"/>
      <c r="NE43"/>
      <c r="NF43"/>
      <c r="NG43"/>
      <c r="NH43"/>
      <c r="NI43"/>
      <c r="NJ43"/>
      <c r="NK43"/>
      <c r="NL43"/>
      <c r="NM43"/>
      <c r="NN43"/>
      <c r="NO43"/>
      <c r="NP43"/>
      <c r="NQ43"/>
      <c r="NR43"/>
      <c r="NS43"/>
      <c r="NT43"/>
      <c r="NU43"/>
      <c r="NV43"/>
      <c r="NW43"/>
      <c r="NX43"/>
      <c r="NY43"/>
      <c r="NZ43"/>
      <c r="OA43"/>
      <c r="OB43"/>
      <c r="OC43"/>
      <c r="OD43"/>
      <c r="OE43"/>
      <c r="OF43"/>
      <c r="OG43"/>
      <c r="OH43"/>
      <c r="OI43"/>
      <c r="OJ43"/>
      <c r="OK43"/>
      <c r="OL43"/>
      <c r="OM43"/>
      <c r="ON43"/>
      <c r="OO43"/>
      <c r="OP43"/>
      <c r="OQ43"/>
      <c r="OR43"/>
      <c r="OS43"/>
      <c r="OT43"/>
      <c r="OU43"/>
      <c r="OV43"/>
      <c r="OW43"/>
      <c r="OX43"/>
      <c r="OY43"/>
      <c r="OZ43"/>
      <c r="PA43"/>
      <c r="PB43"/>
      <c r="PC43"/>
      <c r="PD43"/>
      <c r="PE43"/>
      <c r="PF43"/>
      <c r="PG43"/>
      <c r="PH43"/>
      <c r="PI43"/>
      <c r="PJ43"/>
      <c r="PK43"/>
      <c r="PL43"/>
      <c r="PM43"/>
      <c r="PN43"/>
      <c r="PO43"/>
      <c r="PP43"/>
      <c r="PQ43"/>
      <c r="PR43"/>
      <c r="PS43"/>
      <c r="PT43"/>
      <c r="PU43"/>
      <c r="PV43"/>
      <c r="PW43"/>
      <c r="PX43"/>
      <c r="PY43"/>
      <c r="PZ43"/>
      <c r="QA43"/>
      <c r="QB43"/>
      <c r="QC43"/>
      <c r="QD43"/>
      <c r="QE43"/>
      <c r="QF43"/>
      <c r="QG43"/>
      <c r="QH43"/>
      <c r="QI43"/>
      <c r="QJ43"/>
      <c r="QK43"/>
      <c r="QL43"/>
      <c r="QM43"/>
      <c r="QN43"/>
      <c r="QO43"/>
      <c r="QP43"/>
      <c r="QQ43"/>
      <c r="QR43"/>
      <c r="QS43"/>
      <c r="QT43"/>
      <c r="QU43"/>
      <c r="QV43"/>
      <c r="QW43"/>
      <c r="QX43"/>
      <c r="QY43"/>
      <c r="QZ43"/>
      <c r="RA43"/>
      <c r="RB43"/>
      <c r="RC43"/>
      <c r="RD43"/>
      <c r="RE43"/>
      <c r="RF43"/>
      <c r="RG43"/>
      <c r="RH43"/>
      <c r="RI43"/>
      <c r="RJ43"/>
      <c r="RK43"/>
      <c r="RL43"/>
    </row>
    <row r="44" spans="1:480" s="13" customFormat="1" ht="84" customHeight="1" x14ac:dyDescent="0.25">
      <c r="A44" s="34" t="s">
        <v>21</v>
      </c>
      <c r="B44" s="34" t="s">
        <v>208</v>
      </c>
      <c r="C44" s="34" t="s">
        <v>19</v>
      </c>
      <c r="D44" s="26" t="s">
        <v>209</v>
      </c>
      <c r="E44" s="112" t="s">
        <v>26</v>
      </c>
      <c r="F44" s="34" t="s">
        <v>27</v>
      </c>
      <c r="G44" s="113">
        <v>0</v>
      </c>
      <c r="H44" s="135" t="s">
        <v>13</v>
      </c>
      <c r="I44" s="129">
        <v>0</v>
      </c>
      <c r="J44" s="106">
        <v>0</v>
      </c>
      <c r="K44" s="28">
        <v>54.4</v>
      </c>
      <c r="L44" s="28">
        <v>0</v>
      </c>
      <c r="M44" s="28">
        <v>0</v>
      </c>
      <c r="N44" s="102"/>
      <c r="O44" s="102"/>
      <c r="P44" s="102"/>
      <c r="Q44" s="169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  <c r="IH44"/>
      <c r="II44"/>
      <c r="IJ44"/>
      <c r="IK44"/>
      <c r="IL44"/>
      <c r="IM44"/>
      <c r="IN44"/>
      <c r="IO44"/>
      <c r="IP44"/>
      <c r="IQ44"/>
      <c r="IR44"/>
      <c r="IS44"/>
      <c r="IT44"/>
      <c r="IU44"/>
      <c r="IV44"/>
      <c r="IW44"/>
      <c r="IX44"/>
      <c r="IY44"/>
      <c r="IZ44"/>
      <c r="JA44"/>
      <c r="JB44"/>
      <c r="JC44"/>
      <c r="JD44"/>
      <c r="JE44"/>
      <c r="JF44"/>
      <c r="JG44"/>
      <c r="JH44"/>
      <c r="JI44"/>
      <c r="JJ44"/>
      <c r="JK44"/>
      <c r="JL44"/>
      <c r="JM44"/>
      <c r="JN44"/>
      <c r="JO44"/>
      <c r="JP44"/>
      <c r="JQ44"/>
      <c r="JR44"/>
      <c r="JS44"/>
      <c r="JT44"/>
      <c r="JU44"/>
      <c r="JV44"/>
      <c r="JW44"/>
      <c r="JX44"/>
      <c r="JY44"/>
      <c r="JZ44"/>
      <c r="KA44"/>
      <c r="KB44"/>
      <c r="KC44"/>
      <c r="KD44"/>
      <c r="KE44"/>
      <c r="KF44"/>
      <c r="KG44"/>
      <c r="KH44"/>
      <c r="KI44"/>
      <c r="KJ44"/>
      <c r="KK44"/>
      <c r="KL44"/>
      <c r="KM44"/>
      <c r="KN44"/>
      <c r="KO44"/>
      <c r="KP44"/>
      <c r="KQ44"/>
      <c r="KR44"/>
      <c r="KS44"/>
      <c r="KT44"/>
      <c r="KU44"/>
      <c r="KV44"/>
      <c r="KW44"/>
      <c r="KX44"/>
      <c r="KY44"/>
      <c r="KZ44"/>
      <c r="LA44"/>
      <c r="LB44"/>
      <c r="LC44"/>
      <c r="LD44"/>
      <c r="LE44"/>
      <c r="LF44"/>
      <c r="LG44"/>
      <c r="LH44"/>
      <c r="LI44"/>
      <c r="LJ44"/>
      <c r="LK44"/>
      <c r="LL44"/>
      <c r="LM44"/>
      <c r="LN44"/>
      <c r="LO44"/>
      <c r="LP44"/>
      <c r="LQ44"/>
      <c r="LR44"/>
      <c r="LS44"/>
      <c r="LT44"/>
      <c r="LU44"/>
      <c r="LV44"/>
      <c r="LW44"/>
      <c r="LX44"/>
      <c r="LY44"/>
      <c r="LZ44"/>
      <c r="MA44"/>
      <c r="MB44"/>
      <c r="MC44"/>
      <c r="MD44"/>
      <c r="ME44"/>
      <c r="MF44"/>
      <c r="MG44"/>
      <c r="MH44"/>
      <c r="MI44"/>
      <c r="MJ44"/>
      <c r="MK44"/>
      <c r="ML44"/>
      <c r="MM44"/>
      <c r="MN44"/>
      <c r="MO44"/>
      <c r="MP44"/>
      <c r="MQ44"/>
      <c r="MR44"/>
      <c r="MS44"/>
      <c r="MT44"/>
      <c r="MU44"/>
      <c r="MV44"/>
      <c r="MW44"/>
      <c r="MX44"/>
      <c r="MY44"/>
      <c r="MZ44"/>
      <c r="NA44"/>
      <c r="NB44"/>
      <c r="NC44"/>
      <c r="ND44"/>
      <c r="NE44"/>
      <c r="NF44"/>
      <c r="NG44"/>
      <c r="NH44"/>
      <c r="NI44"/>
      <c r="NJ44"/>
      <c r="NK44"/>
      <c r="NL44"/>
      <c r="NM44"/>
      <c r="NN44"/>
      <c r="NO44"/>
      <c r="NP44"/>
      <c r="NQ44"/>
      <c r="NR44"/>
      <c r="NS44"/>
      <c r="NT44"/>
      <c r="NU44"/>
      <c r="NV44"/>
      <c r="NW44"/>
      <c r="NX44"/>
      <c r="NY44"/>
      <c r="NZ44"/>
      <c r="OA44"/>
      <c r="OB44"/>
      <c r="OC44"/>
      <c r="OD44"/>
      <c r="OE44"/>
      <c r="OF44"/>
      <c r="OG44"/>
      <c r="OH44"/>
      <c r="OI44"/>
      <c r="OJ44"/>
      <c r="OK44"/>
      <c r="OL44"/>
      <c r="OM44"/>
      <c r="ON44"/>
      <c r="OO44"/>
      <c r="OP44"/>
      <c r="OQ44"/>
      <c r="OR44"/>
      <c r="OS44"/>
      <c r="OT44"/>
      <c r="OU44"/>
      <c r="OV44"/>
      <c r="OW44"/>
      <c r="OX44"/>
      <c r="OY44"/>
      <c r="OZ44"/>
      <c r="PA44"/>
      <c r="PB44"/>
      <c r="PC44"/>
      <c r="PD44"/>
      <c r="PE44"/>
      <c r="PF44"/>
      <c r="PG44"/>
      <c r="PH44"/>
      <c r="PI44"/>
      <c r="PJ44"/>
      <c r="PK44"/>
      <c r="PL44"/>
      <c r="PM44"/>
      <c r="PN44"/>
      <c r="PO44"/>
      <c r="PP44"/>
      <c r="PQ44"/>
      <c r="PR44"/>
      <c r="PS44"/>
      <c r="PT44"/>
      <c r="PU44"/>
      <c r="PV44"/>
      <c r="PW44"/>
      <c r="PX44"/>
      <c r="PY44"/>
      <c r="PZ44"/>
      <c r="QA44"/>
      <c r="QB44"/>
      <c r="QC44"/>
      <c r="QD44"/>
      <c r="QE44"/>
      <c r="QF44"/>
      <c r="QG44"/>
      <c r="QH44"/>
      <c r="QI44"/>
      <c r="QJ44"/>
      <c r="QK44"/>
      <c r="QL44"/>
      <c r="QM44"/>
      <c r="QN44"/>
      <c r="QO44"/>
      <c r="QP44"/>
      <c r="QQ44"/>
      <c r="QR44"/>
      <c r="QS44"/>
      <c r="QT44"/>
      <c r="QU44"/>
      <c r="QV44"/>
      <c r="QW44"/>
      <c r="QX44"/>
      <c r="QY44"/>
      <c r="QZ44"/>
      <c r="RA44"/>
      <c r="RB44"/>
      <c r="RC44"/>
      <c r="RD44"/>
      <c r="RE44"/>
      <c r="RF44"/>
      <c r="RG44"/>
      <c r="RH44"/>
      <c r="RI44"/>
      <c r="RJ44"/>
      <c r="RK44"/>
      <c r="RL44"/>
    </row>
    <row r="45" spans="1:480" s="13" customFormat="1" ht="123" customHeight="1" x14ac:dyDescent="0.25">
      <c r="A45" s="34" t="s">
        <v>21</v>
      </c>
      <c r="B45" s="34" t="s">
        <v>210</v>
      </c>
      <c r="C45" s="34" t="s">
        <v>19</v>
      </c>
      <c r="D45" s="26" t="s">
        <v>203</v>
      </c>
      <c r="E45" s="103" t="s">
        <v>23</v>
      </c>
      <c r="F45" s="34" t="s">
        <v>18</v>
      </c>
      <c r="G45" s="113" t="s">
        <v>212</v>
      </c>
      <c r="H45" s="135" t="s">
        <v>13</v>
      </c>
      <c r="I45" s="129">
        <v>0</v>
      </c>
      <c r="J45" s="106">
        <v>0</v>
      </c>
      <c r="K45" s="28">
        <v>10315.42</v>
      </c>
      <c r="L45" s="28">
        <v>0</v>
      </c>
      <c r="M45" s="28">
        <v>0</v>
      </c>
      <c r="N45" s="102"/>
      <c r="O45" s="102"/>
      <c r="P45" s="102"/>
      <c r="Q45" s="171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  <c r="IA45"/>
      <c r="IB45"/>
      <c r="IC45"/>
      <c r="ID45"/>
      <c r="IE45"/>
      <c r="IF45"/>
      <c r="IG45"/>
      <c r="IH45"/>
      <c r="II45"/>
      <c r="IJ45"/>
      <c r="IK45"/>
      <c r="IL45"/>
      <c r="IM45"/>
      <c r="IN45"/>
      <c r="IO45"/>
      <c r="IP45"/>
      <c r="IQ45"/>
      <c r="IR45"/>
      <c r="IS45"/>
      <c r="IT45"/>
      <c r="IU45"/>
      <c r="IV45"/>
      <c r="IW45"/>
      <c r="IX45"/>
      <c r="IY45"/>
      <c r="IZ45"/>
      <c r="JA45"/>
      <c r="JB45"/>
      <c r="JC45"/>
      <c r="JD45"/>
      <c r="JE45"/>
      <c r="JF45"/>
      <c r="JG45"/>
      <c r="JH45"/>
      <c r="JI45"/>
      <c r="JJ45"/>
      <c r="JK45"/>
      <c r="JL45"/>
      <c r="JM45"/>
      <c r="JN45"/>
      <c r="JO45"/>
      <c r="JP45"/>
      <c r="JQ45"/>
      <c r="JR45"/>
      <c r="JS45"/>
      <c r="JT45"/>
      <c r="JU45"/>
      <c r="JV45"/>
      <c r="JW45"/>
      <c r="JX45"/>
      <c r="JY45"/>
      <c r="JZ45"/>
      <c r="KA45"/>
      <c r="KB45"/>
      <c r="KC45"/>
      <c r="KD45"/>
      <c r="KE45"/>
      <c r="KF45"/>
      <c r="KG45"/>
      <c r="KH45"/>
      <c r="KI45"/>
      <c r="KJ45"/>
      <c r="KK45"/>
      <c r="KL45"/>
      <c r="KM45"/>
      <c r="KN45"/>
      <c r="KO45"/>
      <c r="KP45"/>
      <c r="KQ45"/>
      <c r="KR45"/>
      <c r="KS45"/>
      <c r="KT45"/>
      <c r="KU45"/>
      <c r="KV45"/>
      <c r="KW45"/>
      <c r="KX45"/>
      <c r="KY45"/>
      <c r="KZ45"/>
      <c r="LA45"/>
      <c r="LB45"/>
      <c r="LC45"/>
      <c r="LD45"/>
      <c r="LE45"/>
      <c r="LF45"/>
      <c r="LG45"/>
      <c r="LH45"/>
      <c r="LI45"/>
      <c r="LJ45"/>
      <c r="LK45"/>
      <c r="LL45"/>
      <c r="LM45"/>
      <c r="LN45"/>
      <c r="LO45"/>
      <c r="LP45"/>
      <c r="LQ45"/>
      <c r="LR45"/>
      <c r="LS45"/>
      <c r="LT45"/>
      <c r="LU45"/>
      <c r="LV45"/>
      <c r="LW45"/>
      <c r="LX45"/>
      <c r="LY45"/>
      <c r="LZ45"/>
      <c r="MA45"/>
      <c r="MB45"/>
      <c r="MC45"/>
      <c r="MD45"/>
      <c r="ME45"/>
      <c r="MF45"/>
      <c r="MG45"/>
      <c r="MH45"/>
      <c r="MI45"/>
      <c r="MJ45"/>
      <c r="MK45"/>
      <c r="ML45"/>
      <c r="MM45"/>
      <c r="MN45"/>
      <c r="MO45"/>
      <c r="MP45"/>
      <c r="MQ45"/>
      <c r="MR45"/>
      <c r="MS45"/>
      <c r="MT45"/>
      <c r="MU45"/>
      <c r="MV45"/>
      <c r="MW45"/>
      <c r="MX45"/>
      <c r="MY45"/>
      <c r="MZ45"/>
      <c r="NA45"/>
      <c r="NB45"/>
      <c r="NC45"/>
      <c r="ND45"/>
      <c r="NE45"/>
      <c r="NF45"/>
      <c r="NG45"/>
      <c r="NH45"/>
      <c r="NI45"/>
      <c r="NJ45"/>
      <c r="NK45"/>
      <c r="NL45"/>
      <c r="NM45"/>
      <c r="NN45"/>
      <c r="NO45"/>
      <c r="NP45"/>
      <c r="NQ45"/>
      <c r="NR45"/>
      <c r="NS45"/>
      <c r="NT45"/>
      <c r="NU45"/>
      <c r="NV45"/>
      <c r="NW45"/>
      <c r="NX45"/>
      <c r="NY45"/>
      <c r="NZ45"/>
      <c r="OA45"/>
      <c r="OB45"/>
      <c r="OC45"/>
      <c r="OD45"/>
      <c r="OE45"/>
      <c r="OF45"/>
      <c r="OG45"/>
      <c r="OH45"/>
      <c r="OI45"/>
      <c r="OJ45"/>
      <c r="OK45"/>
      <c r="OL45"/>
      <c r="OM45"/>
      <c r="ON45"/>
      <c r="OO45"/>
      <c r="OP45"/>
      <c r="OQ45"/>
      <c r="OR45"/>
      <c r="OS45"/>
      <c r="OT45"/>
      <c r="OU45"/>
      <c r="OV45"/>
      <c r="OW45"/>
      <c r="OX45"/>
      <c r="OY45"/>
      <c r="OZ45"/>
      <c r="PA45"/>
      <c r="PB45"/>
      <c r="PC45"/>
      <c r="PD45"/>
      <c r="PE45"/>
      <c r="PF45"/>
      <c r="PG45"/>
      <c r="PH45"/>
      <c r="PI45"/>
      <c r="PJ45"/>
      <c r="PK45"/>
      <c r="PL45"/>
      <c r="PM45"/>
      <c r="PN45"/>
      <c r="PO45"/>
      <c r="PP45"/>
      <c r="PQ45"/>
      <c r="PR45"/>
      <c r="PS45"/>
      <c r="PT45"/>
      <c r="PU45"/>
      <c r="PV45"/>
      <c r="PW45"/>
      <c r="PX45"/>
      <c r="PY45"/>
      <c r="PZ45"/>
      <c r="QA45"/>
      <c r="QB45"/>
      <c r="QC45"/>
      <c r="QD45"/>
      <c r="QE45"/>
      <c r="QF45"/>
      <c r="QG45"/>
      <c r="QH45"/>
      <c r="QI45"/>
      <c r="QJ45"/>
      <c r="QK45"/>
      <c r="QL45"/>
      <c r="QM45"/>
      <c r="QN45"/>
      <c r="QO45"/>
      <c r="QP45"/>
      <c r="QQ45"/>
      <c r="QR45"/>
      <c r="QS45"/>
      <c r="QT45"/>
      <c r="QU45"/>
      <c r="QV45"/>
      <c r="QW45"/>
      <c r="QX45"/>
      <c r="QY45"/>
      <c r="QZ45"/>
      <c r="RA45"/>
      <c r="RB45"/>
      <c r="RC45"/>
      <c r="RD45"/>
      <c r="RE45"/>
      <c r="RF45"/>
      <c r="RG45"/>
      <c r="RH45"/>
      <c r="RI45"/>
      <c r="RJ45"/>
      <c r="RK45"/>
      <c r="RL45"/>
    </row>
    <row r="46" spans="1:480" s="13" customFormat="1" ht="120.75" customHeight="1" x14ac:dyDescent="0.25">
      <c r="A46" s="34" t="s">
        <v>21</v>
      </c>
      <c r="B46" s="34" t="s">
        <v>211</v>
      </c>
      <c r="C46" s="34" t="s">
        <v>19</v>
      </c>
      <c r="D46" s="26" t="s">
        <v>204</v>
      </c>
      <c r="E46" s="103" t="s">
        <v>23</v>
      </c>
      <c r="F46" s="34" t="s">
        <v>18</v>
      </c>
      <c r="G46" s="113" t="s">
        <v>251</v>
      </c>
      <c r="H46" s="135" t="s">
        <v>13</v>
      </c>
      <c r="I46" s="129">
        <v>0</v>
      </c>
      <c r="J46" s="106">
        <v>0</v>
      </c>
      <c r="K46" s="28">
        <v>6097.22</v>
      </c>
      <c r="L46" s="28">
        <v>0</v>
      </c>
      <c r="M46" s="28">
        <v>0</v>
      </c>
      <c r="N46" s="102"/>
      <c r="O46" s="102"/>
      <c r="P46" s="102"/>
      <c r="Q46" s="171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  <c r="IA46"/>
      <c r="IB46"/>
      <c r="IC46"/>
      <c r="ID46"/>
      <c r="IE46"/>
      <c r="IF46"/>
      <c r="IG46"/>
      <c r="IH46"/>
      <c r="II46"/>
      <c r="IJ46"/>
      <c r="IK46"/>
      <c r="IL46"/>
      <c r="IM46"/>
      <c r="IN46"/>
      <c r="IO46"/>
      <c r="IP46"/>
      <c r="IQ46"/>
      <c r="IR46"/>
      <c r="IS46"/>
      <c r="IT46"/>
      <c r="IU46"/>
      <c r="IV46"/>
      <c r="IW46"/>
      <c r="IX46"/>
      <c r="IY46"/>
      <c r="IZ46"/>
      <c r="JA46"/>
      <c r="JB46"/>
      <c r="JC46"/>
      <c r="JD46"/>
      <c r="JE46"/>
      <c r="JF46"/>
      <c r="JG46"/>
      <c r="JH46"/>
      <c r="JI46"/>
      <c r="JJ46"/>
      <c r="JK46"/>
      <c r="JL46"/>
      <c r="JM46"/>
      <c r="JN46"/>
      <c r="JO46"/>
      <c r="JP46"/>
      <c r="JQ46"/>
      <c r="JR46"/>
      <c r="JS46"/>
      <c r="JT46"/>
      <c r="JU46"/>
      <c r="JV46"/>
      <c r="JW46"/>
      <c r="JX46"/>
      <c r="JY46"/>
      <c r="JZ46"/>
      <c r="KA46"/>
      <c r="KB46"/>
      <c r="KC46"/>
      <c r="KD46"/>
      <c r="KE46"/>
      <c r="KF46"/>
      <c r="KG46"/>
      <c r="KH46"/>
      <c r="KI46"/>
      <c r="KJ46"/>
      <c r="KK46"/>
      <c r="KL46"/>
      <c r="KM46"/>
      <c r="KN46"/>
      <c r="KO46"/>
      <c r="KP46"/>
      <c r="KQ46"/>
      <c r="KR46"/>
      <c r="KS46"/>
      <c r="KT46"/>
      <c r="KU46"/>
      <c r="KV46"/>
      <c r="KW46"/>
      <c r="KX46"/>
      <c r="KY46"/>
      <c r="KZ46"/>
      <c r="LA46"/>
      <c r="LB46"/>
      <c r="LC46"/>
      <c r="LD46"/>
      <c r="LE46"/>
      <c r="LF46"/>
      <c r="LG46"/>
      <c r="LH46"/>
      <c r="LI46"/>
      <c r="LJ46"/>
      <c r="LK46"/>
      <c r="LL46"/>
      <c r="LM46"/>
      <c r="LN46"/>
      <c r="LO46"/>
      <c r="LP46"/>
      <c r="LQ46"/>
      <c r="LR46"/>
      <c r="LS46"/>
      <c r="LT46"/>
      <c r="LU46"/>
      <c r="LV46"/>
      <c r="LW46"/>
      <c r="LX46"/>
      <c r="LY46"/>
      <c r="LZ46"/>
      <c r="MA46"/>
      <c r="MB46"/>
      <c r="MC46"/>
      <c r="MD46"/>
      <c r="ME46"/>
      <c r="MF46"/>
      <c r="MG46"/>
      <c r="MH46"/>
      <c r="MI46"/>
      <c r="MJ46"/>
      <c r="MK46"/>
      <c r="ML46"/>
      <c r="MM46"/>
      <c r="MN46"/>
      <c r="MO46"/>
      <c r="MP46"/>
      <c r="MQ46"/>
      <c r="MR46"/>
      <c r="MS46"/>
      <c r="MT46"/>
      <c r="MU46"/>
      <c r="MV46"/>
      <c r="MW46"/>
      <c r="MX46"/>
      <c r="MY46"/>
      <c r="MZ46"/>
      <c r="NA46"/>
      <c r="NB46"/>
      <c r="NC46"/>
      <c r="ND46"/>
      <c r="NE46"/>
      <c r="NF46"/>
      <c r="NG46"/>
      <c r="NH46"/>
      <c r="NI46"/>
      <c r="NJ46"/>
      <c r="NK46"/>
      <c r="NL46"/>
      <c r="NM46"/>
      <c r="NN46"/>
      <c r="NO46"/>
      <c r="NP46"/>
      <c r="NQ46"/>
      <c r="NR46"/>
      <c r="NS46"/>
      <c r="NT46"/>
      <c r="NU46"/>
      <c r="NV46"/>
      <c r="NW46"/>
      <c r="NX46"/>
      <c r="NY46"/>
      <c r="NZ46"/>
      <c r="OA46"/>
      <c r="OB46"/>
      <c r="OC46"/>
      <c r="OD46"/>
      <c r="OE46"/>
      <c r="OF46"/>
      <c r="OG46"/>
      <c r="OH46"/>
      <c r="OI46"/>
      <c r="OJ46"/>
      <c r="OK46"/>
      <c r="OL46"/>
      <c r="OM46"/>
      <c r="ON46"/>
      <c r="OO46"/>
      <c r="OP46"/>
      <c r="OQ46"/>
      <c r="OR46"/>
      <c r="OS46"/>
      <c r="OT46"/>
      <c r="OU46"/>
      <c r="OV46"/>
      <c r="OW46"/>
      <c r="OX46"/>
      <c r="OY46"/>
      <c r="OZ46"/>
      <c r="PA46"/>
      <c r="PB46"/>
      <c r="PC46"/>
      <c r="PD46"/>
      <c r="PE46"/>
      <c r="PF46"/>
      <c r="PG46"/>
      <c r="PH46"/>
      <c r="PI46"/>
      <c r="PJ46"/>
      <c r="PK46"/>
      <c r="PL46"/>
      <c r="PM46"/>
      <c r="PN46"/>
      <c r="PO46"/>
      <c r="PP46"/>
      <c r="PQ46"/>
      <c r="PR46"/>
      <c r="PS46"/>
      <c r="PT46"/>
      <c r="PU46"/>
      <c r="PV46"/>
      <c r="PW46"/>
      <c r="PX46"/>
      <c r="PY46"/>
      <c r="PZ46"/>
      <c r="QA46"/>
      <c r="QB46"/>
      <c r="QC46"/>
      <c r="QD46"/>
      <c r="QE46"/>
      <c r="QF46"/>
      <c r="QG46"/>
      <c r="QH46"/>
      <c r="QI46"/>
      <c r="QJ46"/>
      <c r="QK46"/>
      <c r="QL46"/>
      <c r="QM46"/>
      <c r="QN46"/>
      <c r="QO46"/>
      <c r="QP46"/>
      <c r="QQ46"/>
      <c r="QR46"/>
      <c r="QS46"/>
      <c r="QT46"/>
      <c r="QU46"/>
      <c r="QV46"/>
      <c r="QW46"/>
      <c r="QX46"/>
      <c r="QY46"/>
      <c r="QZ46"/>
      <c r="RA46"/>
      <c r="RB46"/>
      <c r="RC46"/>
      <c r="RD46"/>
      <c r="RE46"/>
      <c r="RF46"/>
      <c r="RG46"/>
      <c r="RH46"/>
      <c r="RI46"/>
      <c r="RJ46"/>
      <c r="RK46"/>
      <c r="RL46"/>
    </row>
    <row r="47" spans="1:480" s="13" customFormat="1" ht="90.75" customHeight="1" x14ac:dyDescent="0.25">
      <c r="A47" s="34" t="s">
        <v>21</v>
      </c>
      <c r="B47" s="34" t="s">
        <v>213</v>
      </c>
      <c r="C47" s="34" t="s">
        <v>19</v>
      </c>
      <c r="D47" s="26" t="s">
        <v>214</v>
      </c>
      <c r="E47" s="103" t="s">
        <v>23</v>
      </c>
      <c r="F47" s="34" t="s">
        <v>18</v>
      </c>
      <c r="G47" s="113" t="s">
        <v>251</v>
      </c>
      <c r="H47" s="135" t="s">
        <v>13</v>
      </c>
      <c r="I47" s="129">
        <v>0</v>
      </c>
      <c r="J47" s="106">
        <v>0</v>
      </c>
      <c r="K47" s="33">
        <v>17288.55</v>
      </c>
      <c r="L47" s="28">
        <v>0</v>
      </c>
      <c r="M47" s="28">
        <v>0</v>
      </c>
      <c r="N47" s="102"/>
      <c r="O47" s="102"/>
      <c r="P47" s="102"/>
      <c r="Q47" s="169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  <c r="IA47"/>
      <c r="IB47"/>
      <c r="IC47"/>
      <c r="ID47"/>
      <c r="IE47"/>
      <c r="IF47"/>
      <c r="IG47"/>
      <c r="IH47"/>
      <c r="II47"/>
      <c r="IJ47"/>
      <c r="IK47"/>
      <c r="IL47"/>
      <c r="IM47"/>
      <c r="IN47"/>
      <c r="IO47"/>
      <c r="IP47"/>
      <c r="IQ47"/>
      <c r="IR47"/>
      <c r="IS47"/>
      <c r="IT47"/>
      <c r="IU47"/>
      <c r="IV47"/>
      <c r="IW47"/>
      <c r="IX47"/>
      <c r="IY47"/>
      <c r="IZ47"/>
      <c r="JA47"/>
      <c r="JB47"/>
      <c r="JC47"/>
      <c r="JD47"/>
      <c r="JE47"/>
      <c r="JF47"/>
      <c r="JG47"/>
      <c r="JH47"/>
      <c r="JI47"/>
      <c r="JJ47"/>
      <c r="JK47"/>
      <c r="JL47"/>
      <c r="JM47"/>
      <c r="JN47"/>
      <c r="JO47"/>
      <c r="JP47"/>
      <c r="JQ47"/>
      <c r="JR47"/>
      <c r="JS47"/>
      <c r="JT47"/>
      <c r="JU47"/>
      <c r="JV47"/>
      <c r="JW47"/>
      <c r="JX47"/>
      <c r="JY47"/>
      <c r="JZ47"/>
      <c r="KA47"/>
      <c r="KB47"/>
      <c r="KC47"/>
      <c r="KD47"/>
      <c r="KE47"/>
      <c r="KF47"/>
      <c r="KG47"/>
      <c r="KH47"/>
      <c r="KI47"/>
      <c r="KJ47"/>
      <c r="KK47"/>
      <c r="KL47"/>
      <c r="KM47"/>
      <c r="KN47"/>
      <c r="KO47"/>
      <c r="KP47"/>
      <c r="KQ47"/>
      <c r="KR47"/>
      <c r="KS47"/>
      <c r="KT47"/>
      <c r="KU47"/>
      <c r="KV47"/>
      <c r="KW47"/>
      <c r="KX47"/>
      <c r="KY47"/>
      <c r="KZ47"/>
      <c r="LA47"/>
      <c r="LB47"/>
      <c r="LC47"/>
      <c r="LD47"/>
      <c r="LE47"/>
      <c r="LF47"/>
      <c r="LG47"/>
      <c r="LH47"/>
      <c r="LI47"/>
      <c r="LJ47"/>
      <c r="LK47"/>
      <c r="LL47"/>
      <c r="LM47"/>
      <c r="LN47"/>
      <c r="LO47"/>
      <c r="LP47"/>
      <c r="LQ47"/>
      <c r="LR47"/>
      <c r="LS47"/>
      <c r="LT47"/>
      <c r="LU47"/>
      <c r="LV47"/>
      <c r="LW47"/>
      <c r="LX47"/>
      <c r="LY47"/>
      <c r="LZ47"/>
      <c r="MA47"/>
      <c r="MB47"/>
      <c r="MC47"/>
      <c r="MD47"/>
      <c r="ME47"/>
      <c r="MF47"/>
      <c r="MG47"/>
      <c r="MH47"/>
      <c r="MI47"/>
      <c r="MJ47"/>
      <c r="MK47"/>
      <c r="ML47"/>
      <c r="MM47"/>
      <c r="MN47"/>
      <c r="MO47"/>
      <c r="MP47"/>
      <c r="MQ47"/>
      <c r="MR47"/>
      <c r="MS47"/>
      <c r="MT47"/>
      <c r="MU47"/>
      <c r="MV47"/>
      <c r="MW47"/>
      <c r="MX47"/>
      <c r="MY47"/>
      <c r="MZ47"/>
      <c r="NA47"/>
      <c r="NB47"/>
      <c r="NC47"/>
      <c r="ND47"/>
      <c r="NE47"/>
      <c r="NF47"/>
      <c r="NG47"/>
      <c r="NH47"/>
      <c r="NI47"/>
      <c r="NJ47"/>
      <c r="NK47"/>
      <c r="NL47"/>
      <c r="NM47"/>
      <c r="NN47"/>
      <c r="NO47"/>
      <c r="NP47"/>
      <c r="NQ47"/>
      <c r="NR47"/>
      <c r="NS47"/>
      <c r="NT47"/>
      <c r="NU47"/>
      <c r="NV47"/>
      <c r="NW47"/>
      <c r="NX47"/>
      <c r="NY47"/>
      <c r="NZ47"/>
      <c r="OA47"/>
      <c r="OB47"/>
      <c r="OC47"/>
      <c r="OD47"/>
      <c r="OE47"/>
      <c r="OF47"/>
      <c r="OG47"/>
      <c r="OH47"/>
      <c r="OI47"/>
      <c r="OJ47"/>
      <c r="OK47"/>
      <c r="OL47"/>
      <c r="OM47"/>
      <c r="ON47"/>
      <c r="OO47"/>
      <c r="OP47"/>
      <c r="OQ47"/>
      <c r="OR47"/>
      <c r="OS47"/>
      <c r="OT47"/>
      <c r="OU47"/>
      <c r="OV47"/>
      <c r="OW47"/>
      <c r="OX47"/>
      <c r="OY47"/>
      <c r="OZ47"/>
      <c r="PA47"/>
      <c r="PB47"/>
      <c r="PC47"/>
      <c r="PD47"/>
      <c r="PE47"/>
      <c r="PF47"/>
      <c r="PG47"/>
      <c r="PH47"/>
      <c r="PI47"/>
      <c r="PJ47"/>
      <c r="PK47"/>
      <c r="PL47"/>
      <c r="PM47"/>
      <c r="PN47"/>
      <c r="PO47"/>
      <c r="PP47"/>
      <c r="PQ47"/>
      <c r="PR47"/>
      <c r="PS47"/>
      <c r="PT47"/>
      <c r="PU47"/>
      <c r="PV47"/>
      <c r="PW47"/>
      <c r="PX47"/>
      <c r="PY47"/>
      <c r="PZ47"/>
      <c r="QA47"/>
      <c r="QB47"/>
      <c r="QC47"/>
      <c r="QD47"/>
      <c r="QE47"/>
      <c r="QF47"/>
      <c r="QG47"/>
      <c r="QH47"/>
      <c r="QI47"/>
      <c r="QJ47"/>
      <c r="QK47"/>
      <c r="QL47"/>
      <c r="QM47"/>
      <c r="QN47"/>
      <c r="QO47"/>
      <c r="QP47"/>
      <c r="QQ47"/>
      <c r="QR47"/>
      <c r="QS47"/>
      <c r="QT47"/>
      <c r="QU47"/>
      <c r="QV47"/>
      <c r="QW47"/>
      <c r="QX47"/>
      <c r="QY47"/>
      <c r="QZ47"/>
      <c r="RA47"/>
      <c r="RB47"/>
      <c r="RC47"/>
      <c r="RD47"/>
      <c r="RE47"/>
      <c r="RF47"/>
      <c r="RG47"/>
      <c r="RH47"/>
      <c r="RI47"/>
      <c r="RJ47"/>
      <c r="RK47"/>
      <c r="RL47"/>
    </row>
    <row r="48" spans="1:480" s="13" customFormat="1" ht="120" customHeight="1" x14ac:dyDescent="0.25">
      <c r="A48" s="34" t="s">
        <v>21</v>
      </c>
      <c r="B48" s="34" t="s">
        <v>215</v>
      </c>
      <c r="C48" s="34" t="s">
        <v>19</v>
      </c>
      <c r="D48" s="26" t="s">
        <v>216</v>
      </c>
      <c r="E48" s="112" t="s">
        <v>23</v>
      </c>
      <c r="F48" s="34" t="s">
        <v>18</v>
      </c>
      <c r="G48" s="33">
        <v>0</v>
      </c>
      <c r="H48" s="135" t="s">
        <v>13</v>
      </c>
      <c r="I48" s="129">
        <v>0</v>
      </c>
      <c r="J48" s="106">
        <v>0</v>
      </c>
      <c r="K48" s="28">
        <v>8.77</v>
      </c>
      <c r="L48" s="28">
        <v>0</v>
      </c>
      <c r="M48" s="28">
        <v>0</v>
      </c>
      <c r="N48" s="102"/>
      <c r="O48" s="102"/>
      <c r="P48" s="102"/>
      <c r="Q48" s="169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  <c r="IA48"/>
      <c r="IB48"/>
      <c r="IC48"/>
      <c r="ID48"/>
      <c r="IE48"/>
      <c r="IF48"/>
      <c r="IG48"/>
      <c r="IH48"/>
      <c r="II48"/>
      <c r="IJ48"/>
      <c r="IK48"/>
      <c r="IL48"/>
      <c r="IM48"/>
      <c r="IN48"/>
      <c r="IO48"/>
      <c r="IP48"/>
      <c r="IQ48"/>
      <c r="IR48"/>
      <c r="IS48"/>
      <c r="IT48"/>
      <c r="IU48"/>
      <c r="IV48"/>
      <c r="IW48"/>
      <c r="IX48"/>
      <c r="IY48"/>
      <c r="IZ48"/>
      <c r="JA48"/>
      <c r="JB48"/>
      <c r="JC48"/>
      <c r="JD48"/>
      <c r="JE48"/>
      <c r="JF48"/>
      <c r="JG48"/>
      <c r="JH48"/>
      <c r="JI48"/>
      <c r="JJ48"/>
      <c r="JK48"/>
      <c r="JL48"/>
      <c r="JM48"/>
      <c r="JN48"/>
      <c r="JO48"/>
      <c r="JP48"/>
      <c r="JQ48"/>
      <c r="JR48"/>
      <c r="JS48"/>
      <c r="JT48"/>
      <c r="JU48"/>
      <c r="JV48"/>
      <c r="JW48"/>
      <c r="JX48"/>
      <c r="JY48"/>
      <c r="JZ48"/>
      <c r="KA48"/>
      <c r="KB48"/>
      <c r="KC48"/>
      <c r="KD48"/>
      <c r="KE48"/>
      <c r="KF48"/>
      <c r="KG48"/>
      <c r="KH48"/>
      <c r="KI48"/>
      <c r="KJ48"/>
      <c r="KK48"/>
      <c r="KL48"/>
      <c r="KM48"/>
      <c r="KN48"/>
      <c r="KO48"/>
      <c r="KP48"/>
      <c r="KQ48"/>
      <c r="KR48"/>
      <c r="KS48"/>
      <c r="KT48"/>
      <c r="KU48"/>
      <c r="KV48"/>
      <c r="KW48"/>
      <c r="KX48"/>
      <c r="KY48"/>
      <c r="KZ48"/>
      <c r="LA48"/>
      <c r="LB48"/>
      <c r="LC48"/>
      <c r="LD48"/>
      <c r="LE48"/>
      <c r="LF48"/>
      <c r="LG48"/>
      <c r="LH48"/>
      <c r="LI48"/>
      <c r="LJ48"/>
      <c r="LK48"/>
      <c r="LL48"/>
      <c r="LM48"/>
      <c r="LN48"/>
      <c r="LO48"/>
      <c r="LP48"/>
      <c r="LQ48"/>
      <c r="LR48"/>
      <c r="LS48"/>
      <c r="LT48"/>
      <c r="LU48"/>
      <c r="LV48"/>
      <c r="LW48"/>
      <c r="LX48"/>
      <c r="LY48"/>
      <c r="LZ48"/>
      <c r="MA48"/>
      <c r="MB48"/>
      <c r="MC48"/>
      <c r="MD48"/>
      <c r="ME48"/>
      <c r="MF48"/>
      <c r="MG48"/>
      <c r="MH48"/>
      <c r="MI48"/>
      <c r="MJ48"/>
      <c r="MK48"/>
      <c r="ML48"/>
      <c r="MM48"/>
      <c r="MN48"/>
      <c r="MO48"/>
      <c r="MP48"/>
      <c r="MQ48"/>
      <c r="MR48"/>
      <c r="MS48"/>
      <c r="MT48"/>
      <c r="MU48"/>
      <c r="MV48"/>
      <c r="MW48"/>
      <c r="MX48"/>
      <c r="MY48"/>
      <c r="MZ48"/>
      <c r="NA48"/>
      <c r="NB48"/>
      <c r="NC48"/>
      <c r="ND48"/>
      <c r="NE48"/>
      <c r="NF48"/>
      <c r="NG48"/>
      <c r="NH48"/>
      <c r="NI48"/>
      <c r="NJ48"/>
      <c r="NK48"/>
      <c r="NL48"/>
      <c r="NM48"/>
      <c r="NN48"/>
      <c r="NO48"/>
      <c r="NP48"/>
      <c r="NQ48"/>
      <c r="NR48"/>
      <c r="NS48"/>
      <c r="NT48"/>
      <c r="NU48"/>
      <c r="NV48"/>
      <c r="NW48"/>
      <c r="NX48"/>
      <c r="NY48"/>
      <c r="NZ48"/>
      <c r="OA48"/>
      <c r="OB48"/>
      <c r="OC48"/>
      <c r="OD48"/>
      <c r="OE48"/>
      <c r="OF48"/>
      <c r="OG48"/>
      <c r="OH48"/>
      <c r="OI48"/>
      <c r="OJ48"/>
      <c r="OK48"/>
      <c r="OL48"/>
      <c r="OM48"/>
      <c r="ON48"/>
      <c r="OO48"/>
      <c r="OP48"/>
      <c r="OQ48"/>
      <c r="OR48"/>
      <c r="OS48"/>
      <c r="OT48"/>
      <c r="OU48"/>
      <c r="OV48"/>
      <c r="OW48"/>
      <c r="OX48"/>
      <c r="OY48"/>
      <c r="OZ48"/>
      <c r="PA48"/>
      <c r="PB48"/>
      <c r="PC48"/>
      <c r="PD48"/>
      <c r="PE48"/>
      <c r="PF48"/>
      <c r="PG48"/>
      <c r="PH48"/>
      <c r="PI48"/>
      <c r="PJ48"/>
      <c r="PK48"/>
      <c r="PL48"/>
      <c r="PM48"/>
      <c r="PN48"/>
      <c r="PO48"/>
      <c r="PP48"/>
      <c r="PQ48"/>
      <c r="PR48"/>
      <c r="PS48"/>
      <c r="PT48"/>
      <c r="PU48"/>
      <c r="PV48"/>
      <c r="PW48"/>
      <c r="PX48"/>
      <c r="PY48"/>
      <c r="PZ48"/>
      <c r="QA48"/>
      <c r="QB48"/>
      <c r="QC48"/>
      <c r="QD48"/>
      <c r="QE48"/>
      <c r="QF48"/>
      <c r="QG48"/>
      <c r="QH48"/>
      <c r="QI48"/>
      <c r="QJ48"/>
      <c r="QK48"/>
      <c r="QL48"/>
      <c r="QM48"/>
      <c r="QN48"/>
      <c r="QO48"/>
      <c r="QP48"/>
      <c r="QQ48"/>
      <c r="QR48"/>
      <c r="QS48"/>
      <c r="QT48"/>
      <c r="QU48"/>
      <c r="QV48"/>
      <c r="QW48"/>
      <c r="QX48"/>
      <c r="QY48"/>
      <c r="QZ48"/>
      <c r="RA48"/>
      <c r="RB48"/>
      <c r="RC48"/>
      <c r="RD48"/>
      <c r="RE48"/>
      <c r="RF48"/>
      <c r="RG48"/>
      <c r="RH48"/>
      <c r="RI48"/>
      <c r="RJ48"/>
      <c r="RK48"/>
      <c r="RL48"/>
    </row>
    <row r="49" spans="1:480" s="13" customFormat="1" ht="113.25" customHeight="1" x14ac:dyDescent="0.25">
      <c r="A49" s="34" t="s">
        <v>21</v>
      </c>
      <c r="B49" s="34" t="s">
        <v>217</v>
      </c>
      <c r="C49" s="34" t="s">
        <v>19</v>
      </c>
      <c r="D49" s="26" t="s">
        <v>218</v>
      </c>
      <c r="E49" s="103" t="s">
        <v>23</v>
      </c>
      <c r="F49" s="34" t="s">
        <v>18</v>
      </c>
      <c r="G49" s="33">
        <v>1.28</v>
      </c>
      <c r="H49" s="76">
        <v>45657</v>
      </c>
      <c r="I49" s="129">
        <v>0</v>
      </c>
      <c r="J49" s="106">
        <v>0</v>
      </c>
      <c r="K49" s="28">
        <v>32823.300000000003</v>
      </c>
      <c r="L49" s="28">
        <v>0</v>
      </c>
      <c r="M49" s="28">
        <v>0</v>
      </c>
      <c r="N49" s="102"/>
      <c r="O49" s="102"/>
      <c r="P49" s="102"/>
      <c r="Q49" s="171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  <c r="IA49"/>
      <c r="IB49"/>
      <c r="IC49"/>
      <c r="ID49"/>
      <c r="IE49"/>
      <c r="IF49"/>
      <c r="IG49"/>
      <c r="IH49"/>
      <c r="II49"/>
      <c r="IJ49"/>
      <c r="IK49"/>
      <c r="IL49"/>
      <c r="IM49"/>
      <c r="IN49"/>
      <c r="IO49"/>
      <c r="IP49"/>
      <c r="IQ49"/>
      <c r="IR49"/>
      <c r="IS49"/>
      <c r="IT49"/>
      <c r="IU49"/>
      <c r="IV49"/>
      <c r="IW49"/>
      <c r="IX49"/>
      <c r="IY49"/>
      <c r="IZ49"/>
      <c r="JA49"/>
      <c r="JB49"/>
      <c r="JC49"/>
      <c r="JD49"/>
      <c r="JE49"/>
      <c r="JF49"/>
      <c r="JG49"/>
      <c r="JH49"/>
      <c r="JI49"/>
      <c r="JJ49"/>
      <c r="JK49"/>
      <c r="JL49"/>
      <c r="JM49"/>
      <c r="JN49"/>
      <c r="JO49"/>
      <c r="JP49"/>
      <c r="JQ49"/>
      <c r="JR49"/>
      <c r="JS49"/>
      <c r="JT49"/>
      <c r="JU49"/>
      <c r="JV49"/>
      <c r="JW49"/>
      <c r="JX49"/>
      <c r="JY49"/>
      <c r="JZ49"/>
      <c r="KA49"/>
      <c r="KB49"/>
      <c r="KC49"/>
      <c r="KD49"/>
      <c r="KE49"/>
      <c r="KF49"/>
      <c r="KG49"/>
      <c r="KH49"/>
      <c r="KI49"/>
      <c r="KJ49"/>
      <c r="KK49"/>
      <c r="KL49"/>
      <c r="KM49"/>
      <c r="KN49"/>
      <c r="KO49"/>
      <c r="KP49"/>
      <c r="KQ49"/>
      <c r="KR49"/>
      <c r="KS49"/>
      <c r="KT49"/>
      <c r="KU49"/>
      <c r="KV49"/>
      <c r="KW49"/>
      <c r="KX49"/>
      <c r="KY49"/>
      <c r="KZ49"/>
      <c r="LA49"/>
      <c r="LB49"/>
      <c r="LC49"/>
      <c r="LD49"/>
      <c r="LE49"/>
      <c r="LF49"/>
      <c r="LG49"/>
      <c r="LH49"/>
      <c r="LI49"/>
      <c r="LJ49"/>
      <c r="LK49"/>
      <c r="LL49"/>
      <c r="LM49"/>
      <c r="LN49"/>
      <c r="LO49"/>
      <c r="LP49"/>
      <c r="LQ49"/>
      <c r="LR49"/>
      <c r="LS49"/>
      <c r="LT49"/>
      <c r="LU49"/>
      <c r="LV49"/>
      <c r="LW49"/>
      <c r="LX49"/>
      <c r="LY49"/>
      <c r="LZ49"/>
      <c r="MA49"/>
      <c r="MB49"/>
      <c r="MC49"/>
      <c r="MD49"/>
      <c r="ME49"/>
      <c r="MF49"/>
      <c r="MG49"/>
      <c r="MH49"/>
      <c r="MI49"/>
      <c r="MJ49"/>
      <c r="MK49"/>
      <c r="ML49"/>
      <c r="MM49"/>
      <c r="MN49"/>
      <c r="MO49"/>
      <c r="MP49"/>
      <c r="MQ49"/>
      <c r="MR49"/>
      <c r="MS49"/>
      <c r="MT49"/>
      <c r="MU49"/>
      <c r="MV49"/>
      <c r="MW49"/>
      <c r="MX49"/>
      <c r="MY49"/>
      <c r="MZ49"/>
      <c r="NA49"/>
      <c r="NB49"/>
      <c r="NC49"/>
      <c r="ND49"/>
      <c r="NE49"/>
      <c r="NF49"/>
      <c r="NG49"/>
      <c r="NH49"/>
      <c r="NI49"/>
      <c r="NJ49"/>
      <c r="NK49"/>
      <c r="NL49"/>
      <c r="NM49"/>
      <c r="NN49"/>
      <c r="NO49"/>
      <c r="NP49"/>
      <c r="NQ49"/>
      <c r="NR49"/>
      <c r="NS49"/>
      <c r="NT49"/>
      <c r="NU49"/>
      <c r="NV49"/>
      <c r="NW49"/>
      <c r="NX49"/>
      <c r="NY49"/>
      <c r="NZ49"/>
      <c r="OA49"/>
      <c r="OB49"/>
      <c r="OC49"/>
      <c r="OD49"/>
      <c r="OE49"/>
      <c r="OF49"/>
      <c r="OG49"/>
      <c r="OH49"/>
      <c r="OI49"/>
      <c r="OJ49"/>
      <c r="OK49"/>
      <c r="OL49"/>
      <c r="OM49"/>
      <c r="ON49"/>
      <c r="OO49"/>
      <c r="OP49"/>
      <c r="OQ49"/>
      <c r="OR49"/>
      <c r="OS49"/>
      <c r="OT49"/>
      <c r="OU49"/>
      <c r="OV49"/>
      <c r="OW49"/>
      <c r="OX49"/>
      <c r="OY49"/>
      <c r="OZ49"/>
      <c r="PA49"/>
      <c r="PB49"/>
      <c r="PC49"/>
      <c r="PD49"/>
      <c r="PE49"/>
      <c r="PF49"/>
      <c r="PG49"/>
      <c r="PH49"/>
      <c r="PI49"/>
      <c r="PJ49"/>
      <c r="PK49"/>
      <c r="PL49"/>
      <c r="PM49"/>
      <c r="PN49"/>
      <c r="PO49"/>
      <c r="PP49"/>
      <c r="PQ49"/>
      <c r="PR49"/>
      <c r="PS49"/>
      <c r="PT49"/>
      <c r="PU49"/>
      <c r="PV49"/>
      <c r="PW49"/>
      <c r="PX49"/>
      <c r="PY49"/>
      <c r="PZ49"/>
      <c r="QA49"/>
      <c r="QB49"/>
      <c r="QC49"/>
      <c r="QD49"/>
      <c r="QE49"/>
      <c r="QF49"/>
      <c r="QG49"/>
      <c r="QH49"/>
      <c r="QI49"/>
      <c r="QJ49"/>
      <c r="QK49"/>
      <c r="QL49"/>
      <c r="QM49"/>
      <c r="QN49"/>
      <c r="QO49"/>
      <c r="QP49"/>
      <c r="QQ49"/>
      <c r="QR49"/>
      <c r="QS49"/>
      <c r="QT49"/>
      <c r="QU49"/>
      <c r="QV49"/>
      <c r="QW49"/>
      <c r="QX49"/>
      <c r="QY49"/>
      <c r="QZ49"/>
      <c r="RA49"/>
      <c r="RB49"/>
      <c r="RC49"/>
      <c r="RD49"/>
      <c r="RE49"/>
      <c r="RF49"/>
      <c r="RG49"/>
      <c r="RH49"/>
      <c r="RI49"/>
      <c r="RJ49"/>
      <c r="RK49"/>
      <c r="RL49"/>
    </row>
    <row r="50" spans="1:480" s="13" customFormat="1" ht="111.75" customHeight="1" x14ac:dyDescent="0.25">
      <c r="A50" s="34" t="s">
        <v>21</v>
      </c>
      <c r="B50" s="34" t="s">
        <v>222</v>
      </c>
      <c r="C50" s="34" t="s">
        <v>19</v>
      </c>
      <c r="D50" s="26" t="s">
        <v>221</v>
      </c>
      <c r="E50" s="103" t="s">
        <v>23</v>
      </c>
      <c r="F50" s="34" t="s">
        <v>18</v>
      </c>
      <c r="G50" s="33">
        <v>0</v>
      </c>
      <c r="H50" s="135" t="s">
        <v>13</v>
      </c>
      <c r="I50" s="33">
        <v>0</v>
      </c>
      <c r="J50" s="33">
        <v>0</v>
      </c>
      <c r="K50" s="28">
        <v>2838.37</v>
      </c>
      <c r="L50" s="28">
        <v>0</v>
      </c>
      <c r="M50" s="28">
        <v>0</v>
      </c>
      <c r="N50" s="102"/>
      <c r="O50" s="102"/>
      <c r="P50" s="102"/>
      <c r="Q50" s="169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  <c r="IA50"/>
      <c r="IB50"/>
      <c r="IC50"/>
      <c r="ID50"/>
      <c r="IE50"/>
      <c r="IF50"/>
      <c r="IG50"/>
      <c r="IH50"/>
      <c r="II50"/>
      <c r="IJ50"/>
      <c r="IK50"/>
      <c r="IL50"/>
      <c r="IM50"/>
      <c r="IN50"/>
      <c r="IO50"/>
      <c r="IP50"/>
      <c r="IQ50"/>
      <c r="IR50"/>
      <c r="IS50"/>
      <c r="IT50"/>
      <c r="IU50"/>
      <c r="IV50"/>
      <c r="IW50"/>
      <c r="IX50"/>
      <c r="IY50"/>
      <c r="IZ50"/>
      <c r="JA50"/>
      <c r="JB50"/>
      <c r="JC50"/>
      <c r="JD50"/>
      <c r="JE50"/>
      <c r="JF50"/>
      <c r="JG50"/>
      <c r="JH50"/>
      <c r="JI50"/>
      <c r="JJ50"/>
      <c r="JK50"/>
      <c r="JL50"/>
      <c r="JM50"/>
      <c r="JN50"/>
      <c r="JO50"/>
      <c r="JP50"/>
      <c r="JQ50"/>
      <c r="JR50"/>
      <c r="JS50"/>
      <c r="JT50"/>
      <c r="JU50"/>
      <c r="JV50"/>
      <c r="JW50"/>
      <c r="JX50"/>
      <c r="JY50"/>
      <c r="JZ50"/>
      <c r="KA50"/>
      <c r="KB50"/>
      <c r="KC50"/>
      <c r="KD50"/>
      <c r="KE50"/>
      <c r="KF50"/>
      <c r="KG50"/>
      <c r="KH50"/>
      <c r="KI50"/>
      <c r="KJ50"/>
      <c r="KK50"/>
      <c r="KL50"/>
      <c r="KM50"/>
      <c r="KN50"/>
      <c r="KO50"/>
      <c r="KP50"/>
      <c r="KQ50"/>
      <c r="KR50"/>
      <c r="KS50"/>
      <c r="KT50"/>
      <c r="KU50"/>
      <c r="KV50"/>
      <c r="KW50"/>
      <c r="KX50"/>
      <c r="KY50"/>
      <c r="KZ50"/>
      <c r="LA50"/>
      <c r="LB50"/>
      <c r="LC50"/>
      <c r="LD50"/>
      <c r="LE50"/>
      <c r="LF50"/>
      <c r="LG50"/>
      <c r="LH50"/>
      <c r="LI50"/>
      <c r="LJ50"/>
      <c r="LK50"/>
      <c r="LL50"/>
      <c r="LM50"/>
      <c r="LN50"/>
      <c r="LO50"/>
      <c r="LP50"/>
      <c r="LQ50"/>
      <c r="LR50"/>
      <c r="LS50"/>
      <c r="LT50"/>
      <c r="LU50"/>
      <c r="LV50"/>
      <c r="LW50"/>
      <c r="LX50"/>
      <c r="LY50"/>
      <c r="LZ50"/>
      <c r="MA50"/>
      <c r="MB50"/>
      <c r="MC50"/>
      <c r="MD50"/>
      <c r="ME50"/>
      <c r="MF50"/>
      <c r="MG50"/>
      <c r="MH50"/>
      <c r="MI50"/>
      <c r="MJ50"/>
      <c r="MK50"/>
      <c r="ML50"/>
      <c r="MM50"/>
      <c r="MN50"/>
      <c r="MO50"/>
      <c r="MP50"/>
      <c r="MQ50"/>
      <c r="MR50"/>
      <c r="MS50"/>
      <c r="MT50"/>
      <c r="MU50"/>
      <c r="MV50"/>
      <c r="MW50"/>
      <c r="MX50"/>
      <c r="MY50"/>
      <c r="MZ50"/>
      <c r="NA50"/>
      <c r="NB50"/>
      <c r="NC50"/>
      <c r="ND50"/>
      <c r="NE50"/>
      <c r="NF50"/>
      <c r="NG50"/>
      <c r="NH50"/>
      <c r="NI50"/>
      <c r="NJ50"/>
      <c r="NK50"/>
      <c r="NL50"/>
      <c r="NM50"/>
      <c r="NN50"/>
      <c r="NO50"/>
      <c r="NP50"/>
      <c r="NQ50"/>
      <c r="NR50"/>
      <c r="NS50"/>
      <c r="NT50"/>
      <c r="NU50"/>
      <c r="NV50"/>
      <c r="NW50"/>
      <c r="NX50"/>
      <c r="NY50"/>
      <c r="NZ50"/>
      <c r="OA50"/>
      <c r="OB50"/>
      <c r="OC50"/>
      <c r="OD50"/>
      <c r="OE50"/>
      <c r="OF50"/>
      <c r="OG50"/>
      <c r="OH50"/>
      <c r="OI50"/>
      <c r="OJ50"/>
      <c r="OK50"/>
      <c r="OL50"/>
      <c r="OM50"/>
      <c r="ON50"/>
      <c r="OO50"/>
      <c r="OP50"/>
      <c r="OQ50"/>
      <c r="OR50"/>
      <c r="OS50"/>
      <c r="OT50"/>
      <c r="OU50"/>
      <c r="OV50"/>
      <c r="OW50"/>
      <c r="OX50"/>
      <c r="OY50"/>
      <c r="OZ50"/>
      <c r="PA50"/>
      <c r="PB50"/>
      <c r="PC50"/>
      <c r="PD50"/>
      <c r="PE50"/>
      <c r="PF50"/>
      <c r="PG50"/>
      <c r="PH50"/>
      <c r="PI50"/>
      <c r="PJ50"/>
      <c r="PK50"/>
      <c r="PL50"/>
      <c r="PM50"/>
      <c r="PN50"/>
      <c r="PO50"/>
      <c r="PP50"/>
      <c r="PQ50"/>
      <c r="PR50"/>
      <c r="PS50"/>
      <c r="PT50"/>
      <c r="PU50"/>
      <c r="PV50"/>
      <c r="PW50"/>
      <c r="PX50"/>
      <c r="PY50"/>
      <c r="PZ50"/>
      <c r="QA50"/>
      <c r="QB50"/>
      <c r="QC50"/>
      <c r="QD50"/>
      <c r="QE50"/>
      <c r="QF50"/>
      <c r="QG50"/>
      <c r="QH50"/>
      <c r="QI50"/>
      <c r="QJ50"/>
      <c r="QK50"/>
      <c r="QL50"/>
      <c r="QM50"/>
      <c r="QN50"/>
      <c r="QO50"/>
      <c r="QP50"/>
      <c r="QQ50"/>
      <c r="QR50"/>
      <c r="QS50"/>
      <c r="QT50"/>
      <c r="QU50"/>
      <c r="QV50"/>
      <c r="QW50"/>
      <c r="QX50"/>
      <c r="QY50"/>
      <c r="QZ50"/>
      <c r="RA50"/>
      <c r="RB50"/>
      <c r="RC50"/>
      <c r="RD50"/>
      <c r="RE50"/>
      <c r="RF50"/>
      <c r="RG50"/>
      <c r="RH50"/>
      <c r="RI50"/>
      <c r="RJ50"/>
      <c r="RK50"/>
      <c r="RL50"/>
    </row>
    <row r="51" spans="1:480" s="13" customFormat="1" ht="90.75" customHeight="1" x14ac:dyDescent="0.25">
      <c r="A51" s="34" t="s">
        <v>21</v>
      </c>
      <c r="B51" s="34" t="s">
        <v>208</v>
      </c>
      <c r="C51" s="34" t="s">
        <v>294</v>
      </c>
      <c r="D51" s="26" t="s">
        <v>293</v>
      </c>
      <c r="E51" s="103" t="s">
        <v>295</v>
      </c>
      <c r="F51" s="34" t="s">
        <v>27</v>
      </c>
      <c r="G51" s="113">
        <v>1</v>
      </c>
      <c r="H51" s="76">
        <v>45657</v>
      </c>
      <c r="I51" s="113">
        <v>0</v>
      </c>
      <c r="J51" s="113">
        <v>0</v>
      </c>
      <c r="K51" s="28">
        <v>10781.66</v>
      </c>
      <c r="L51" s="28">
        <v>0</v>
      </c>
      <c r="M51" s="28">
        <v>0</v>
      </c>
      <c r="N51" s="102"/>
      <c r="O51" s="102"/>
      <c r="P51" s="102"/>
      <c r="Q51" s="169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  <c r="IA51"/>
      <c r="IB51"/>
      <c r="IC51"/>
      <c r="ID51"/>
      <c r="IE51"/>
      <c r="IF51"/>
      <c r="IG51"/>
      <c r="IH51"/>
      <c r="II51"/>
      <c r="IJ51"/>
      <c r="IK51"/>
      <c r="IL51"/>
      <c r="IM51"/>
      <c r="IN51"/>
      <c r="IO51"/>
      <c r="IP51"/>
      <c r="IQ51"/>
      <c r="IR51"/>
      <c r="IS51"/>
      <c r="IT51"/>
      <c r="IU51"/>
      <c r="IV51"/>
      <c r="IW51"/>
      <c r="IX51"/>
      <c r="IY51"/>
      <c r="IZ51"/>
      <c r="JA51"/>
      <c r="JB51"/>
      <c r="JC51"/>
      <c r="JD51"/>
      <c r="JE51"/>
      <c r="JF51"/>
      <c r="JG51"/>
      <c r="JH51"/>
      <c r="JI51"/>
      <c r="JJ51"/>
      <c r="JK51"/>
      <c r="JL51"/>
      <c r="JM51"/>
      <c r="JN51"/>
      <c r="JO51"/>
      <c r="JP51"/>
      <c r="JQ51"/>
      <c r="JR51"/>
      <c r="JS51"/>
      <c r="JT51"/>
      <c r="JU51"/>
      <c r="JV51"/>
      <c r="JW51"/>
      <c r="JX51"/>
      <c r="JY51"/>
      <c r="JZ51"/>
      <c r="KA51"/>
      <c r="KB51"/>
      <c r="KC51"/>
      <c r="KD51"/>
      <c r="KE51"/>
      <c r="KF51"/>
      <c r="KG51"/>
      <c r="KH51"/>
      <c r="KI51"/>
      <c r="KJ51"/>
      <c r="KK51"/>
      <c r="KL51"/>
      <c r="KM51"/>
      <c r="KN51"/>
      <c r="KO51"/>
      <c r="KP51"/>
      <c r="KQ51"/>
      <c r="KR51"/>
      <c r="KS51"/>
      <c r="KT51"/>
      <c r="KU51"/>
      <c r="KV51"/>
      <c r="KW51"/>
      <c r="KX51"/>
      <c r="KY51"/>
      <c r="KZ51"/>
      <c r="LA51"/>
      <c r="LB51"/>
      <c r="LC51"/>
      <c r="LD51"/>
      <c r="LE51"/>
      <c r="LF51"/>
      <c r="LG51"/>
      <c r="LH51"/>
      <c r="LI51"/>
      <c r="LJ51"/>
      <c r="LK51"/>
      <c r="LL51"/>
      <c r="LM51"/>
      <c r="LN51"/>
      <c r="LO51"/>
      <c r="LP51"/>
      <c r="LQ51"/>
      <c r="LR51"/>
      <c r="LS51"/>
      <c r="LT51"/>
      <c r="LU51"/>
      <c r="LV51"/>
      <c r="LW51"/>
      <c r="LX51"/>
      <c r="LY51"/>
      <c r="LZ51"/>
      <c r="MA51"/>
      <c r="MB51"/>
      <c r="MC51"/>
      <c r="MD51"/>
      <c r="ME51"/>
      <c r="MF51"/>
      <c r="MG51"/>
      <c r="MH51"/>
      <c r="MI51"/>
      <c r="MJ51"/>
      <c r="MK51"/>
      <c r="ML51"/>
      <c r="MM51"/>
      <c r="MN51"/>
      <c r="MO51"/>
      <c r="MP51"/>
      <c r="MQ51"/>
      <c r="MR51"/>
      <c r="MS51"/>
      <c r="MT51"/>
      <c r="MU51"/>
      <c r="MV51"/>
      <c r="MW51"/>
      <c r="MX51"/>
      <c r="MY51"/>
      <c r="MZ51"/>
      <c r="NA51"/>
      <c r="NB51"/>
      <c r="NC51"/>
      <c r="ND51"/>
      <c r="NE51"/>
      <c r="NF51"/>
      <c r="NG51"/>
      <c r="NH51"/>
      <c r="NI51"/>
      <c r="NJ51"/>
      <c r="NK51"/>
      <c r="NL51"/>
      <c r="NM51"/>
      <c r="NN51"/>
      <c r="NO51"/>
      <c r="NP51"/>
      <c r="NQ51"/>
      <c r="NR51"/>
      <c r="NS51"/>
      <c r="NT51"/>
      <c r="NU51"/>
      <c r="NV51"/>
      <c r="NW51"/>
      <c r="NX51"/>
      <c r="NY51"/>
      <c r="NZ51"/>
      <c r="OA51"/>
      <c r="OB51"/>
      <c r="OC51"/>
      <c r="OD51"/>
      <c r="OE51"/>
      <c r="OF51"/>
      <c r="OG51"/>
      <c r="OH51"/>
      <c r="OI51"/>
      <c r="OJ51"/>
      <c r="OK51"/>
      <c r="OL51"/>
      <c r="OM51"/>
      <c r="ON51"/>
      <c r="OO51"/>
      <c r="OP51"/>
      <c r="OQ51"/>
      <c r="OR51"/>
      <c r="OS51"/>
      <c r="OT51"/>
      <c r="OU51"/>
      <c r="OV51"/>
      <c r="OW51"/>
      <c r="OX51"/>
      <c r="OY51"/>
      <c r="OZ51"/>
      <c r="PA51"/>
      <c r="PB51"/>
      <c r="PC51"/>
      <c r="PD51"/>
      <c r="PE51"/>
      <c r="PF51"/>
      <c r="PG51"/>
      <c r="PH51"/>
      <c r="PI51"/>
      <c r="PJ51"/>
      <c r="PK51"/>
      <c r="PL51"/>
      <c r="PM51"/>
      <c r="PN51"/>
      <c r="PO51"/>
      <c r="PP51"/>
      <c r="PQ51"/>
      <c r="PR51"/>
      <c r="PS51"/>
      <c r="PT51"/>
      <c r="PU51"/>
      <c r="PV51"/>
      <c r="PW51"/>
      <c r="PX51"/>
      <c r="PY51"/>
      <c r="PZ51"/>
      <c r="QA51"/>
      <c r="QB51"/>
      <c r="QC51"/>
      <c r="QD51"/>
      <c r="QE51"/>
      <c r="QF51"/>
      <c r="QG51"/>
      <c r="QH51"/>
      <c r="QI51"/>
      <c r="QJ51"/>
      <c r="QK51"/>
      <c r="QL51"/>
      <c r="QM51"/>
      <c r="QN51"/>
      <c r="QO51"/>
      <c r="QP51"/>
      <c r="QQ51"/>
      <c r="QR51"/>
      <c r="QS51"/>
      <c r="QT51"/>
      <c r="QU51"/>
      <c r="QV51"/>
      <c r="QW51"/>
      <c r="QX51"/>
      <c r="QY51"/>
      <c r="QZ51"/>
      <c r="RA51"/>
      <c r="RB51"/>
      <c r="RC51"/>
      <c r="RD51"/>
      <c r="RE51"/>
      <c r="RF51"/>
      <c r="RG51"/>
      <c r="RH51"/>
      <c r="RI51"/>
      <c r="RJ51"/>
      <c r="RK51"/>
      <c r="RL51"/>
    </row>
    <row r="52" spans="1:480" s="13" customFormat="1" ht="90.75" customHeight="1" x14ac:dyDescent="0.25">
      <c r="A52" s="34" t="s">
        <v>21</v>
      </c>
      <c r="B52" s="34" t="s">
        <v>217</v>
      </c>
      <c r="C52" s="34" t="s">
        <v>294</v>
      </c>
      <c r="D52" s="26" t="s">
        <v>316</v>
      </c>
      <c r="E52" s="103" t="s">
        <v>295</v>
      </c>
      <c r="F52" s="34" t="s">
        <v>27</v>
      </c>
      <c r="G52" s="113">
        <v>1</v>
      </c>
      <c r="H52" s="76">
        <v>45657</v>
      </c>
      <c r="I52" s="113">
        <v>0</v>
      </c>
      <c r="J52" s="113">
        <v>0</v>
      </c>
      <c r="K52" s="28">
        <v>3292.34</v>
      </c>
      <c r="L52" s="28">
        <v>0</v>
      </c>
      <c r="M52" s="28">
        <v>0</v>
      </c>
      <c r="N52" s="102"/>
      <c r="O52" s="102"/>
      <c r="P52" s="102"/>
      <c r="Q52" s="169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  <c r="IA52"/>
      <c r="IB52"/>
      <c r="IC52"/>
      <c r="ID52"/>
      <c r="IE52"/>
      <c r="IF52"/>
      <c r="IG52"/>
      <c r="IH52"/>
      <c r="II52"/>
      <c r="IJ52"/>
      <c r="IK52"/>
      <c r="IL52"/>
      <c r="IM52"/>
      <c r="IN52"/>
      <c r="IO52"/>
      <c r="IP52"/>
      <c r="IQ52"/>
      <c r="IR52"/>
      <c r="IS52"/>
      <c r="IT52"/>
      <c r="IU52"/>
      <c r="IV52"/>
      <c r="IW52"/>
      <c r="IX52"/>
      <c r="IY52"/>
      <c r="IZ52"/>
      <c r="JA52"/>
      <c r="JB52"/>
      <c r="JC52"/>
      <c r="JD52"/>
      <c r="JE52"/>
      <c r="JF52"/>
      <c r="JG52"/>
      <c r="JH52"/>
      <c r="JI52"/>
      <c r="JJ52"/>
      <c r="JK52"/>
      <c r="JL52"/>
      <c r="JM52"/>
      <c r="JN52"/>
      <c r="JO52"/>
      <c r="JP52"/>
      <c r="JQ52"/>
      <c r="JR52"/>
      <c r="JS52"/>
      <c r="JT52"/>
      <c r="JU52"/>
      <c r="JV52"/>
      <c r="JW52"/>
      <c r="JX52"/>
      <c r="JY52"/>
      <c r="JZ52"/>
      <c r="KA52"/>
      <c r="KB52"/>
      <c r="KC52"/>
      <c r="KD52"/>
      <c r="KE52"/>
      <c r="KF52"/>
      <c r="KG52"/>
      <c r="KH52"/>
      <c r="KI52"/>
      <c r="KJ52"/>
      <c r="KK52"/>
      <c r="KL52"/>
      <c r="KM52"/>
      <c r="KN52"/>
      <c r="KO52"/>
      <c r="KP52"/>
      <c r="KQ52"/>
      <c r="KR52"/>
      <c r="KS52"/>
      <c r="KT52"/>
      <c r="KU52"/>
      <c r="KV52"/>
      <c r="KW52"/>
      <c r="KX52"/>
      <c r="KY52"/>
      <c r="KZ52"/>
      <c r="LA52"/>
      <c r="LB52"/>
      <c r="LC52"/>
      <c r="LD52"/>
      <c r="LE52"/>
      <c r="LF52"/>
      <c r="LG52"/>
      <c r="LH52"/>
      <c r="LI52"/>
      <c r="LJ52"/>
      <c r="LK52"/>
      <c r="LL52"/>
      <c r="LM52"/>
      <c r="LN52"/>
      <c r="LO52"/>
      <c r="LP52"/>
      <c r="LQ52"/>
      <c r="LR52"/>
      <c r="LS52"/>
      <c r="LT52"/>
      <c r="LU52"/>
      <c r="LV52"/>
      <c r="LW52"/>
      <c r="LX52"/>
      <c r="LY52"/>
      <c r="LZ52"/>
      <c r="MA52"/>
      <c r="MB52"/>
      <c r="MC52"/>
      <c r="MD52"/>
      <c r="ME52"/>
      <c r="MF52"/>
      <c r="MG52"/>
      <c r="MH52"/>
      <c r="MI52"/>
      <c r="MJ52"/>
      <c r="MK52"/>
      <c r="ML52"/>
      <c r="MM52"/>
      <c r="MN52"/>
      <c r="MO52"/>
      <c r="MP52"/>
      <c r="MQ52"/>
      <c r="MR52"/>
      <c r="MS52"/>
      <c r="MT52"/>
      <c r="MU52"/>
      <c r="MV52"/>
      <c r="MW52"/>
      <c r="MX52"/>
      <c r="MY52"/>
      <c r="MZ52"/>
      <c r="NA52"/>
      <c r="NB52"/>
      <c r="NC52"/>
      <c r="ND52"/>
      <c r="NE52"/>
      <c r="NF52"/>
      <c r="NG52"/>
      <c r="NH52"/>
      <c r="NI52"/>
      <c r="NJ52"/>
      <c r="NK52"/>
      <c r="NL52"/>
      <c r="NM52"/>
      <c r="NN52"/>
      <c r="NO52"/>
      <c r="NP52"/>
      <c r="NQ52"/>
      <c r="NR52"/>
      <c r="NS52"/>
      <c r="NT52"/>
      <c r="NU52"/>
      <c r="NV52"/>
      <c r="NW52"/>
      <c r="NX52"/>
      <c r="NY52"/>
      <c r="NZ52"/>
      <c r="OA52"/>
      <c r="OB52"/>
      <c r="OC52"/>
      <c r="OD52"/>
      <c r="OE52"/>
      <c r="OF52"/>
      <c r="OG52"/>
      <c r="OH52"/>
      <c r="OI52"/>
      <c r="OJ52"/>
      <c r="OK52"/>
      <c r="OL52"/>
      <c r="OM52"/>
      <c r="ON52"/>
      <c r="OO52"/>
      <c r="OP52"/>
      <c r="OQ52"/>
      <c r="OR52"/>
      <c r="OS52"/>
      <c r="OT52"/>
      <c r="OU52"/>
      <c r="OV52"/>
      <c r="OW52"/>
      <c r="OX52"/>
      <c r="OY52"/>
      <c r="OZ52"/>
      <c r="PA52"/>
      <c r="PB52"/>
      <c r="PC52"/>
      <c r="PD52"/>
      <c r="PE52"/>
      <c r="PF52"/>
      <c r="PG52"/>
      <c r="PH52"/>
      <c r="PI52"/>
      <c r="PJ52"/>
      <c r="PK52"/>
      <c r="PL52"/>
      <c r="PM52"/>
      <c r="PN52"/>
      <c r="PO52"/>
      <c r="PP52"/>
      <c r="PQ52"/>
      <c r="PR52"/>
      <c r="PS52"/>
      <c r="PT52"/>
      <c r="PU52"/>
      <c r="PV52"/>
      <c r="PW52"/>
      <c r="PX52"/>
      <c r="PY52"/>
      <c r="PZ52"/>
      <c r="QA52"/>
      <c r="QB52"/>
      <c r="QC52"/>
      <c r="QD52"/>
      <c r="QE52"/>
      <c r="QF52"/>
      <c r="QG52"/>
      <c r="QH52"/>
      <c r="QI52"/>
      <c r="QJ52"/>
      <c r="QK52"/>
      <c r="QL52"/>
      <c r="QM52"/>
      <c r="QN52"/>
      <c r="QO52"/>
      <c r="QP52"/>
      <c r="QQ52"/>
      <c r="QR52"/>
      <c r="QS52"/>
      <c r="QT52"/>
      <c r="QU52"/>
      <c r="QV52"/>
      <c r="QW52"/>
      <c r="QX52"/>
      <c r="QY52"/>
      <c r="QZ52"/>
      <c r="RA52"/>
      <c r="RB52"/>
      <c r="RC52"/>
      <c r="RD52"/>
      <c r="RE52"/>
      <c r="RF52"/>
      <c r="RG52"/>
      <c r="RH52"/>
      <c r="RI52"/>
      <c r="RJ52"/>
      <c r="RK52"/>
      <c r="RL52"/>
    </row>
    <row r="53" spans="1:480" s="13" customFormat="1" ht="85.5" customHeight="1" x14ac:dyDescent="0.25">
      <c r="A53" s="34" t="s">
        <v>21</v>
      </c>
      <c r="B53" s="34" t="s">
        <v>317</v>
      </c>
      <c r="C53" s="34" t="s">
        <v>19</v>
      </c>
      <c r="D53" s="26" t="s">
        <v>199</v>
      </c>
      <c r="E53" s="112" t="s">
        <v>26</v>
      </c>
      <c r="F53" s="34" t="s">
        <v>27</v>
      </c>
      <c r="G53" s="113">
        <v>0</v>
      </c>
      <c r="H53" s="113" t="s">
        <v>13</v>
      </c>
      <c r="I53" s="113">
        <v>0</v>
      </c>
      <c r="J53" s="113">
        <v>1</v>
      </c>
      <c r="K53" s="28">
        <v>0</v>
      </c>
      <c r="L53" s="28">
        <v>0</v>
      </c>
      <c r="M53" s="28">
        <v>2550</v>
      </c>
      <c r="N53" s="102"/>
      <c r="O53" s="102"/>
      <c r="P53" s="102"/>
      <c r="Q53" s="169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  <c r="IA53"/>
      <c r="IB53"/>
      <c r="IC53"/>
      <c r="ID53"/>
      <c r="IE53"/>
      <c r="IF53"/>
      <c r="IG53"/>
      <c r="IH53"/>
      <c r="II53"/>
      <c r="IJ53"/>
      <c r="IK53"/>
      <c r="IL53"/>
      <c r="IM53"/>
      <c r="IN53"/>
      <c r="IO53"/>
      <c r="IP53"/>
      <c r="IQ53"/>
      <c r="IR53"/>
      <c r="IS53"/>
      <c r="IT53"/>
      <c r="IU53"/>
      <c r="IV53"/>
      <c r="IW53"/>
      <c r="IX53"/>
      <c r="IY53"/>
      <c r="IZ53"/>
      <c r="JA53"/>
      <c r="JB53"/>
      <c r="JC53"/>
      <c r="JD53"/>
      <c r="JE53"/>
      <c r="JF53"/>
      <c r="JG53"/>
      <c r="JH53"/>
      <c r="JI53"/>
      <c r="JJ53"/>
      <c r="JK53"/>
      <c r="JL53"/>
      <c r="JM53"/>
      <c r="JN53"/>
      <c r="JO53"/>
      <c r="JP53"/>
      <c r="JQ53"/>
      <c r="JR53"/>
      <c r="JS53"/>
      <c r="JT53"/>
      <c r="JU53"/>
      <c r="JV53"/>
      <c r="JW53"/>
      <c r="JX53"/>
      <c r="JY53"/>
      <c r="JZ53"/>
      <c r="KA53"/>
      <c r="KB53"/>
      <c r="KC53"/>
      <c r="KD53"/>
      <c r="KE53"/>
      <c r="KF53"/>
      <c r="KG53"/>
      <c r="KH53"/>
      <c r="KI53"/>
      <c r="KJ53"/>
      <c r="KK53"/>
      <c r="KL53"/>
      <c r="KM53"/>
      <c r="KN53"/>
      <c r="KO53"/>
      <c r="KP53"/>
      <c r="KQ53"/>
      <c r="KR53"/>
      <c r="KS53"/>
      <c r="KT53"/>
      <c r="KU53"/>
      <c r="KV53"/>
      <c r="KW53"/>
      <c r="KX53"/>
      <c r="KY53"/>
      <c r="KZ53"/>
      <c r="LA53"/>
      <c r="LB53"/>
      <c r="LC53"/>
      <c r="LD53"/>
      <c r="LE53"/>
      <c r="LF53"/>
      <c r="LG53"/>
      <c r="LH53"/>
      <c r="LI53"/>
      <c r="LJ53"/>
      <c r="LK53"/>
      <c r="LL53"/>
      <c r="LM53"/>
      <c r="LN53"/>
      <c r="LO53"/>
      <c r="LP53"/>
      <c r="LQ53"/>
      <c r="LR53"/>
      <c r="LS53"/>
      <c r="LT53"/>
      <c r="LU53"/>
      <c r="LV53"/>
      <c r="LW53"/>
      <c r="LX53"/>
      <c r="LY53"/>
      <c r="LZ53"/>
      <c r="MA53"/>
      <c r="MB53"/>
      <c r="MC53"/>
      <c r="MD53"/>
      <c r="ME53"/>
      <c r="MF53"/>
      <c r="MG53"/>
      <c r="MH53"/>
      <c r="MI53"/>
      <c r="MJ53"/>
      <c r="MK53"/>
      <c r="ML53"/>
      <c r="MM53"/>
      <c r="MN53"/>
      <c r="MO53"/>
      <c r="MP53"/>
      <c r="MQ53"/>
      <c r="MR53"/>
      <c r="MS53"/>
      <c r="MT53"/>
      <c r="MU53"/>
      <c r="MV53"/>
      <c r="MW53"/>
      <c r="MX53"/>
      <c r="MY53"/>
      <c r="MZ53"/>
      <c r="NA53"/>
      <c r="NB53"/>
      <c r="NC53"/>
      <c r="ND53"/>
      <c r="NE53"/>
      <c r="NF53"/>
      <c r="NG53"/>
      <c r="NH53"/>
      <c r="NI53"/>
      <c r="NJ53"/>
      <c r="NK53"/>
      <c r="NL53"/>
      <c r="NM53"/>
      <c r="NN53"/>
      <c r="NO53"/>
      <c r="NP53"/>
      <c r="NQ53"/>
      <c r="NR53"/>
      <c r="NS53"/>
      <c r="NT53"/>
      <c r="NU53"/>
      <c r="NV53"/>
      <c r="NW53"/>
      <c r="NX53"/>
      <c r="NY53"/>
      <c r="NZ53"/>
      <c r="OA53"/>
      <c r="OB53"/>
      <c r="OC53"/>
      <c r="OD53"/>
      <c r="OE53"/>
      <c r="OF53"/>
      <c r="OG53"/>
      <c r="OH53"/>
      <c r="OI53"/>
      <c r="OJ53"/>
      <c r="OK53"/>
      <c r="OL53"/>
      <c r="OM53"/>
      <c r="ON53"/>
      <c r="OO53"/>
      <c r="OP53"/>
      <c r="OQ53"/>
      <c r="OR53"/>
      <c r="OS53"/>
      <c r="OT53"/>
      <c r="OU53"/>
      <c r="OV53"/>
      <c r="OW53"/>
      <c r="OX53"/>
      <c r="OY53"/>
      <c r="OZ53"/>
      <c r="PA53"/>
      <c r="PB53"/>
      <c r="PC53"/>
      <c r="PD53"/>
      <c r="PE53"/>
      <c r="PF53"/>
      <c r="PG53"/>
      <c r="PH53"/>
      <c r="PI53"/>
      <c r="PJ53"/>
      <c r="PK53"/>
      <c r="PL53"/>
      <c r="PM53"/>
      <c r="PN53"/>
      <c r="PO53"/>
      <c r="PP53"/>
      <c r="PQ53"/>
      <c r="PR53"/>
      <c r="PS53"/>
      <c r="PT53"/>
      <c r="PU53"/>
      <c r="PV53"/>
      <c r="PW53"/>
      <c r="PX53"/>
      <c r="PY53"/>
      <c r="PZ53"/>
      <c r="QA53"/>
      <c r="QB53"/>
      <c r="QC53"/>
      <c r="QD53"/>
      <c r="QE53"/>
      <c r="QF53"/>
      <c r="QG53"/>
      <c r="QH53"/>
      <c r="QI53"/>
      <c r="QJ53"/>
      <c r="QK53"/>
      <c r="QL53"/>
      <c r="QM53"/>
      <c r="QN53"/>
      <c r="QO53"/>
      <c r="QP53"/>
      <c r="QQ53"/>
      <c r="QR53"/>
      <c r="QS53"/>
      <c r="QT53"/>
      <c r="QU53"/>
      <c r="QV53"/>
      <c r="QW53"/>
      <c r="QX53"/>
      <c r="QY53"/>
      <c r="QZ53"/>
      <c r="RA53"/>
      <c r="RB53"/>
      <c r="RC53"/>
      <c r="RD53"/>
      <c r="RE53"/>
      <c r="RF53"/>
      <c r="RG53"/>
      <c r="RH53"/>
      <c r="RI53"/>
      <c r="RJ53"/>
      <c r="RK53"/>
      <c r="RL53"/>
    </row>
    <row r="54" spans="1:480" s="13" customFormat="1" ht="111.75" customHeight="1" x14ac:dyDescent="0.25">
      <c r="A54" s="34" t="s">
        <v>21</v>
      </c>
      <c r="B54" s="34" t="s">
        <v>318</v>
      </c>
      <c r="C54" s="34" t="s">
        <v>19</v>
      </c>
      <c r="D54" s="26" t="s">
        <v>296</v>
      </c>
      <c r="E54" s="112" t="s">
        <v>26</v>
      </c>
      <c r="F54" s="34" t="s">
        <v>27</v>
      </c>
      <c r="G54" s="113">
        <v>0</v>
      </c>
      <c r="H54" s="113" t="s">
        <v>13</v>
      </c>
      <c r="I54" s="113">
        <v>1</v>
      </c>
      <c r="J54" s="113">
        <v>0</v>
      </c>
      <c r="K54" s="28">
        <v>0</v>
      </c>
      <c r="L54" s="28">
        <v>1534.09</v>
      </c>
      <c r="M54" s="28">
        <v>0</v>
      </c>
      <c r="N54" s="102"/>
      <c r="O54" s="102"/>
      <c r="P54" s="102"/>
      <c r="Q54" s="169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  <c r="IA54"/>
      <c r="IB54"/>
      <c r="IC54"/>
      <c r="ID54"/>
      <c r="IE54"/>
      <c r="IF54"/>
      <c r="IG54"/>
      <c r="IH54"/>
      <c r="II54"/>
      <c r="IJ54"/>
      <c r="IK54"/>
      <c r="IL54"/>
      <c r="IM54"/>
      <c r="IN54"/>
      <c r="IO54"/>
      <c r="IP54"/>
      <c r="IQ54"/>
      <c r="IR54"/>
      <c r="IS54"/>
      <c r="IT54"/>
      <c r="IU54"/>
      <c r="IV54"/>
      <c r="IW54"/>
      <c r="IX54"/>
      <c r="IY54"/>
      <c r="IZ54"/>
      <c r="JA54"/>
      <c r="JB54"/>
      <c r="JC54"/>
      <c r="JD54"/>
      <c r="JE54"/>
      <c r="JF54"/>
      <c r="JG54"/>
      <c r="JH54"/>
      <c r="JI54"/>
      <c r="JJ54"/>
      <c r="JK54"/>
      <c r="JL54"/>
      <c r="JM54"/>
      <c r="JN54"/>
      <c r="JO54"/>
      <c r="JP54"/>
      <c r="JQ54"/>
      <c r="JR54"/>
      <c r="JS54"/>
      <c r="JT54"/>
      <c r="JU54"/>
      <c r="JV54"/>
      <c r="JW54"/>
      <c r="JX54"/>
      <c r="JY54"/>
      <c r="JZ54"/>
      <c r="KA54"/>
      <c r="KB54"/>
      <c r="KC54"/>
      <c r="KD54"/>
      <c r="KE54"/>
      <c r="KF54"/>
      <c r="KG54"/>
      <c r="KH54"/>
      <c r="KI54"/>
      <c r="KJ54"/>
      <c r="KK54"/>
      <c r="KL54"/>
      <c r="KM54"/>
      <c r="KN54"/>
      <c r="KO54"/>
      <c r="KP54"/>
      <c r="KQ54"/>
      <c r="KR54"/>
      <c r="KS54"/>
      <c r="KT54"/>
      <c r="KU54"/>
      <c r="KV54"/>
      <c r="KW54"/>
      <c r="KX54"/>
      <c r="KY54"/>
      <c r="KZ54"/>
      <c r="LA54"/>
      <c r="LB54"/>
      <c r="LC54"/>
      <c r="LD54"/>
      <c r="LE54"/>
      <c r="LF54"/>
      <c r="LG54"/>
      <c r="LH54"/>
      <c r="LI54"/>
      <c r="LJ54"/>
      <c r="LK54"/>
      <c r="LL54"/>
      <c r="LM54"/>
      <c r="LN54"/>
      <c r="LO54"/>
      <c r="LP54"/>
      <c r="LQ54"/>
      <c r="LR54"/>
      <c r="LS54"/>
      <c r="LT54"/>
      <c r="LU54"/>
      <c r="LV54"/>
      <c r="LW54"/>
      <c r="LX54"/>
      <c r="LY54"/>
      <c r="LZ54"/>
      <c r="MA54"/>
      <c r="MB54"/>
      <c r="MC54"/>
      <c r="MD54"/>
      <c r="ME54"/>
      <c r="MF54"/>
      <c r="MG54"/>
      <c r="MH54"/>
      <c r="MI54"/>
      <c r="MJ54"/>
      <c r="MK54"/>
      <c r="ML54"/>
      <c r="MM54"/>
      <c r="MN54"/>
      <c r="MO54"/>
      <c r="MP54"/>
      <c r="MQ54"/>
      <c r="MR54"/>
      <c r="MS54"/>
      <c r="MT54"/>
      <c r="MU54"/>
      <c r="MV54"/>
      <c r="MW54"/>
      <c r="MX54"/>
      <c r="MY54"/>
      <c r="MZ54"/>
      <c r="NA54"/>
      <c r="NB54"/>
      <c r="NC54"/>
      <c r="ND54"/>
      <c r="NE54"/>
      <c r="NF54"/>
      <c r="NG54"/>
      <c r="NH54"/>
      <c r="NI54"/>
      <c r="NJ54"/>
      <c r="NK54"/>
      <c r="NL54"/>
      <c r="NM54"/>
      <c r="NN54"/>
      <c r="NO54"/>
      <c r="NP54"/>
      <c r="NQ54"/>
      <c r="NR54"/>
      <c r="NS54"/>
      <c r="NT54"/>
      <c r="NU54"/>
      <c r="NV54"/>
      <c r="NW54"/>
      <c r="NX54"/>
      <c r="NY54"/>
      <c r="NZ54"/>
      <c r="OA54"/>
      <c r="OB54"/>
      <c r="OC54"/>
      <c r="OD54"/>
      <c r="OE54"/>
      <c r="OF54"/>
      <c r="OG54"/>
      <c r="OH54"/>
      <c r="OI54"/>
      <c r="OJ54"/>
      <c r="OK54"/>
      <c r="OL54"/>
      <c r="OM54"/>
      <c r="ON54"/>
      <c r="OO54"/>
      <c r="OP54"/>
      <c r="OQ54"/>
      <c r="OR54"/>
      <c r="OS54"/>
      <c r="OT54"/>
      <c r="OU54"/>
      <c r="OV54"/>
      <c r="OW54"/>
      <c r="OX54"/>
      <c r="OY54"/>
      <c r="OZ54"/>
      <c r="PA54"/>
      <c r="PB54"/>
      <c r="PC54"/>
      <c r="PD54"/>
      <c r="PE54"/>
      <c r="PF54"/>
      <c r="PG54"/>
      <c r="PH54"/>
      <c r="PI54"/>
      <c r="PJ54"/>
      <c r="PK54"/>
      <c r="PL54"/>
      <c r="PM54"/>
      <c r="PN54"/>
      <c r="PO54"/>
      <c r="PP54"/>
      <c r="PQ54"/>
      <c r="PR54"/>
      <c r="PS54"/>
      <c r="PT54"/>
      <c r="PU54"/>
      <c r="PV54"/>
      <c r="PW54"/>
      <c r="PX54"/>
      <c r="PY54"/>
      <c r="PZ54"/>
      <c r="QA54"/>
      <c r="QB54"/>
      <c r="QC54"/>
      <c r="QD54"/>
      <c r="QE54"/>
      <c r="QF54"/>
      <c r="QG54"/>
      <c r="QH54"/>
      <c r="QI54"/>
      <c r="QJ54"/>
      <c r="QK54"/>
      <c r="QL54"/>
      <c r="QM54"/>
      <c r="QN54"/>
      <c r="QO54"/>
      <c r="QP54"/>
      <c r="QQ54"/>
      <c r="QR54"/>
      <c r="QS54"/>
      <c r="QT54"/>
      <c r="QU54"/>
      <c r="QV54"/>
      <c r="QW54"/>
      <c r="QX54"/>
      <c r="QY54"/>
      <c r="QZ54"/>
      <c r="RA54"/>
      <c r="RB54"/>
      <c r="RC54"/>
      <c r="RD54"/>
      <c r="RE54"/>
      <c r="RF54"/>
      <c r="RG54"/>
      <c r="RH54"/>
      <c r="RI54"/>
      <c r="RJ54"/>
      <c r="RK54"/>
      <c r="RL54"/>
    </row>
    <row r="55" spans="1:480" s="13" customFormat="1" ht="89.25" customHeight="1" x14ac:dyDescent="0.25">
      <c r="A55" s="34" t="s">
        <v>21</v>
      </c>
      <c r="B55" s="34" t="s">
        <v>319</v>
      </c>
      <c r="C55" s="34" t="s">
        <v>19</v>
      </c>
      <c r="D55" s="26" t="s">
        <v>297</v>
      </c>
      <c r="E55" s="112" t="s">
        <v>26</v>
      </c>
      <c r="F55" s="34" t="s">
        <v>27</v>
      </c>
      <c r="G55" s="113">
        <v>0</v>
      </c>
      <c r="H55" s="113" t="s">
        <v>13</v>
      </c>
      <c r="I55" s="113">
        <v>1</v>
      </c>
      <c r="J55" s="113">
        <v>0</v>
      </c>
      <c r="K55" s="28">
        <v>0</v>
      </c>
      <c r="L55" s="28">
        <v>603.02</v>
      </c>
      <c r="M55" s="28">
        <v>0</v>
      </c>
      <c r="N55" s="102"/>
      <c r="O55" s="102"/>
      <c r="P55" s="102"/>
      <c r="Q55" s="169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  <c r="IA55"/>
      <c r="IB55"/>
      <c r="IC55"/>
      <c r="ID55"/>
      <c r="IE55"/>
      <c r="IF55"/>
      <c r="IG55"/>
      <c r="IH55"/>
      <c r="II55"/>
      <c r="IJ55"/>
      <c r="IK55"/>
      <c r="IL55"/>
      <c r="IM55"/>
      <c r="IN55"/>
      <c r="IO55"/>
      <c r="IP55"/>
      <c r="IQ55"/>
      <c r="IR55"/>
      <c r="IS55"/>
      <c r="IT55"/>
      <c r="IU55"/>
      <c r="IV55"/>
      <c r="IW55"/>
      <c r="IX55"/>
      <c r="IY55"/>
      <c r="IZ55"/>
      <c r="JA55"/>
      <c r="JB55"/>
      <c r="JC55"/>
      <c r="JD55"/>
      <c r="JE55"/>
      <c r="JF55"/>
      <c r="JG55"/>
      <c r="JH55"/>
      <c r="JI55"/>
      <c r="JJ55"/>
      <c r="JK55"/>
      <c r="JL55"/>
      <c r="JM55"/>
      <c r="JN55"/>
      <c r="JO55"/>
      <c r="JP55"/>
      <c r="JQ55"/>
      <c r="JR55"/>
      <c r="JS55"/>
      <c r="JT55"/>
      <c r="JU55"/>
      <c r="JV55"/>
      <c r="JW55"/>
      <c r="JX55"/>
      <c r="JY55"/>
      <c r="JZ55"/>
      <c r="KA55"/>
      <c r="KB55"/>
      <c r="KC55"/>
      <c r="KD55"/>
      <c r="KE55"/>
      <c r="KF55"/>
      <c r="KG55"/>
      <c r="KH55"/>
      <c r="KI55"/>
      <c r="KJ55"/>
      <c r="KK55"/>
      <c r="KL55"/>
      <c r="KM55"/>
      <c r="KN55"/>
      <c r="KO55"/>
      <c r="KP55"/>
      <c r="KQ55"/>
      <c r="KR55"/>
      <c r="KS55"/>
      <c r="KT55"/>
      <c r="KU55"/>
      <c r="KV55"/>
      <c r="KW55"/>
      <c r="KX55"/>
      <c r="KY55"/>
      <c r="KZ55"/>
      <c r="LA55"/>
      <c r="LB55"/>
      <c r="LC55"/>
      <c r="LD55"/>
      <c r="LE55"/>
      <c r="LF55"/>
      <c r="LG55"/>
      <c r="LH55"/>
      <c r="LI55"/>
      <c r="LJ55"/>
      <c r="LK55"/>
      <c r="LL55"/>
      <c r="LM55"/>
      <c r="LN55"/>
      <c r="LO55"/>
      <c r="LP55"/>
      <c r="LQ55"/>
      <c r="LR55"/>
      <c r="LS55"/>
      <c r="LT55"/>
      <c r="LU55"/>
      <c r="LV55"/>
      <c r="LW55"/>
      <c r="LX55"/>
      <c r="LY55"/>
      <c r="LZ55"/>
      <c r="MA55"/>
      <c r="MB55"/>
      <c r="MC55"/>
      <c r="MD55"/>
      <c r="ME55"/>
      <c r="MF55"/>
      <c r="MG55"/>
      <c r="MH55"/>
      <c r="MI55"/>
      <c r="MJ55"/>
      <c r="MK55"/>
      <c r="ML55"/>
      <c r="MM55"/>
      <c r="MN55"/>
      <c r="MO55"/>
      <c r="MP55"/>
      <c r="MQ55"/>
      <c r="MR55"/>
      <c r="MS55"/>
      <c r="MT55"/>
      <c r="MU55"/>
      <c r="MV55"/>
      <c r="MW55"/>
      <c r="MX55"/>
      <c r="MY55"/>
      <c r="MZ55"/>
      <c r="NA55"/>
      <c r="NB55"/>
      <c r="NC55"/>
      <c r="ND55"/>
      <c r="NE55"/>
      <c r="NF55"/>
      <c r="NG55"/>
      <c r="NH55"/>
      <c r="NI55"/>
      <c r="NJ55"/>
      <c r="NK55"/>
      <c r="NL55"/>
      <c r="NM55"/>
      <c r="NN55"/>
      <c r="NO55"/>
      <c r="NP55"/>
      <c r="NQ55"/>
      <c r="NR55"/>
      <c r="NS55"/>
      <c r="NT55"/>
      <c r="NU55"/>
      <c r="NV55"/>
      <c r="NW55"/>
      <c r="NX55"/>
      <c r="NY55"/>
      <c r="NZ55"/>
      <c r="OA55"/>
      <c r="OB55"/>
      <c r="OC55"/>
      <c r="OD55"/>
      <c r="OE55"/>
      <c r="OF55"/>
      <c r="OG55"/>
      <c r="OH55"/>
      <c r="OI55"/>
      <c r="OJ55"/>
      <c r="OK55"/>
      <c r="OL55"/>
      <c r="OM55"/>
      <c r="ON55"/>
      <c r="OO55"/>
      <c r="OP55"/>
      <c r="OQ55"/>
      <c r="OR55"/>
      <c r="OS55"/>
      <c r="OT55"/>
      <c r="OU55"/>
      <c r="OV55"/>
      <c r="OW55"/>
      <c r="OX55"/>
      <c r="OY55"/>
      <c r="OZ55"/>
      <c r="PA55"/>
      <c r="PB55"/>
      <c r="PC55"/>
      <c r="PD55"/>
      <c r="PE55"/>
      <c r="PF55"/>
      <c r="PG55"/>
      <c r="PH55"/>
      <c r="PI55"/>
      <c r="PJ55"/>
      <c r="PK55"/>
      <c r="PL55"/>
      <c r="PM55"/>
      <c r="PN55"/>
      <c r="PO55"/>
      <c r="PP55"/>
      <c r="PQ55"/>
      <c r="PR55"/>
      <c r="PS55"/>
      <c r="PT55"/>
      <c r="PU55"/>
      <c r="PV55"/>
      <c r="PW55"/>
      <c r="PX55"/>
      <c r="PY55"/>
      <c r="PZ55"/>
      <c r="QA55"/>
      <c r="QB55"/>
      <c r="QC55"/>
      <c r="QD55"/>
      <c r="QE55"/>
      <c r="QF55"/>
      <c r="QG55"/>
      <c r="QH55"/>
      <c r="QI55"/>
      <c r="QJ55"/>
      <c r="QK55"/>
      <c r="QL55"/>
      <c r="QM55"/>
      <c r="QN55"/>
      <c r="QO55"/>
      <c r="QP55"/>
      <c r="QQ55"/>
      <c r="QR55"/>
      <c r="QS55"/>
      <c r="QT55"/>
      <c r="QU55"/>
      <c r="QV55"/>
      <c r="QW55"/>
      <c r="QX55"/>
      <c r="QY55"/>
      <c r="QZ55"/>
      <c r="RA55"/>
      <c r="RB55"/>
      <c r="RC55"/>
      <c r="RD55"/>
      <c r="RE55"/>
      <c r="RF55"/>
      <c r="RG55"/>
      <c r="RH55"/>
      <c r="RI55"/>
      <c r="RJ55"/>
      <c r="RK55"/>
      <c r="RL55"/>
    </row>
    <row r="56" spans="1:480" s="13" customFormat="1" ht="82.5" customHeight="1" x14ac:dyDescent="0.25">
      <c r="A56" s="34" t="s">
        <v>21</v>
      </c>
      <c r="B56" s="34" t="s">
        <v>320</v>
      </c>
      <c r="C56" s="34" t="s">
        <v>19</v>
      </c>
      <c r="D56" s="26" t="s">
        <v>298</v>
      </c>
      <c r="E56" s="112" t="s">
        <v>26</v>
      </c>
      <c r="F56" s="34" t="s">
        <v>27</v>
      </c>
      <c r="G56" s="113">
        <v>0</v>
      </c>
      <c r="H56" s="113" t="s">
        <v>13</v>
      </c>
      <c r="I56" s="113">
        <v>1</v>
      </c>
      <c r="J56" s="113">
        <v>0</v>
      </c>
      <c r="K56" s="28">
        <v>0</v>
      </c>
      <c r="L56" s="28">
        <v>1992.81</v>
      </c>
      <c r="M56" s="28">
        <v>0</v>
      </c>
      <c r="N56" s="102"/>
      <c r="O56" s="102"/>
      <c r="P56" s="102"/>
      <c r="Q56" s="169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  <c r="DV56"/>
      <c r="DW56"/>
      <c r="DX56"/>
      <c r="DY56"/>
      <c r="DZ56"/>
      <c r="EA56"/>
      <c r="EB56"/>
      <c r="EC56"/>
      <c r="ED56"/>
      <c r="EE56"/>
      <c r="EF56"/>
      <c r="EG56"/>
      <c r="EH56"/>
      <c r="EI56"/>
      <c r="EJ56"/>
      <c r="EK56"/>
      <c r="EL56"/>
      <c r="EM56"/>
      <c r="EN56"/>
      <c r="EO56"/>
      <c r="EP56"/>
      <c r="EQ56"/>
      <c r="ER56"/>
      <c r="ES56"/>
      <c r="ET56"/>
      <c r="EU56"/>
      <c r="EV56"/>
      <c r="EW56"/>
      <c r="EX56"/>
      <c r="EY56"/>
      <c r="EZ56"/>
      <c r="FA56"/>
      <c r="FB56"/>
      <c r="FC56"/>
      <c r="FD56"/>
      <c r="FE56"/>
      <c r="FF56"/>
      <c r="FG56"/>
      <c r="FH56"/>
      <c r="FI56"/>
      <c r="FJ56"/>
      <c r="FK56"/>
      <c r="FL56"/>
      <c r="FM56"/>
      <c r="FN56"/>
      <c r="FO56"/>
      <c r="FP56"/>
      <c r="FQ56"/>
      <c r="FR56"/>
      <c r="FS56"/>
      <c r="FT56"/>
      <c r="FU56"/>
      <c r="FV56"/>
      <c r="FW56"/>
      <c r="FX56"/>
      <c r="FY56"/>
      <c r="FZ56"/>
      <c r="GA56"/>
      <c r="GB56"/>
      <c r="GC56"/>
      <c r="GD56"/>
      <c r="GE56"/>
      <c r="GF56"/>
      <c r="GG56"/>
      <c r="GH56"/>
      <c r="GI56"/>
      <c r="GJ56"/>
      <c r="GK56"/>
      <c r="GL56"/>
      <c r="GM56"/>
      <c r="GN56"/>
      <c r="GO56"/>
      <c r="GP56"/>
      <c r="GQ56"/>
      <c r="GR56"/>
      <c r="GS56"/>
      <c r="GT56"/>
      <c r="GU56"/>
      <c r="GV56"/>
      <c r="GW56"/>
      <c r="GX56"/>
      <c r="GY56"/>
      <c r="GZ56"/>
      <c r="HA56"/>
      <c r="HB56"/>
      <c r="HC56"/>
      <c r="HD56"/>
      <c r="HE56"/>
      <c r="HF56"/>
      <c r="HG56"/>
      <c r="HH56"/>
      <c r="HI56"/>
      <c r="HJ56"/>
      <c r="HK56"/>
      <c r="HL56"/>
      <c r="HM56"/>
      <c r="HN56"/>
      <c r="HO56"/>
      <c r="HP56"/>
      <c r="HQ56"/>
      <c r="HR56"/>
      <c r="HS56"/>
      <c r="HT56"/>
      <c r="HU56"/>
      <c r="HV56"/>
      <c r="HW56"/>
      <c r="HX56"/>
      <c r="HY56"/>
      <c r="HZ56"/>
      <c r="IA56"/>
      <c r="IB56"/>
      <c r="IC56"/>
      <c r="ID56"/>
      <c r="IE56"/>
      <c r="IF56"/>
      <c r="IG56"/>
      <c r="IH56"/>
      <c r="II56"/>
      <c r="IJ56"/>
      <c r="IK56"/>
      <c r="IL56"/>
      <c r="IM56"/>
      <c r="IN56"/>
      <c r="IO56"/>
      <c r="IP56"/>
      <c r="IQ56"/>
      <c r="IR56"/>
      <c r="IS56"/>
      <c r="IT56"/>
      <c r="IU56"/>
      <c r="IV56"/>
      <c r="IW56"/>
      <c r="IX56"/>
      <c r="IY56"/>
      <c r="IZ56"/>
      <c r="JA56"/>
      <c r="JB56"/>
      <c r="JC56"/>
      <c r="JD56"/>
      <c r="JE56"/>
      <c r="JF56"/>
      <c r="JG56"/>
      <c r="JH56"/>
      <c r="JI56"/>
      <c r="JJ56"/>
      <c r="JK56"/>
      <c r="JL56"/>
      <c r="JM56"/>
      <c r="JN56"/>
      <c r="JO56"/>
      <c r="JP56"/>
      <c r="JQ56"/>
      <c r="JR56"/>
      <c r="JS56"/>
      <c r="JT56"/>
      <c r="JU56"/>
      <c r="JV56"/>
      <c r="JW56"/>
      <c r="JX56"/>
      <c r="JY56"/>
      <c r="JZ56"/>
      <c r="KA56"/>
      <c r="KB56"/>
      <c r="KC56"/>
      <c r="KD56"/>
      <c r="KE56"/>
      <c r="KF56"/>
      <c r="KG56"/>
      <c r="KH56"/>
      <c r="KI56"/>
      <c r="KJ56"/>
      <c r="KK56"/>
      <c r="KL56"/>
      <c r="KM56"/>
      <c r="KN56"/>
      <c r="KO56"/>
      <c r="KP56"/>
      <c r="KQ56"/>
      <c r="KR56"/>
      <c r="KS56"/>
      <c r="KT56"/>
      <c r="KU56"/>
      <c r="KV56"/>
      <c r="KW56"/>
      <c r="KX56"/>
      <c r="KY56"/>
      <c r="KZ56"/>
      <c r="LA56"/>
      <c r="LB56"/>
      <c r="LC56"/>
      <c r="LD56"/>
      <c r="LE56"/>
      <c r="LF56"/>
      <c r="LG56"/>
      <c r="LH56"/>
      <c r="LI56"/>
      <c r="LJ56"/>
      <c r="LK56"/>
      <c r="LL56"/>
      <c r="LM56"/>
      <c r="LN56"/>
      <c r="LO56"/>
      <c r="LP56"/>
      <c r="LQ56"/>
      <c r="LR56"/>
      <c r="LS56"/>
      <c r="LT56"/>
      <c r="LU56"/>
      <c r="LV56"/>
      <c r="LW56"/>
      <c r="LX56"/>
      <c r="LY56"/>
      <c r="LZ56"/>
      <c r="MA56"/>
      <c r="MB56"/>
      <c r="MC56"/>
      <c r="MD56"/>
      <c r="ME56"/>
      <c r="MF56"/>
      <c r="MG56"/>
      <c r="MH56"/>
      <c r="MI56"/>
      <c r="MJ56"/>
      <c r="MK56"/>
      <c r="ML56"/>
      <c r="MM56"/>
      <c r="MN56"/>
      <c r="MO56"/>
      <c r="MP56"/>
      <c r="MQ56"/>
      <c r="MR56"/>
      <c r="MS56"/>
      <c r="MT56"/>
      <c r="MU56"/>
      <c r="MV56"/>
      <c r="MW56"/>
      <c r="MX56"/>
      <c r="MY56"/>
      <c r="MZ56"/>
      <c r="NA56"/>
      <c r="NB56"/>
      <c r="NC56"/>
      <c r="ND56"/>
      <c r="NE56"/>
      <c r="NF56"/>
      <c r="NG56"/>
      <c r="NH56"/>
      <c r="NI56"/>
      <c r="NJ56"/>
      <c r="NK56"/>
      <c r="NL56"/>
      <c r="NM56"/>
      <c r="NN56"/>
      <c r="NO56"/>
      <c r="NP56"/>
      <c r="NQ56"/>
      <c r="NR56"/>
      <c r="NS56"/>
      <c r="NT56"/>
      <c r="NU56"/>
      <c r="NV56"/>
      <c r="NW56"/>
      <c r="NX56"/>
      <c r="NY56"/>
      <c r="NZ56"/>
      <c r="OA56"/>
      <c r="OB56"/>
      <c r="OC56"/>
      <c r="OD56"/>
      <c r="OE56"/>
      <c r="OF56"/>
      <c r="OG56"/>
      <c r="OH56"/>
      <c r="OI56"/>
      <c r="OJ56"/>
      <c r="OK56"/>
      <c r="OL56"/>
      <c r="OM56"/>
      <c r="ON56"/>
      <c r="OO56"/>
      <c r="OP56"/>
      <c r="OQ56"/>
      <c r="OR56"/>
      <c r="OS56"/>
      <c r="OT56"/>
      <c r="OU56"/>
      <c r="OV56"/>
      <c r="OW56"/>
      <c r="OX56"/>
      <c r="OY56"/>
      <c r="OZ56"/>
      <c r="PA56"/>
      <c r="PB56"/>
      <c r="PC56"/>
      <c r="PD56"/>
      <c r="PE56"/>
      <c r="PF56"/>
      <c r="PG56"/>
      <c r="PH56"/>
      <c r="PI56"/>
      <c r="PJ56"/>
      <c r="PK56"/>
      <c r="PL56"/>
      <c r="PM56"/>
      <c r="PN56"/>
      <c r="PO56"/>
      <c r="PP56"/>
      <c r="PQ56"/>
      <c r="PR56"/>
      <c r="PS56"/>
      <c r="PT56"/>
      <c r="PU56"/>
      <c r="PV56"/>
      <c r="PW56"/>
      <c r="PX56"/>
      <c r="PY56"/>
      <c r="PZ56"/>
      <c r="QA56"/>
      <c r="QB56"/>
      <c r="QC56"/>
      <c r="QD56"/>
      <c r="QE56"/>
      <c r="QF56"/>
      <c r="QG56"/>
      <c r="QH56"/>
      <c r="QI56"/>
      <c r="QJ56"/>
      <c r="QK56"/>
      <c r="QL56"/>
      <c r="QM56"/>
      <c r="QN56"/>
      <c r="QO56"/>
      <c r="QP56"/>
      <c r="QQ56"/>
      <c r="QR56"/>
      <c r="QS56"/>
      <c r="QT56"/>
      <c r="QU56"/>
      <c r="QV56"/>
      <c r="QW56"/>
      <c r="QX56"/>
      <c r="QY56"/>
      <c r="QZ56"/>
      <c r="RA56"/>
      <c r="RB56"/>
      <c r="RC56"/>
      <c r="RD56"/>
      <c r="RE56"/>
      <c r="RF56"/>
      <c r="RG56"/>
      <c r="RH56"/>
      <c r="RI56"/>
      <c r="RJ56"/>
      <c r="RK56"/>
      <c r="RL56"/>
    </row>
    <row r="57" spans="1:480" s="13" customFormat="1" ht="82.5" customHeight="1" x14ac:dyDescent="0.25">
      <c r="A57" s="34" t="s">
        <v>21</v>
      </c>
      <c r="B57" s="34" t="s">
        <v>213</v>
      </c>
      <c r="C57" s="34" t="s">
        <v>19</v>
      </c>
      <c r="D57" s="26" t="s">
        <v>315</v>
      </c>
      <c r="E57" s="103" t="s">
        <v>295</v>
      </c>
      <c r="F57" s="34" t="s">
        <v>27</v>
      </c>
      <c r="G57" s="113">
        <v>2</v>
      </c>
      <c r="H57" s="76">
        <v>45657</v>
      </c>
      <c r="I57" s="113">
        <v>0</v>
      </c>
      <c r="J57" s="113">
        <v>0</v>
      </c>
      <c r="K57" s="28">
        <v>753</v>
      </c>
      <c r="L57" s="28">
        <v>0</v>
      </c>
      <c r="M57" s="28">
        <v>0</v>
      </c>
      <c r="N57" s="102"/>
      <c r="O57" s="102"/>
      <c r="P57" s="102"/>
      <c r="Q57" s="169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  <c r="JB57"/>
      <c r="JC57"/>
      <c r="JD57"/>
      <c r="JE57"/>
      <c r="JF57"/>
      <c r="JG57"/>
      <c r="JH57"/>
      <c r="JI57"/>
      <c r="JJ57"/>
      <c r="JK57"/>
      <c r="JL57"/>
      <c r="JM57"/>
      <c r="JN57"/>
      <c r="JO57"/>
      <c r="JP57"/>
      <c r="JQ57"/>
      <c r="JR57"/>
      <c r="JS57"/>
      <c r="JT57"/>
      <c r="JU57"/>
      <c r="JV57"/>
      <c r="JW57"/>
      <c r="JX57"/>
      <c r="JY57"/>
      <c r="JZ57"/>
      <c r="KA57"/>
      <c r="KB57"/>
      <c r="KC57"/>
      <c r="KD57"/>
      <c r="KE57"/>
      <c r="KF57"/>
      <c r="KG57"/>
      <c r="KH57"/>
      <c r="KI57"/>
      <c r="KJ57"/>
      <c r="KK57"/>
      <c r="KL57"/>
      <c r="KM57"/>
      <c r="KN57"/>
      <c r="KO57"/>
      <c r="KP57"/>
      <c r="KQ57"/>
      <c r="KR57"/>
      <c r="KS57"/>
      <c r="KT57"/>
      <c r="KU57"/>
      <c r="KV57"/>
      <c r="KW57"/>
      <c r="KX57"/>
      <c r="KY57"/>
      <c r="KZ57"/>
      <c r="LA57"/>
      <c r="LB57"/>
      <c r="LC57"/>
      <c r="LD57"/>
      <c r="LE57"/>
      <c r="LF57"/>
      <c r="LG57"/>
      <c r="LH57"/>
      <c r="LI57"/>
      <c r="LJ57"/>
      <c r="LK57"/>
      <c r="LL57"/>
      <c r="LM57"/>
      <c r="LN57"/>
      <c r="LO57"/>
      <c r="LP57"/>
      <c r="LQ57"/>
      <c r="LR57"/>
      <c r="LS57"/>
      <c r="LT57"/>
      <c r="LU57"/>
      <c r="LV57"/>
      <c r="LW57"/>
      <c r="LX57"/>
      <c r="LY57"/>
      <c r="LZ57"/>
      <c r="MA57"/>
      <c r="MB57"/>
      <c r="MC57"/>
      <c r="MD57"/>
      <c r="ME57"/>
      <c r="MF57"/>
      <c r="MG57"/>
      <c r="MH57"/>
      <c r="MI57"/>
      <c r="MJ57"/>
      <c r="MK57"/>
      <c r="ML57"/>
      <c r="MM57"/>
      <c r="MN57"/>
      <c r="MO57"/>
      <c r="MP57"/>
      <c r="MQ57"/>
      <c r="MR57"/>
      <c r="MS57"/>
      <c r="MT57"/>
      <c r="MU57"/>
      <c r="MV57"/>
      <c r="MW57"/>
      <c r="MX57"/>
      <c r="MY57"/>
      <c r="MZ57"/>
      <c r="NA57"/>
      <c r="NB57"/>
      <c r="NC57"/>
      <c r="ND57"/>
      <c r="NE57"/>
      <c r="NF57"/>
      <c r="NG57"/>
      <c r="NH57"/>
      <c r="NI57"/>
      <c r="NJ57"/>
      <c r="NK57"/>
      <c r="NL57"/>
      <c r="NM57"/>
      <c r="NN57"/>
      <c r="NO57"/>
      <c r="NP57"/>
      <c r="NQ57"/>
      <c r="NR57"/>
      <c r="NS57"/>
      <c r="NT57"/>
      <c r="NU57"/>
      <c r="NV57"/>
      <c r="NW57"/>
      <c r="NX57"/>
      <c r="NY57"/>
      <c r="NZ57"/>
      <c r="OA57"/>
      <c r="OB57"/>
      <c r="OC57"/>
      <c r="OD57"/>
      <c r="OE57"/>
      <c r="OF57"/>
      <c r="OG57"/>
      <c r="OH57"/>
      <c r="OI57"/>
      <c r="OJ57"/>
      <c r="OK57"/>
      <c r="OL57"/>
      <c r="OM57"/>
      <c r="ON57"/>
      <c r="OO57"/>
      <c r="OP57"/>
      <c r="OQ57"/>
      <c r="OR57"/>
      <c r="OS57"/>
      <c r="OT57"/>
      <c r="OU57"/>
      <c r="OV57"/>
      <c r="OW57"/>
      <c r="OX57"/>
      <c r="OY57"/>
      <c r="OZ57"/>
      <c r="PA57"/>
      <c r="PB57"/>
      <c r="PC57"/>
      <c r="PD57"/>
      <c r="PE57"/>
      <c r="PF57"/>
      <c r="PG57"/>
      <c r="PH57"/>
      <c r="PI57"/>
      <c r="PJ57"/>
      <c r="PK57"/>
      <c r="PL57"/>
      <c r="PM57"/>
      <c r="PN57"/>
      <c r="PO57"/>
      <c r="PP57"/>
      <c r="PQ57"/>
      <c r="PR57"/>
      <c r="PS57"/>
      <c r="PT57"/>
      <c r="PU57"/>
      <c r="PV57"/>
      <c r="PW57"/>
      <c r="PX57"/>
      <c r="PY57"/>
      <c r="PZ57"/>
      <c r="QA57"/>
      <c r="QB57"/>
      <c r="QC57"/>
      <c r="QD57"/>
      <c r="QE57"/>
      <c r="QF57"/>
      <c r="QG57"/>
      <c r="QH57"/>
      <c r="QI57"/>
      <c r="QJ57"/>
      <c r="QK57"/>
      <c r="QL57"/>
      <c r="QM57"/>
      <c r="QN57"/>
      <c r="QO57"/>
      <c r="QP57"/>
      <c r="QQ57"/>
      <c r="QR57"/>
      <c r="QS57"/>
      <c r="QT57"/>
      <c r="QU57"/>
      <c r="QV57"/>
      <c r="QW57"/>
      <c r="QX57"/>
      <c r="QY57"/>
      <c r="QZ57"/>
      <c r="RA57"/>
      <c r="RB57"/>
      <c r="RC57"/>
      <c r="RD57"/>
      <c r="RE57"/>
      <c r="RF57"/>
      <c r="RG57"/>
      <c r="RH57"/>
      <c r="RI57"/>
      <c r="RJ57"/>
      <c r="RK57"/>
      <c r="RL57"/>
    </row>
    <row r="58" spans="1:480" ht="90" customHeight="1" x14ac:dyDescent="0.25">
      <c r="A58" s="7" t="s">
        <v>53</v>
      </c>
      <c r="B58" s="8" t="s">
        <v>13</v>
      </c>
      <c r="C58" s="8" t="s">
        <v>13</v>
      </c>
      <c r="D58" s="15" t="s">
        <v>54</v>
      </c>
      <c r="E58" s="15" t="s">
        <v>55</v>
      </c>
      <c r="F58" s="7" t="s">
        <v>18</v>
      </c>
      <c r="G58" s="21">
        <f>G64+G59</f>
        <v>26.065000000000001</v>
      </c>
      <c r="H58" s="136" t="s">
        <v>13</v>
      </c>
      <c r="I58" s="21">
        <f>I64+I59</f>
        <v>11.16</v>
      </c>
      <c r="J58" s="21">
        <f>J64+J59</f>
        <v>4.4320000000000004</v>
      </c>
      <c r="K58" s="16">
        <f>K64+K218+K232+K236+K246+K248+K238+K243+K250+K59+K216</f>
        <v>3022877.4720000001</v>
      </c>
      <c r="L58" s="16">
        <f>L64+L218+L232+L236+L246+L248+L238+L243+L250+L59+L216</f>
        <v>2342158.7900000005</v>
      </c>
      <c r="M58" s="16">
        <f>M64+M218+M232+M236+M246+M248+M238+M243+M250+M59+M216</f>
        <v>2329663.33</v>
      </c>
      <c r="N58" s="16">
        <f>N64+N218+N232+N236+N246+N248+N238+N250+N59+N216</f>
        <v>698764.56</v>
      </c>
      <c r="O58" s="16">
        <f>O64+O218+O232+O236+O246+O248+O238+O250+O59+O216</f>
        <v>400684</v>
      </c>
      <c r="P58" s="16">
        <f>P64+P218+P232+P236+P246+P248+P238+P250+P59+P216</f>
        <v>402955.17</v>
      </c>
    </row>
    <row r="59" spans="1:480" ht="91.5" customHeight="1" x14ac:dyDescent="0.25">
      <c r="A59" s="189" t="s">
        <v>53</v>
      </c>
      <c r="B59" s="189" t="s">
        <v>269</v>
      </c>
      <c r="C59" s="189" t="s">
        <v>13</v>
      </c>
      <c r="D59" s="196" t="s">
        <v>244</v>
      </c>
      <c r="E59" s="18" t="s">
        <v>55</v>
      </c>
      <c r="F59" s="24" t="s">
        <v>18</v>
      </c>
      <c r="G59" s="22">
        <f>G61+G63</f>
        <v>2.37</v>
      </c>
      <c r="H59" s="132" t="s">
        <v>13</v>
      </c>
      <c r="I59" s="22">
        <v>0</v>
      </c>
      <c r="J59" s="22">
        <v>0</v>
      </c>
      <c r="K59" s="215">
        <f>K62+K61+K63</f>
        <v>149051.94</v>
      </c>
      <c r="L59" s="215">
        <f>L62+L61+L63</f>
        <v>0</v>
      </c>
      <c r="M59" s="215">
        <f>M62+M61+M63</f>
        <v>0</v>
      </c>
      <c r="N59" s="102"/>
      <c r="O59" s="102"/>
      <c r="P59" s="102"/>
      <c r="Q59" s="171"/>
    </row>
    <row r="60" spans="1:480" ht="78" customHeight="1" x14ac:dyDescent="0.25">
      <c r="A60" s="190"/>
      <c r="B60" s="190"/>
      <c r="C60" s="190"/>
      <c r="D60" s="197"/>
      <c r="E60" s="109" t="s">
        <v>26</v>
      </c>
      <c r="F60" s="12" t="s">
        <v>27</v>
      </c>
      <c r="G60" s="31">
        <f>G62</f>
        <v>1</v>
      </c>
      <c r="H60" s="132" t="s">
        <v>13</v>
      </c>
      <c r="I60" s="31">
        <f>I62</f>
        <v>0</v>
      </c>
      <c r="J60" s="31">
        <f>J62</f>
        <v>0</v>
      </c>
      <c r="K60" s="216"/>
      <c r="L60" s="216"/>
      <c r="M60" s="216"/>
      <c r="N60" s="108">
        <f>SUM(K61:K62)</f>
        <v>16046.88</v>
      </c>
      <c r="O60" s="102">
        <f>SUM(L61:L62)</f>
        <v>0</v>
      </c>
      <c r="P60" s="102">
        <f>SUM(M61:M62)</f>
        <v>0</v>
      </c>
      <c r="Q60" s="171"/>
    </row>
    <row r="61" spans="1:480" s="13" customFormat="1" ht="147.75" customHeight="1" x14ac:dyDescent="0.25">
      <c r="A61" s="34" t="s">
        <v>53</v>
      </c>
      <c r="B61" s="34" t="s">
        <v>269</v>
      </c>
      <c r="C61" s="34" t="s">
        <v>19</v>
      </c>
      <c r="D61" s="110" t="s">
        <v>245</v>
      </c>
      <c r="E61" s="116" t="s">
        <v>55</v>
      </c>
      <c r="F61" s="155" t="s">
        <v>18</v>
      </c>
      <c r="G61" s="114">
        <v>1.74</v>
      </c>
      <c r="H61" s="160">
        <v>45445</v>
      </c>
      <c r="I61" s="115">
        <v>0</v>
      </c>
      <c r="J61" s="115">
        <v>0</v>
      </c>
      <c r="K61" s="111">
        <f>6423.44*2</f>
        <v>12846.88</v>
      </c>
      <c r="L61" s="111">
        <v>0</v>
      </c>
      <c r="M61" s="111">
        <v>0</v>
      </c>
      <c r="N61" s="102"/>
      <c r="O61" s="102"/>
      <c r="P61" s="102"/>
      <c r="Q61" s="17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  <c r="JB61"/>
      <c r="JC61"/>
      <c r="JD61"/>
      <c r="JE61"/>
      <c r="JF61"/>
      <c r="JG61"/>
      <c r="JH61"/>
      <c r="JI61"/>
      <c r="JJ61"/>
      <c r="JK61"/>
      <c r="JL61"/>
      <c r="JM61"/>
      <c r="JN61"/>
      <c r="JO61"/>
      <c r="JP61"/>
      <c r="JQ61"/>
      <c r="JR61"/>
      <c r="JS61"/>
      <c r="JT61"/>
      <c r="JU61"/>
      <c r="JV61"/>
      <c r="JW61"/>
      <c r="JX61"/>
      <c r="JY61"/>
      <c r="JZ61"/>
      <c r="KA61"/>
      <c r="KB61"/>
      <c r="KC61"/>
      <c r="KD61"/>
      <c r="KE61"/>
      <c r="KF61"/>
      <c r="KG61"/>
      <c r="KH61"/>
      <c r="KI61"/>
      <c r="KJ61"/>
      <c r="KK61"/>
      <c r="KL61"/>
      <c r="KM61"/>
      <c r="KN61"/>
      <c r="KO61"/>
      <c r="KP61"/>
      <c r="KQ61"/>
      <c r="KR61"/>
      <c r="KS61"/>
      <c r="KT61"/>
      <c r="KU61"/>
      <c r="KV61"/>
      <c r="KW61"/>
      <c r="KX61"/>
      <c r="KY61"/>
      <c r="KZ61"/>
      <c r="LA61"/>
      <c r="LB61"/>
      <c r="LC61"/>
      <c r="LD61"/>
      <c r="LE61"/>
      <c r="LF61"/>
      <c r="LG61"/>
      <c r="LH61"/>
      <c r="LI61"/>
      <c r="LJ61"/>
      <c r="LK61"/>
      <c r="LL61"/>
      <c r="LM61"/>
      <c r="LN61"/>
      <c r="LO61"/>
      <c r="LP61"/>
      <c r="LQ61"/>
      <c r="LR61"/>
      <c r="LS61"/>
      <c r="LT61"/>
      <c r="LU61"/>
      <c r="LV61"/>
      <c r="LW61"/>
      <c r="LX61"/>
      <c r="LY61"/>
      <c r="LZ61"/>
      <c r="MA61"/>
      <c r="MB61"/>
      <c r="MC61"/>
      <c r="MD61"/>
      <c r="ME61"/>
      <c r="MF61"/>
      <c r="MG61"/>
      <c r="MH61"/>
      <c r="MI61"/>
      <c r="MJ61"/>
      <c r="MK61"/>
      <c r="ML61"/>
      <c r="MM61"/>
      <c r="MN61"/>
      <c r="MO61"/>
      <c r="MP61"/>
      <c r="MQ61"/>
      <c r="MR61"/>
      <c r="MS61"/>
      <c r="MT61"/>
      <c r="MU61"/>
      <c r="MV61"/>
      <c r="MW61"/>
      <c r="MX61"/>
      <c r="MY61"/>
      <c r="MZ61"/>
      <c r="NA61"/>
      <c r="NB61"/>
      <c r="NC61"/>
      <c r="ND61"/>
      <c r="NE61"/>
      <c r="NF61"/>
      <c r="NG61"/>
      <c r="NH61"/>
      <c r="NI61"/>
      <c r="NJ61"/>
      <c r="NK61"/>
      <c r="NL61"/>
      <c r="NM61"/>
      <c r="NN61"/>
      <c r="NO61"/>
      <c r="NP61"/>
      <c r="NQ61"/>
      <c r="NR61"/>
      <c r="NS61"/>
      <c r="NT61"/>
      <c r="NU61"/>
      <c r="NV61"/>
      <c r="NW61"/>
      <c r="NX61"/>
      <c r="NY61"/>
      <c r="NZ61"/>
      <c r="OA61"/>
      <c r="OB61"/>
      <c r="OC61"/>
      <c r="OD61"/>
      <c r="OE61"/>
      <c r="OF61"/>
      <c r="OG61"/>
      <c r="OH61"/>
      <c r="OI61"/>
      <c r="OJ61"/>
      <c r="OK61"/>
      <c r="OL61"/>
      <c r="OM61"/>
      <c r="ON61"/>
      <c r="OO61"/>
      <c r="OP61"/>
      <c r="OQ61"/>
      <c r="OR61"/>
      <c r="OS61"/>
      <c r="OT61"/>
      <c r="OU61"/>
      <c r="OV61"/>
      <c r="OW61"/>
      <c r="OX61"/>
      <c r="OY61"/>
      <c r="OZ61"/>
      <c r="PA61"/>
      <c r="PB61"/>
      <c r="PC61"/>
      <c r="PD61"/>
      <c r="PE61"/>
      <c r="PF61"/>
      <c r="PG61"/>
      <c r="PH61"/>
      <c r="PI61"/>
      <c r="PJ61"/>
      <c r="PK61"/>
      <c r="PL61"/>
      <c r="PM61"/>
      <c r="PN61"/>
      <c r="PO61"/>
      <c r="PP61"/>
      <c r="PQ61"/>
      <c r="PR61"/>
      <c r="PS61"/>
      <c r="PT61"/>
      <c r="PU61"/>
      <c r="PV61"/>
      <c r="PW61"/>
      <c r="PX61"/>
      <c r="PY61"/>
      <c r="PZ61"/>
      <c r="QA61"/>
      <c r="QB61"/>
      <c r="QC61"/>
      <c r="QD61"/>
      <c r="QE61"/>
      <c r="QF61"/>
      <c r="QG61"/>
      <c r="QH61"/>
      <c r="QI61"/>
      <c r="QJ61"/>
      <c r="QK61"/>
      <c r="QL61"/>
      <c r="QM61"/>
      <c r="QN61"/>
      <c r="QO61"/>
      <c r="QP61"/>
      <c r="QQ61"/>
      <c r="QR61"/>
      <c r="QS61"/>
      <c r="QT61"/>
      <c r="QU61"/>
      <c r="QV61"/>
      <c r="QW61"/>
      <c r="QX61"/>
      <c r="QY61"/>
      <c r="QZ61"/>
      <c r="RA61"/>
      <c r="RB61"/>
      <c r="RC61"/>
      <c r="RD61"/>
      <c r="RE61"/>
      <c r="RF61"/>
      <c r="RG61"/>
      <c r="RH61"/>
      <c r="RI61"/>
    </row>
    <row r="62" spans="1:480" s="13" customFormat="1" ht="181.5" customHeight="1" x14ac:dyDescent="0.25">
      <c r="A62" s="34" t="s">
        <v>53</v>
      </c>
      <c r="B62" s="34" t="s">
        <v>269</v>
      </c>
      <c r="C62" s="34" t="s">
        <v>19</v>
      </c>
      <c r="D62" s="110" t="s">
        <v>246</v>
      </c>
      <c r="E62" s="112" t="s">
        <v>26</v>
      </c>
      <c r="F62" s="34" t="s">
        <v>27</v>
      </c>
      <c r="G62" s="113">
        <v>1</v>
      </c>
      <c r="H62" s="76">
        <v>45444</v>
      </c>
      <c r="I62" s="117">
        <v>0</v>
      </c>
      <c r="J62" s="117">
        <v>0</v>
      </c>
      <c r="K62" s="33">
        <v>3200</v>
      </c>
      <c r="L62" s="33">
        <v>0</v>
      </c>
      <c r="M62" s="33">
        <v>0</v>
      </c>
      <c r="N62" s="102"/>
      <c r="O62" s="102"/>
      <c r="P62" s="102"/>
      <c r="Q62" s="171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  <c r="JB62"/>
      <c r="JC62"/>
      <c r="JD62"/>
      <c r="JE62"/>
      <c r="JF62"/>
      <c r="JG62"/>
      <c r="JH62"/>
      <c r="JI62"/>
      <c r="JJ62"/>
      <c r="JK62"/>
      <c r="JL62"/>
      <c r="JM62"/>
      <c r="JN62"/>
      <c r="JO62"/>
      <c r="JP62"/>
      <c r="JQ62"/>
      <c r="JR62"/>
      <c r="JS62"/>
      <c r="JT62"/>
      <c r="JU62"/>
      <c r="JV62"/>
      <c r="JW62"/>
      <c r="JX62"/>
      <c r="JY62"/>
      <c r="JZ62"/>
      <c r="KA62"/>
      <c r="KB62"/>
      <c r="KC62"/>
      <c r="KD62"/>
      <c r="KE62"/>
      <c r="KF62"/>
      <c r="KG62"/>
      <c r="KH62"/>
      <c r="KI62"/>
      <c r="KJ62"/>
      <c r="KK62"/>
      <c r="KL62"/>
      <c r="KM62"/>
      <c r="KN62"/>
      <c r="KO62"/>
      <c r="KP62"/>
      <c r="KQ62"/>
      <c r="KR62"/>
      <c r="KS62"/>
      <c r="KT62"/>
      <c r="KU62"/>
      <c r="KV62"/>
      <c r="KW62"/>
      <c r="KX62"/>
      <c r="KY62"/>
      <c r="KZ62"/>
      <c r="LA62"/>
      <c r="LB62"/>
      <c r="LC62"/>
      <c r="LD62"/>
      <c r="LE62"/>
      <c r="LF62"/>
      <c r="LG62"/>
      <c r="LH62"/>
      <c r="LI62"/>
      <c r="LJ62"/>
      <c r="LK62"/>
      <c r="LL62"/>
      <c r="LM62"/>
      <c r="LN62"/>
      <c r="LO62"/>
      <c r="LP62"/>
      <c r="LQ62"/>
      <c r="LR62"/>
      <c r="LS62"/>
      <c r="LT62"/>
      <c r="LU62"/>
      <c r="LV62"/>
      <c r="LW62"/>
      <c r="LX62"/>
      <c r="LY62"/>
      <c r="LZ62"/>
      <c r="MA62"/>
      <c r="MB62"/>
      <c r="MC62"/>
      <c r="MD62"/>
      <c r="ME62"/>
      <c r="MF62"/>
      <c r="MG62"/>
      <c r="MH62"/>
      <c r="MI62"/>
      <c r="MJ62"/>
      <c r="MK62"/>
      <c r="ML62"/>
      <c r="MM62"/>
      <c r="MN62"/>
      <c r="MO62"/>
      <c r="MP62"/>
      <c r="MQ62"/>
      <c r="MR62"/>
      <c r="MS62"/>
      <c r="MT62"/>
      <c r="MU62"/>
      <c r="MV62"/>
      <c r="MW62"/>
      <c r="MX62"/>
      <c r="MY62"/>
      <c r="MZ62"/>
      <c r="NA62"/>
      <c r="NB62"/>
      <c r="NC62"/>
      <c r="ND62"/>
      <c r="NE62"/>
      <c r="NF62"/>
      <c r="NG62"/>
      <c r="NH62"/>
      <c r="NI62"/>
      <c r="NJ62"/>
      <c r="NK62"/>
      <c r="NL62"/>
      <c r="NM62"/>
      <c r="NN62"/>
      <c r="NO62"/>
      <c r="NP62"/>
      <c r="NQ62"/>
      <c r="NR62"/>
      <c r="NS62"/>
      <c r="NT62"/>
      <c r="NU62"/>
      <c r="NV62"/>
      <c r="NW62"/>
      <c r="NX62"/>
      <c r="NY62"/>
      <c r="NZ62"/>
      <c r="OA62"/>
      <c r="OB62"/>
      <c r="OC62"/>
      <c r="OD62"/>
      <c r="OE62"/>
      <c r="OF62"/>
      <c r="OG62"/>
      <c r="OH62"/>
      <c r="OI62"/>
      <c r="OJ62"/>
      <c r="OK62"/>
      <c r="OL62"/>
      <c r="OM62"/>
      <c r="ON62"/>
      <c r="OO62"/>
      <c r="OP62"/>
      <c r="OQ62"/>
      <c r="OR62"/>
      <c r="OS62"/>
      <c r="OT62"/>
      <c r="OU62"/>
      <c r="OV62"/>
      <c r="OW62"/>
      <c r="OX62"/>
      <c r="OY62"/>
      <c r="OZ62"/>
      <c r="PA62"/>
      <c r="PB62"/>
      <c r="PC62"/>
      <c r="PD62"/>
      <c r="PE62"/>
      <c r="PF62"/>
      <c r="PG62"/>
      <c r="PH62"/>
      <c r="PI62"/>
      <c r="PJ62"/>
      <c r="PK62"/>
      <c r="PL62"/>
      <c r="PM62"/>
      <c r="PN62"/>
      <c r="PO62"/>
      <c r="PP62"/>
      <c r="PQ62"/>
      <c r="PR62"/>
      <c r="PS62"/>
      <c r="PT62"/>
      <c r="PU62"/>
      <c r="PV62"/>
      <c r="PW62"/>
      <c r="PX62"/>
      <c r="PY62"/>
      <c r="PZ62"/>
      <c r="QA62"/>
      <c r="QB62"/>
      <c r="QC62"/>
      <c r="QD62"/>
      <c r="QE62"/>
      <c r="QF62"/>
      <c r="QG62"/>
      <c r="QH62"/>
      <c r="QI62"/>
      <c r="QJ62"/>
      <c r="QK62"/>
      <c r="QL62"/>
      <c r="QM62"/>
      <c r="QN62"/>
      <c r="QO62"/>
      <c r="QP62"/>
      <c r="QQ62"/>
      <c r="QR62"/>
      <c r="QS62"/>
      <c r="QT62"/>
      <c r="QU62"/>
      <c r="QV62"/>
      <c r="QW62"/>
      <c r="QX62"/>
      <c r="QY62"/>
      <c r="QZ62"/>
      <c r="RA62"/>
      <c r="RB62"/>
      <c r="RC62"/>
      <c r="RD62"/>
      <c r="RE62"/>
      <c r="RF62"/>
      <c r="RG62"/>
      <c r="RH62"/>
      <c r="RI62"/>
    </row>
    <row r="63" spans="1:480" s="13" customFormat="1" ht="96" customHeight="1" x14ac:dyDescent="0.25">
      <c r="A63" s="154" t="s">
        <v>53</v>
      </c>
      <c r="B63" s="154" t="s">
        <v>291</v>
      </c>
      <c r="C63" s="34" t="s">
        <v>19</v>
      </c>
      <c r="D63" s="37" t="s">
        <v>261</v>
      </c>
      <c r="E63" s="116" t="s">
        <v>55</v>
      </c>
      <c r="F63" s="155" t="s">
        <v>18</v>
      </c>
      <c r="G63" s="33">
        <v>0.63</v>
      </c>
      <c r="H63" s="76">
        <v>45627</v>
      </c>
      <c r="I63" s="117">
        <v>0</v>
      </c>
      <c r="J63" s="117">
        <v>0</v>
      </c>
      <c r="K63" s="111">
        <v>133005.06</v>
      </c>
      <c r="L63" s="111">
        <v>0</v>
      </c>
      <c r="M63" s="111">
        <v>0</v>
      </c>
      <c r="N63" s="102"/>
      <c r="O63" s="102"/>
      <c r="P63" s="102"/>
      <c r="Q63" s="171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  <c r="JB63"/>
      <c r="JC63"/>
      <c r="JD63"/>
      <c r="JE63"/>
      <c r="JF63"/>
      <c r="JG63"/>
      <c r="JH63"/>
      <c r="JI63"/>
      <c r="JJ63"/>
      <c r="JK63"/>
      <c r="JL63"/>
      <c r="JM63"/>
      <c r="JN63"/>
      <c r="JO63"/>
      <c r="JP63"/>
      <c r="JQ63"/>
      <c r="JR63"/>
      <c r="JS63"/>
      <c r="JT63"/>
      <c r="JU63"/>
      <c r="JV63"/>
      <c r="JW63"/>
      <c r="JX63"/>
      <c r="JY63"/>
      <c r="JZ63"/>
      <c r="KA63"/>
      <c r="KB63"/>
      <c r="KC63"/>
      <c r="KD63"/>
      <c r="KE63"/>
      <c r="KF63"/>
      <c r="KG63"/>
      <c r="KH63"/>
      <c r="KI63"/>
      <c r="KJ63"/>
      <c r="KK63"/>
      <c r="KL63"/>
      <c r="KM63"/>
      <c r="KN63"/>
      <c r="KO63"/>
      <c r="KP63"/>
      <c r="KQ63"/>
      <c r="KR63"/>
      <c r="KS63"/>
      <c r="KT63"/>
      <c r="KU63"/>
      <c r="KV63"/>
      <c r="KW63"/>
      <c r="KX63"/>
      <c r="KY63"/>
      <c r="KZ63"/>
      <c r="LA63"/>
      <c r="LB63"/>
      <c r="LC63"/>
      <c r="LD63"/>
      <c r="LE63"/>
      <c r="LF63"/>
      <c r="LG63"/>
      <c r="LH63"/>
      <c r="LI63"/>
      <c r="LJ63"/>
      <c r="LK63"/>
      <c r="LL63"/>
      <c r="LM63"/>
      <c r="LN63"/>
      <c r="LO63"/>
      <c r="LP63"/>
      <c r="LQ63"/>
      <c r="LR63"/>
      <c r="LS63"/>
      <c r="LT63"/>
      <c r="LU63"/>
      <c r="LV63"/>
      <c r="LW63"/>
      <c r="LX63"/>
      <c r="LY63"/>
      <c r="LZ63"/>
      <c r="MA63"/>
      <c r="MB63"/>
      <c r="MC63"/>
      <c r="MD63"/>
      <c r="ME63"/>
      <c r="MF63"/>
      <c r="MG63"/>
      <c r="MH63"/>
      <c r="MI63"/>
      <c r="MJ63"/>
      <c r="MK63"/>
      <c r="ML63"/>
      <c r="MM63"/>
      <c r="MN63"/>
      <c r="MO63"/>
      <c r="MP63"/>
      <c r="MQ63"/>
      <c r="MR63"/>
      <c r="MS63"/>
      <c r="MT63"/>
      <c r="MU63"/>
      <c r="MV63"/>
      <c r="MW63"/>
      <c r="MX63"/>
      <c r="MY63"/>
      <c r="MZ63"/>
      <c r="NA63"/>
      <c r="NB63"/>
      <c r="NC63"/>
      <c r="ND63"/>
      <c r="NE63"/>
      <c r="NF63"/>
      <c r="NG63"/>
      <c r="NH63"/>
      <c r="NI63"/>
      <c r="NJ63"/>
      <c r="NK63"/>
      <c r="NL63"/>
      <c r="NM63"/>
      <c r="NN63"/>
      <c r="NO63"/>
      <c r="NP63"/>
      <c r="NQ63"/>
      <c r="NR63"/>
      <c r="NS63"/>
      <c r="NT63"/>
      <c r="NU63"/>
      <c r="NV63"/>
      <c r="NW63"/>
      <c r="NX63"/>
      <c r="NY63"/>
      <c r="NZ63"/>
      <c r="OA63"/>
      <c r="OB63"/>
      <c r="OC63"/>
      <c r="OD63"/>
      <c r="OE63"/>
      <c r="OF63"/>
      <c r="OG63"/>
      <c r="OH63"/>
      <c r="OI63"/>
      <c r="OJ63"/>
      <c r="OK63"/>
      <c r="OL63"/>
      <c r="OM63"/>
      <c r="ON63"/>
      <c r="OO63"/>
      <c r="OP63"/>
      <c r="OQ63"/>
      <c r="OR63"/>
      <c r="OS63"/>
      <c r="OT63"/>
      <c r="OU63"/>
      <c r="OV63"/>
      <c r="OW63"/>
      <c r="OX63"/>
      <c r="OY63"/>
      <c r="OZ63"/>
      <c r="PA63"/>
      <c r="PB63"/>
      <c r="PC63"/>
      <c r="PD63"/>
      <c r="PE63"/>
      <c r="PF63"/>
      <c r="PG63"/>
      <c r="PH63"/>
      <c r="PI63"/>
      <c r="PJ63"/>
      <c r="PK63"/>
      <c r="PL63"/>
      <c r="PM63"/>
      <c r="PN63"/>
      <c r="PO63"/>
      <c r="PP63"/>
      <c r="PQ63"/>
      <c r="PR63"/>
      <c r="PS63"/>
      <c r="PT63"/>
      <c r="PU63"/>
      <c r="PV63"/>
      <c r="PW63"/>
      <c r="PX63"/>
      <c r="PY63"/>
      <c r="PZ63"/>
      <c r="QA63"/>
      <c r="QB63"/>
      <c r="QC63"/>
      <c r="QD63"/>
      <c r="QE63"/>
      <c r="QF63"/>
      <c r="QG63"/>
      <c r="QH63"/>
      <c r="QI63"/>
      <c r="QJ63"/>
      <c r="QK63"/>
      <c r="QL63"/>
      <c r="QM63"/>
      <c r="QN63"/>
      <c r="QO63"/>
      <c r="QP63"/>
      <c r="QQ63"/>
      <c r="QR63"/>
      <c r="QS63"/>
      <c r="QT63"/>
      <c r="QU63"/>
      <c r="QV63"/>
      <c r="QW63"/>
      <c r="QX63"/>
      <c r="QY63"/>
      <c r="QZ63"/>
      <c r="RA63"/>
      <c r="RB63"/>
      <c r="RC63"/>
      <c r="RD63"/>
      <c r="RE63"/>
      <c r="RF63"/>
      <c r="RG63"/>
      <c r="RH63"/>
      <c r="RI63"/>
    </row>
    <row r="64" spans="1:480" ht="71.25" customHeight="1" x14ac:dyDescent="0.25">
      <c r="A64" s="189" t="s">
        <v>53</v>
      </c>
      <c r="B64" s="191">
        <v>84921</v>
      </c>
      <c r="C64" s="191" t="s">
        <v>13</v>
      </c>
      <c r="D64" s="189" t="s">
        <v>56</v>
      </c>
      <c r="E64" s="18" t="s">
        <v>55</v>
      </c>
      <c r="F64" s="12" t="s">
        <v>18</v>
      </c>
      <c r="G64" s="22">
        <f>G67+G98+G186+G207+G196</f>
        <v>23.695</v>
      </c>
      <c r="H64" s="24" t="s">
        <v>13</v>
      </c>
      <c r="I64" s="22">
        <f>I67+I98+I186+I207</f>
        <v>11.16</v>
      </c>
      <c r="J64" s="22">
        <f>J67+J98+J186+J207</f>
        <v>4.4320000000000004</v>
      </c>
      <c r="K64" s="215">
        <f>K67+K89+K98+K155+K186+K196+K210+K207</f>
        <v>824379.19200000004</v>
      </c>
      <c r="L64" s="215">
        <f>L67+L89+L98+L155+L186+L196+L210+L207</f>
        <v>495889.79</v>
      </c>
      <c r="M64" s="215">
        <f>M67+M89+M98+M155+M186+M196+M210+M207</f>
        <v>505889.79000000004</v>
      </c>
      <c r="N64" s="52">
        <v>498739.56</v>
      </c>
      <c r="O64" s="52">
        <v>400684</v>
      </c>
      <c r="P64" s="52">
        <v>402955.17</v>
      </c>
      <c r="Q64" s="170"/>
    </row>
    <row r="65" spans="1:480" ht="58.5" customHeight="1" x14ac:dyDescent="0.25">
      <c r="A65" s="205"/>
      <c r="B65" s="206"/>
      <c r="C65" s="206"/>
      <c r="D65" s="205"/>
      <c r="E65" s="18" t="s">
        <v>57</v>
      </c>
      <c r="F65" s="12" t="s">
        <v>58</v>
      </c>
      <c r="G65" s="22">
        <f>G89</f>
        <v>12212</v>
      </c>
      <c r="H65" s="24" t="s">
        <v>13</v>
      </c>
      <c r="I65" s="22">
        <f>I89</f>
        <v>5387</v>
      </c>
      <c r="J65" s="22">
        <f>J89</f>
        <v>0</v>
      </c>
      <c r="K65" s="217"/>
      <c r="L65" s="217"/>
      <c r="M65" s="217"/>
      <c r="N65" s="52"/>
      <c r="O65" s="52"/>
      <c r="P65" s="52"/>
      <c r="R65" s="122"/>
    </row>
    <row r="66" spans="1:480" ht="56.25" customHeight="1" x14ac:dyDescent="0.25">
      <c r="A66" s="205"/>
      <c r="B66" s="206"/>
      <c r="C66" s="206"/>
      <c r="D66" s="205"/>
      <c r="E66" s="18" t="s">
        <v>26</v>
      </c>
      <c r="F66" s="12" t="s">
        <v>27</v>
      </c>
      <c r="G66" s="23">
        <f>G155</f>
        <v>16</v>
      </c>
      <c r="H66" s="24" t="s">
        <v>13</v>
      </c>
      <c r="I66" s="23">
        <f>I155</f>
        <v>2</v>
      </c>
      <c r="J66" s="23">
        <f>J155</f>
        <v>1</v>
      </c>
      <c r="K66" s="218"/>
      <c r="L66" s="218"/>
      <c r="M66" s="218"/>
      <c r="N66" s="52"/>
      <c r="O66" s="52"/>
      <c r="P66" s="52"/>
    </row>
    <row r="67" spans="1:480" ht="73.5" customHeight="1" x14ac:dyDescent="0.25">
      <c r="A67" s="58" t="s">
        <v>13</v>
      </c>
      <c r="B67" s="58" t="s">
        <v>13</v>
      </c>
      <c r="C67" s="58" t="s">
        <v>13</v>
      </c>
      <c r="D67" s="72" t="s">
        <v>59</v>
      </c>
      <c r="E67" s="60" t="s">
        <v>55</v>
      </c>
      <c r="F67" s="61" t="s">
        <v>18</v>
      </c>
      <c r="G67" s="63">
        <f>SUM(G68:G88)-G77-G78-G71-G86</f>
        <v>1.4900000000000007</v>
      </c>
      <c r="H67" s="64" t="s">
        <v>13</v>
      </c>
      <c r="I67" s="63">
        <f>SUM(I68:I88)</f>
        <v>0.62</v>
      </c>
      <c r="J67" s="63">
        <f>SUM(J68:J87)</f>
        <v>4.4320000000000004</v>
      </c>
      <c r="K67" s="63">
        <f>SUM(K68:K88)</f>
        <v>220371.1</v>
      </c>
      <c r="L67" s="63">
        <f>SUM(L68:L88)</f>
        <v>122757.49</v>
      </c>
      <c r="M67" s="63">
        <f>SUM(M68:M88)</f>
        <v>477889.79000000004</v>
      </c>
      <c r="N67" s="63">
        <f>SUM(N68:N156)</f>
        <v>0</v>
      </c>
      <c r="O67" s="63">
        <f>SUM(O68:O156)</f>
        <v>0</v>
      </c>
      <c r="P67" s="63">
        <f>SUM(P68:P156)</f>
        <v>0</v>
      </c>
      <c r="R67" s="123"/>
    </row>
    <row r="68" spans="1:480" s="13" customFormat="1" ht="67.5" customHeight="1" x14ac:dyDescent="0.25">
      <c r="A68" s="25" t="s">
        <v>53</v>
      </c>
      <c r="B68" s="25" t="s">
        <v>60</v>
      </c>
      <c r="C68" s="25" t="s">
        <v>19</v>
      </c>
      <c r="D68" s="26" t="s">
        <v>61</v>
      </c>
      <c r="E68" s="26" t="s">
        <v>55</v>
      </c>
      <c r="F68" s="27" t="s">
        <v>18</v>
      </c>
      <c r="G68" s="28">
        <v>0</v>
      </c>
      <c r="H68" s="76" t="s">
        <v>13</v>
      </c>
      <c r="I68" s="28">
        <v>0</v>
      </c>
      <c r="J68" s="28">
        <v>0</v>
      </c>
      <c r="K68" s="28">
        <f>77916.46-77916.46</f>
        <v>0</v>
      </c>
      <c r="L68" s="28">
        <v>0</v>
      </c>
      <c r="M68" s="28">
        <v>0</v>
      </c>
      <c r="N68" s="52"/>
      <c r="O68" s="52"/>
      <c r="P68" s="52"/>
      <c r="Q68" s="169"/>
      <c r="R68" s="102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  <c r="JA68"/>
      <c r="JB68"/>
      <c r="JC68"/>
      <c r="JD68"/>
      <c r="JE68"/>
      <c r="JF68"/>
      <c r="JG68"/>
      <c r="JH68"/>
      <c r="JI68"/>
      <c r="JJ68"/>
      <c r="JK68"/>
      <c r="JL68"/>
      <c r="JM68"/>
      <c r="JN68"/>
      <c r="JO68"/>
      <c r="JP68"/>
      <c r="JQ68"/>
      <c r="JR68"/>
      <c r="JS68"/>
      <c r="JT68"/>
      <c r="JU68"/>
      <c r="JV68"/>
      <c r="JW68"/>
      <c r="JX68"/>
      <c r="JY68"/>
      <c r="JZ68"/>
      <c r="KA68"/>
      <c r="KB68"/>
      <c r="KC68"/>
      <c r="KD68"/>
      <c r="KE68"/>
      <c r="KF68"/>
      <c r="KG68"/>
      <c r="KH68"/>
      <c r="KI68"/>
      <c r="KJ68"/>
      <c r="KK68"/>
      <c r="KL68"/>
      <c r="KM68"/>
      <c r="KN68"/>
      <c r="KO68"/>
      <c r="KP68"/>
      <c r="KQ68"/>
      <c r="KR68"/>
      <c r="KS68"/>
      <c r="KT68"/>
      <c r="KU68"/>
      <c r="KV68"/>
      <c r="KW68"/>
      <c r="KX68"/>
      <c r="KY68"/>
      <c r="KZ68"/>
      <c r="LA68"/>
      <c r="LB68"/>
      <c r="LC68"/>
      <c r="LD68"/>
      <c r="LE68"/>
      <c r="LF68"/>
      <c r="LG68"/>
      <c r="LH68"/>
      <c r="LI68"/>
      <c r="LJ68"/>
      <c r="LK68"/>
      <c r="LL68"/>
      <c r="LM68"/>
      <c r="LN68"/>
      <c r="LO68"/>
      <c r="LP68"/>
      <c r="LQ68"/>
      <c r="LR68"/>
      <c r="LS68"/>
      <c r="LT68"/>
      <c r="LU68"/>
      <c r="LV68"/>
      <c r="LW68"/>
      <c r="LX68"/>
      <c r="LY68"/>
      <c r="LZ68"/>
      <c r="MA68"/>
      <c r="MB68"/>
      <c r="MC68"/>
      <c r="MD68"/>
      <c r="ME68"/>
      <c r="MF68"/>
      <c r="MG68"/>
      <c r="MH68"/>
      <c r="MI68"/>
      <c r="MJ68"/>
      <c r="MK68"/>
      <c r="ML68"/>
      <c r="MM68"/>
      <c r="MN68"/>
      <c r="MO68"/>
      <c r="MP68"/>
      <c r="MQ68"/>
      <c r="MR68"/>
      <c r="MS68"/>
      <c r="MT68"/>
      <c r="MU68"/>
      <c r="MV68"/>
      <c r="MW68"/>
      <c r="MX68"/>
      <c r="MY68"/>
      <c r="MZ68"/>
      <c r="NA68"/>
      <c r="NB68"/>
      <c r="NC68"/>
      <c r="ND68"/>
      <c r="NE68"/>
      <c r="NF68"/>
      <c r="NG68"/>
      <c r="NH68"/>
      <c r="NI68"/>
      <c r="NJ68"/>
      <c r="NK68"/>
      <c r="NL68"/>
      <c r="NM68"/>
      <c r="NN68"/>
      <c r="NO68"/>
      <c r="NP68"/>
      <c r="NQ68"/>
      <c r="NR68"/>
      <c r="NS68"/>
      <c r="NT68"/>
      <c r="NU68"/>
      <c r="NV68"/>
      <c r="NW68"/>
      <c r="NX68"/>
      <c r="NY68"/>
      <c r="NZ68"/>
      <c r="OA68"/>
      <c r="OB68"/>
      <c r="OC68"/>
      <c r="OD68"/>
      <c r="OE68"/>
      <c r="OF68"/>
      <c r="OG68"/>
      <c r="OH68"/>
      <c r="OI68"/>
      <c r="OJ68"/>
      <c r="OK68"/>
      <c r="OL68"/>
      <c r="OM68"/>
      <c r="ON68"/>
      <c r="OO68"/>
      <c r="OP68"/>
      <c r="OQ68"/>
      <c r="OR68"/>
      <c r="OS68"/>
      <c r="OT68"/>
      <c r="OU68"/>
      <c r="OV68"/>
      <c r="OW68"/>
      <c r="OX68"/>
      <c r="OY68"/>
      <c r="OZ68"/>
      <c r="PA68"/>
      <c r="PB68"/>
      <c r="PC68"/>
      <c r="PD68"/>
      <c r="PE68"/>
      <c r="PF68"/>
      <c r="PG68"/>
      <c r="PH68"/>
      <c r="PI68"/>
      <c r="PJ68"/>
      <c r="PK68"/>
      <c r="PL68"/>
      <c r="PM68"/>
      <c r="PN68"/>
      <c r="PO68"/>
      <c r="PP68"/>
      <c r="PQ68"/>
      <c r="PR68"/>
      <c r="PS68"/>
      <c r="PT68"/>
      <c r="PU68"/>
      <c r="PV68"/>
      <c r="PW68"/>
      <c r="PX68"/>
      <c r="PY68"/>
      <c r="PZ68"/>
      <c r="QA68"/>
      <c r="QB68"/>
      <c r="QC68"/>
      <c r="QD68"/>
      <c r="QE68"/>
      <c r="QF68"/>
      <c r="QG68"/>
      <c r="QH68"/>
      <c r="QI68"/>
      <c r="QJ68"/>
      <c r="QK68"/>
      <c r="QL68"/>
      <c r="QM68"/>
      <c r="QN68"/>
      <c r="QO68"/>
      <c r="QP68"/>
      <c r="QQ68"/>
      <c r="QR68"/>
      <c r="QS68"/>
      <c r="QT68"/>
      <c r="QU68"/>
      <c r="QV68"/>
      <c r="QW68"/>
      <c r="QX68"/>
      <c r="QY68"/>
      <c r="QZ68"/>
      <c r="RA68"/>
      <c r="RB68"/>
      <c r="RC68"/>
      <c r="RD68"/>
      <c r="RE68"/>
      <c r="RF68"/>
      <c r="RG68"/>
      <c r="RH68"/>
      <c r="RI68"/>
      <c r="RJ68"/>
      <c r="RK68"/>
      <c r="RL68"/>
    </row>
    <row r="69" spans="1:480" s="13" customFormat="1" ht="67.5" customHeight="1" x14ac:dyDescent="0.25">
      <c r="A69" s="34" t="s">
        <v>53</v>
      </c>
      <c r="B69" s="34" t="s">
        <v>60</v>
      </c>
      <c r="C69" s="34" t="s">
        <v>19</v>
      </c>
      <c r="D69" s="26" t="s">
        <v>290</v>
      </c>
      <c r="E69" s="26" t="s">
        <v>55</v>
      </c>
      <c r="F69" s="27" t="s">
        <v>18</v>
      </c>
      <c r="G69" s="113" t="s">
        <v>207</v>
      </c>
      <c r="H69" s="137">
        <v>45445</v>
      </c>
      <c r="I69" s="28">
        <v>0</v>
      </c>
      <c r="J69" s="28">
        <v>0</v>
      </c>
      <c r="K69" s="28">
        <v>3852.9</v>
      </c>
      <c r="L69" s="28">
        <v>0</v>
      </c>
      <c r="M69" s="28">
        <v>0</v>
      </c>
      <c r="N69" s="52"/>
      <c r="O69" s="52"/>
      <c r="P69" s="75"/>
      <c r="Q69" s="169"/>
      <c r="R69" s="102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  <c r="FI69"/>
      <c r="FJ69"/>
      <c r="FK69"/>
      <c r="FL69"/>
      <c r="FM69"/>
      <c r="FN69"/>
      <c r="FO69"/>
      <c r="FP69"/>
      <c r="FQ69"/>
      <c r="FR69"/>
      <c r="FS69"/>
      <c r="FT69"/>
      <c r="FU69"/>
      <c r="FV69"/>
      <c r="FW69"/>
      <c r="FX69"/>
      <c r="FY69"/>
      <c r="FZ69"/>
      <c r="GA69"/>
      <c r="GB69"/>
      <c r="GC69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  <c r="GT69"/>
      <c r="GU69"/>
      <c r="GV69"/>
      <c r="GW69"/>
      <c r="GX69"/>
      <c r="GY69"/>
      <c r="GZ69"/>
      <c r="HA69"/>
      <c r="HB69"/>
      <c r="HC69"/>
      <c r="HD69"/>
      <c r="HE69"/>
      <c r="HF69"/>
      <c r="HG69"/>
      <c r="HH69"/>
      <c r="HI69"/>
      <c r="HJ69"/>
      <c r="HK69"/>
      <c r="HL69"/>
      <c r="HM69"/>
      <c r="HN69"/>
      <c r="HO69"/>
      <c r="HP69"/>
      <c r="HQ69"/>
      <c r="HR69"/>
      <c r="HS69"/>
      <c r="HT69"/>
      <c r="HU69"/>
      <c r="HV69"/>
      <c r="HW69"/>
      <c r="HX69"/>
      <c r="HY69"/>
      <c r="HZ69"/>
      <c r="IA69"/>
      <c r="IB69"/>
      <c r="IC69"/>
      <c r="ID69"/>
      <c r="IE69"/>
      <c r="IF69"/>
      <c r="IG69"/>
      <c r="IH69"/>
      <c r="II69"/>
      <c r="IJ69"/>
      <c r="IK69"/>
      <c r="IL69"/>
      <c r="IM69"/>
      <c r="IN69"/>
      <c r="IO69"/>
      <c r="IP69"/>
      <c r="IQ69"/>
      <c r="IR69"/>
      <c r="IS69"/>
      <c r="IT69"/>
      <c r="IU69"/>
      <c r="IV69"/>
      <c r="IW69"/>
      <c r="IX69"/>
      <c r="IY69"/>
      <c r="IZ69"/>
      <c r="JA69"/>
      <c r="JB69"/>
      <c r="JC69"/>
      <c r="JD69"/>
      <c r="JE69"/>
      <c r="JF69"/>
      <c r="JG69"/>
      <c r="JH69"/>
      <c r="JI69"/>
      <c r="JJ69"/>
      <c r="JK69"/>
      <c r="JL69"/>
      <c r="JM69"/>
      <c r="JN69"/>
      <c r="JO69"/>
      <c r="JP69"/>
      <c r="JQ69"/>
      <c r="JR69"/>
      <c r="JS69"/>
      <c r="JT69"/>
      <c r="JU69"/>
      <c r="JV69"/>
      <c r="JW69"/>
      <c r="JX69"/>
      <c r="JY69"/>
      <c r="JZ69"/>
      <c r="KA69"/>
      <c r="KB69"/>
      <c r="KC69"/>
      <c r="KD69"/>
      <c r="KE69"/>
      <c r="KF69"/>
      <c r="KG69"/>
      <c r="KH69"/>
      <c r="KI69"/>
      <c r="KJ69"/>
      <c r="KK69"/>
      <c r="KL69"/>
      <c r="KM69"/>
      <c r="KN69"/>
      <c r="KO69"/>
      <c r="KP69"/>
      <c r="KQ69"/>
      <c r="KR69"/>
      <c r="KS69"/>
      <c r="KT69"/>
      <c r="KU69"/>
      <c r="KV69"/>
      <c r="KW69"/>
      <c r="KX69"/>
      <c r="KY69"/>
      <c r="KZ69"/>
      <c r="LA69"/>
      <c r="LB69"/>
      <c r="LC69"/>
      <c r="LD69"/>
      <c r="LE69"/>
      <c r="LF69"/>
      <c r="LG69"/>
      <c r="LH69"/>
      <c r="LI69"/>
      <c r="LJ69"/>
      <c r="LK69"/>
      <c r="LL69"/>
      <c r="LM69"/>
      <c r="LN69"/>
      <c r="LO69"/>
      <c r="LP69"/>
      <c r="LQ69"/>
      <c r="LR69"/>
      <c r="LS69"/>
      <c r="LT69"/>
      <c r="LU69"/>
      <c r="LV69"/>
      <c r="LW69"/>
      <c r="LX69"/>
      <c r="LY69"/>
      <c r="LZ69"/>
      <c r="MA69"/>
      <c r="MB69"/>
      <c r="MC69"/>
      <c r="MD69"/>
      <c r="ME69"/>
      <c r="MF69"/>
      <c r="MG69"/>
      <c r="MH69"/>
      <c r="MI69"/>
      <c r="MJ69"/>
      <c r="MK69"/>
      <c r="ML69"/>
      <c r="MM69"/>
      <c r="MN69"/>
      <c r="MO69"/>
      <c r="MP69"/>
      <c r="MQ69"/>
      <c r="MR69"/>
      <c r="MS69"/>
      <c r="MT69"/>
      <c r="MU69"/>
      <c r="MV69"/>
      <c r="MW69"/>
      <c r="MX69"/>
      <c r="MY69"/>
      <c r="MZ69"/>
      <c r="NA69"/>
      <c r="NB69"/>
      <c r="NC69"/>
      <c r="ND69"/>
      <c r="NE69"/>
      <c r="NF69"/>
      <c r="NG69"/>
      <c r="NH69"/>
      <c r="NI69"/>
      <c r="NJ69"/>
      <c r="NK69"/>
      <c r="NL69"/>
      <c r="NM69"/>
      <c r="NN69"/>
      <c r="NO69"/>
      <c r="NP69"/>
      <c r="NQ69"/>
      <c r="NR69"/>
      <c r="NS69"/>
      <c r="NT69"/>
      <c r="NU69"/>
      <c r="NV69"/>
      <c r="NW69"/>
      <c r="NX69"/>
      <c r="NY69"/>
      <c r="NZ69"/>
      <c r="OA69"/>
      <c r="OB69"/>
      <c r="OC69"/>
      <c r="OD69"/>
      <c r="OE69"/>
      <c r="OF69"/>
      <c r="OG69"/>
      <c r="OH69"/>
      <c r="OI69"/>
      <c r="OJ69"/>
      <c r="OK69"/>
      <c r="OL69"/>
      <c r="OM69"/>
      <c r="ON69"/>
      <c r="OO69"/>
      <c r="OP69"/>
      <c r="OQ69"/>
      <c r="OR69"/>
      <c r="OS69"/>
      <c r="OT69"/>
      <c r="OU69"/>
      <c r="OV69"/>
      <c r="OW69"/>
      <c r="OX69"/>
      <c r="OY69"/>
      <c r="OZ69"/>
      <c r="PA69"/>
      <c r="PB69"/>
      <c r="PC69"/>
      <c r="PD69"/>
      <c r="PE69"/>
      <c r="PF69"/>
      <c r="PG69"/>
      <c r="PH69"/>
      <c r="PI69"/>
      <c r="PJ69"/>
      <c r="PK69"/>
      <c r="PL69"/>
      <c r="PM69"/>
      <c r="PN69"/>
      <c r="PO69"/>
      <c r="PP69"/>
      <c r="PQ69"/>
      <c r="PR69"/>
      <c r="PS69"/>
      <c r="PT69"/>
      <c r="PU69"/>
      <c r="PV69"/>
      <c r="PW69"/>
      <c r="PX69"/>
      <c r="PY69"/>
      <c r="PZ69"/>
      <c r="QA69"/>
      <c r="QB69"/>
      <c r="QC69"/>
      <c r="QD69"/>
      <c r="QE69"/>
      <c r="QF69"/>
      <c r="QG69"/>
      <c r="QH69"/>
      <c r="QI69"/>
      <c r="QJ69"/>
      <c r="QK69"/>
      <c r="QL69"/>
      <c r="QM69"/>
      <c r="QN69"/>
      <c r="QO69"/>
      <c r="QP69"/>
      <c r="QQ69"/>
      <c r="QR69"/>
      <c r="QS69"/>
      <c r="QT69"/>
      <c r="QU69"/>
      <c r="QV69"/>
      <c r="QW69"/>
      <c r="QX69"/>
      <c r="QY69"/>
      <c r="QZ69"/>
      <c r="RA69"/>
      <c r="RB69"/>
      <c r="RC69"/>
      <c r="RD69"/>
      <c r="RE69"/>
      <c r="RF69"/>
      <c r="RG69"/>
      <c r="RH69"/>
      <c r="RI69"/>
      <c r="RJ69"/>
      <c r="RK69"/>
      <c r="RL69"/>
    </row>
    <row r="70" spans="1:480" s="13" customFormat="1" ht="66" customHeight="1" x14ac:dyDescent="0.25">
      <c r="A70" s="34" t="s">
        <v>53</v>
      </c>
      <c r="B70" s="34" t="s">
        <v>60</v>
      </c>
      <c r="C70" s="34" t="s">
        <v>19</v>
      </c>
      <c r="D70" s="26" t="s">
        <v>62</v>
      </c>
      <c r="E70" s="26" t="s">
        <v>55</v>
      </c>
      <c r="F70" s="27" t="s">
        <v>18</v>
      </c>
      <c r="G70" s="28">
        <v>0.45</v>
      </c>
      <c r="H70" s="76">
        <v>45472</v>
      </c>
      <c r="I70" s="28">
        <v>0</v>
      </c>
      <c r="J70" s="28">
        <v>0</v>
      </c>
      <c r="K70" s="28">
        <v>49248.79</v>
      </c>
      <c r="L70" s="28">
        <v>0</v>
      </c>
      <c r="M70" s="28">
        <v>0</v>
      </c>
      <c r="N70" s="52"/>
      <c r="O70" s="52"/>
      <c r="P70" s="75"/>
      <c r="Q70" s="169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  <c r="FI70"/>
      <c r="FJ70"/>
      <c r="FK70"/>
      <c r="FL70"/>
      <c r="FM70"/>
      <c r="FN70"/>
      <c r="FO70"/>
      <c r="FP70"/>
      <c r="FQ70"/>
      <c r="FR70"/>
      <c r="FS70"/>
      <c r="FT70"/>
      <c r="FU70"/>
      <c r="FV70"/>
      <c r="FW70"/>
      <c r="FX70"/>
      <c r="FY70"/>
      <c r="FZ70"/>
      <c r="GA70"/>
      <c r="GB70"/>
      <c r="GC70"/>
      <c r="GD70"/>
      <c r="GE70"/>
      <c r="GF70"/>
      <c r="GG70"/>
      <c r="GH70"/>
      <c r="GI70"/>
      <c r="GJ70"/>
      <c r="GK70"/>
      <c r="GL70"/>
      <c r="GM70"/>
      <c r="GN70"/>
      <c r="GO70"/>
      <c r="GP70"/>
      <c r="GQ70"/>
      <c r="GR70"/>
      <c r="GS70"/>
      <c r="GT70"/>
      <c r="GU70"/>
      <c r="GV70"/>
      <c r="GW70"/>
      <c r="GX70"/>
      <c r="GY70"/>
      <c r="GZ70"/>
      <c r="HA70"/>
      <c r="HB70"/>
      <c r="HC70"/>
      <c r="HD70"/>
      <c r="HE70"/>
      <c r="HF70"/>
      <c r="HG70"/>
      <c r="HH70"/>
      <c r="HI70"/>
      <c r="HJ70"/>
      <c r="HK70"/>
      <c r="HL70"/>
      <c r="HM70"/>
      <c r="HN70"/>
      <c r="HO70"/>
      <c r="HP70"/>
      <c r="HQ70"/>
      <c r="HR70"/>
      <c r="HS70"/>
      <c r="HT70"/>
      <c r="HU70"/>
      <c r="HV70"/>
      <c r="HW70"/>
      <c r="HX70"/>
      <c r="HY70"/>
      <c r="HZ70"/>
      <c r="IA70"/>
      <c r="IB70"/>
      <c r="IC70"/>
      <c r="ID70"/>
      <c r="IE70"/>
      <c r="IF70"/>
      <c r="IG70"/>
      <c r="IH70"/>
      <c r="II70"/>
      <c r="IJ70"/>
      <c r="IK70"/>
      <c r="IL70"/>
      <c r="IM70"/>
      <c r="IN70"/>
      <c r="IO70"/>
      <c r="IP70"/>
      <c r="IQ70"/>
      <c r="IR70"/>
      <c r="IS70"/>
      <c r="IT70"/>
      <c r="IU70"/>
      <c r="IV70"/>
      <c r="IW70"/>
      <c r="IX70"/>
      <c r="IY70"/>
      <c r="IZ70"/>
      <c r="JA70"/>
      <c r="JB70"/>
      <c r="JC70"/>
      <c r="JD70"/>
      <c r="JE70"/>
      <c r="JF70"/>
      <c r="JG70"/>
      <c r="JH70"/>
      <c r="JI70"/>
      <c r="JJ70"/>
      <c r="JK70"/>
      <c r="JL70"/>
      <c r="JM70"/>
      <c r="JN70"/>
      <c r="JO70"/>
      <c r="JP70"/>
      <c r="JQ70"/>
      <c r="JR70"/>
      <c r="JS70"/>
      <c r="JT70"/>
      <c r="JU70"/>
      <c r="JV70"/>
      <c r="JW70"/>
      <c r="JX70"/>
      <c r="JY70"/>
      <c r="JZ70"/>
      <c r="KA70"/>
      <c r="KB70"/>
      <c r="KC70"/>
      <c r="KD70"/>
      <c r="KE70"/>
      <c r="KF70"/>
      <c r="KG70"/>
      <c r="KH70"/>
      <c r="KI70"/>
      <c r="KJ70"/>
      <c r="KK70"/>
      <c r="KL70"/>
      <c r="KM70"/>
      <c r="KN70"/>
      <c r="KO70"/>
      <c r="KP70"/>
      <c r="KQ70"/>
      <c r="KR70"/>
      <c r="KS70"/>
      <c r="KT70"/>
      <c r="KU70"/>
      <c r="KV70"/>
      <c r="KW70"/>
      <c r="KX70"/>
      <c r="KY70"/>
      <c r="KZ70"/>
      <c r="LA70"/>
      <c r="LB70"/>
      <c r="LC70"/>
      <c r="LD70"/>
      <c r="LE70"/>
      <c r="LF70"/>
      <c r="LG70"/>
      <c r="LH70"/>
      <c r="LI70"/>
      <c r="LJ70"/>
      <c r="LK70"/>
      <c r="LL70"/>
      <c r="LM70"/>
      <c r="LN70"/>
      <c r="LO70"/>
      <c r="LP70"/>
      <c r="LQ70"/>
      <c r="LR70"/>
      <c r="LS70"/>
      <c r="LT70"/>
      <c r="LU70"/>
      <c r="LV70"/>
      <c r="LW70"/>
      <c r="LX70"/>
      <c r="LY70"/>
      <c r="LZ70"/>
      <c r="MA70"/>
      <c r="MB70"/>
      <c r="MC70"/>
      <c r="MD70"/>
      <c r="ME70"/>
      <c r="MF70"/>
      <c r="MG70"/>
      <c r="MH70"/>
      <c r="MI70"/>
      <c r="MJ70"/>
      <c r="MK70"/>
      <c r="ML70"/>
      <c r="MM70"/>
      <c r="MN70"/>
      <c r="MO70"/>
      <c r="MP70"/>
      <c r="MQ70"/>
      <c r="MR70"/>
      <c r="MS70"/>
      <c r="MT70"/>
      <c r="MU70"/>
      <c r="MV70"/>
      <c r="MW70"/>
      <c r="MX70"/>
      <c r="MY70"/>
      <c r="MZ70"/>
      <c r="NA70"/>
      <c r="NB70"/>
      <c r="NC70"/>
      <c r="ND70"/>
      <c r="NE70"/>
      <c r="NF70"/>
      <c r="NG70"/>
      <c r="NH70"/>
      <c r="NI70"/>
      <c r="NJ70"/>
      <c r="NK70"/>
      <c r="NL70"/>
      <c r="NM70"/>
      <c r="NN70"/>
      <c r="NO70"/>
      <c r="NP70"/>
      <c r="NQ70"/>
      <c r="NR70"/>
      <c r="NS70"/>
      <c r="NT70"/>
      <c r="NU70"/>
      <c r="NV70"/>
      <c r="NW70"/>
      <c r="NX70"/>
      <c r="NY70"/>
      <c r="NZ70"/>
      <c r="OA70"/>
      <c r="OB70"/>
      <c r="OC70"/>
      <c r="OD70"/>
      <c r="OE70"/>
      <c r="OF70"/>
      <c r="OG70"/>
      <c r="OH70"/>
      <c r="OI70"/>
      <c r="OJ70"/>
      <c r="OK70"/>
      <c r="OL70"/>
      <c r="OM70"/>
      <c r="ON70"/>
      <c r="OO70"/>
      <c r="OP70"/>
      <c r="OQ70"/>
      <c r="OR70"/>
      <c r="OS70"/>
      <c r="OT70"/>
      <c r="OU70"/>
      <c r="OV70"/>
      <c r="OW70"/>
      <c r="OX70"/>
      <c r="OY70"/>
      <c r="OZ70"/>
      <c r="PA70"/>
      <c r="PB70"/>
      <c r="PC70"/>
      <c r="PD70"/>
      <c r="PE70"/>
      <c r="PF70"/>
      <c r="PG70"/>
      <c r="PH70"/>
      <c r="PI70"/>
      <c r="PJ70"/>
      <c r="PK70"/>
      <c r="PL70"/>
      <c r="PM70"/>
      <c r="PN70"/>
      <c r="PO70"/>
      <c r="PP70"/>
      <c r="PQ70"/>
      <c r="PR70"/>
      <c r="PS70"/>
      <c r="PT70"/>
      <c r="PU70"/>
      <c r="PV70"/>
      <c r="PW70"/>
      <c r="PX70"/>
      <c r="PY70"/>
      <c r="PZ70"/>
      <c r="QA70"/>
      <c r="QB70"/>
      <c r="QC70"/>
      <c r="QD70"/>
      <c r="QE70"/>
      <c r="QF70"/>
      <c r="QG70"/>
      <c r="QH70"/>
      <c r="QI70"/>
      <c r="QJ70"/>
      <c r="QK70"/>
      <c r="QL70"/>
      <c r="QM70"/>
      <c r="QN70"/>
      <c r="QO70"/>
      <c r="QP70"/>
      <c r="QQ70"/>
      <c r="QR70"/>
      <c r="QS70"/>
      <c r="QT70"/>
      <c r="QU70"/>
      <c r="QV70"/>
      <c r="QW70"/>
      <c r="QX70"/>
      <c r="QY70"/>
      <c r="QZ70"/>
      <c r="RA70"/>
      <c r="RB70"/>
      <c r="RC70"/>
      <c r="RD70"/>
      <c r="RE70"/>
      <c r="RF70"/>
      <c r="RG70"/>
      <c r="RH70"/>
      <c r="RI70"/>
      <c r="RJ70"/>
      <c r="RK70"/>
      <c r="RL70"/>
    </row>
    <row r="71" spans="1:480" s="82" customFormat="1" ht="73.5" customHeight="1" x14ac:dyDescent="0.25">
      <c r="A71" s="25" t="s">
        <v>53</v>
      </c>
      <c r="B71" s="25" t="s">
        <v>60</v>
      </c>
      <c r="C71" s="25" t="s">
        <v>19</v>
      </c>
      <c r="D71" s="26" t="s">
        <v>63</v>
      </c>
      <c r="E71" s="26" t="s">
        <v>55</v>
      </c>
      <c r="F71" s="27" t="s">
        <v>18</v>
      </c>
      <c r="G71" s="89">
        <v>0.56999999999999995</v>
      </c>
      <c r="H71" s="76">
        <v>45628</v>
      </c>
      <c r="I71" s="89">
        <v>0</v>
      </c>
      <c r="J71" s="89">
        <v>0</v>
      </c>
      <c r="K71" s="28">
        <v>50</v>
      </c>
      <c r="L71" s="28">
        <v>0</v>
      </c>
      <c r="M71" s="28">
        <v>0</v>
      </c>
      <c r="N71" s="81"/>
      <c r="O71" s="81"/>
      <c r="P71" s="81"/>
      <c r="Q71" s="169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</row>
    <row r="72" spans="1:480" s="84" customFormat="1" ht="73.5" customHeight="1" x14ac:dyDescent="0.25">
      <c r="A72" s="25" t="s">
        <v>53</v>
      </c>
      <c r="B72" s="25" t="s">
        <v>60</v>
      </c>
      <c r="C72" s="25" t="s">
        <v>19</v>
      </c>
      <c r="D72" s="26" t="s">
        <v>122</v>
      </c>
      <c r="E72" s="26" t="s">
        <v>55</v>
      </c>
      <c r="F72" s="27" t="s">
        <v>18</v>
      </c>
      <c r="G72" s="89">
        <v>0.42</v>
      </c>
      <c r="H72" s="76">
        <v>45628</v>
      </c>
      <c r="I72" s="89">
        <v>0</v>
      </c>
      <c r="J72" s="28">
        <v>0</v>
      </c>
      <c r="K72" s="74">
        <f>58843.99+5.45</f>
        <v>58849.439999999995</v>
      </c>
      <c r="L72" s="28">
        <v>0</v>
      </c>
      <c r="M72" s="28">
        <v>0</v>
      </c>
      <c r="N72" s="83"/>
      <c r="O72" s="83"/>
      <c r="P72" s="83"/>
      <c r="Q72" s="172"/>
      <c r="R72" s="124"/>
      <c r="S72" s="124"/>
      <c r="T72" s="124"/>
      <c r="U72" s="124"/>
      <c r="V72" s="124"/>
      <c r="W72" s="124"/>
      <c r="X72" s="124"/>
      <c r="Y72" s="124"/>
      <c r="Z72" s="124"/>
      <c r="AA72" s="124"/>
      <c r="AB72" s="124"/>
      <c r="AC72" s="124"/>
      <c r="AD72" s="124"/>
      <c r="AE72" s="124"/>
      <c r="AF72" s="124"/>
      <c r="AG72" s="124"/>
      <c r="AH72" s="124"/>
      <c r="AI72" s="124"/>
      <c r="AJ72" s="124"/>
      <c r="AK72" s="124"/>
      <c r="AL72" s="124"/>
      <c r="AM72" s="124"/>
      <c r="AN72" s="124"/>
      <c r="AO72" s="124"/>
      <c r="AP72" s="124"/>
      <c r="AQ72" s="124"/>
      <c r="AR72" s="124"/>
      <c r="AS72" s="124"/>
      <c r="AT72" s="124"/>
      <c r="AU72" s="124"/>
      <c r="AV72" s="124"/>
      <c r="AW72" s="124"/>
      <c r="AX72" s="124"/>
      <c r="AY72" s="124"/>
      <c r="AZ72" s="124"/>
      <c r="BA72" s="124"/>
      <c r="BB72" s="124"/>
      <c r="BC72" s="124"/>
      <c r="BD72" s="124"/>
      <c r="BE72" s="124"/>
      <c r="BF72" s="124"/>
      <c r="BG72" s="124"/>
      <c r="BH72" s="124"/>
      <c r="BI72" s="124"/>
      <c r="BJ72" s="124"/>
      <c r="BK72" s="124"/>
      <c r="BL72" s="124"/>
      <c r="BM72" s="124"/>
      <c r="BN72" s="124"/>
      <c r="BO72" s="124"/>
      <c r="BP72" s="124"/>
      <c r="BQ72" s="124"/>
      <c r="BR72" s="124"/>
      <c r="BS72" s="124"/>
      <c r="BT72" s="124"/>
      <c r="BU72" s="124"/>
      <c r="BV72" s="124"/>
      <c r="BW72" s="124"/>
      <c r="BX72" s="124"/>
      <c r="BY72" s="124"/>
      <c r="BZ72" s="124"/>
      <c r="CA72" s="124"/>
      <c r="CB72" s="124"/>
      <c r="CC72" s="124"/>
      <c r="CD72" s="124"/>
      <c r="CE72" s="124"/>
      <c r="CF72" s="124"/>
      <c r="CG72" s="124"/>
      <c r="CH72" s="124"/>
      <c r="CI72" s="124"/>
      <c r="CJ72" s="124"/>
      <c r="CK72" s="124"/>
      <c r="CL72" s="124"/>
      <c r="CM72" s="124"/>
      <c r="CN72" s="124"/>
      <c r="CO72" s="124"/>
      <c r="CP72" s="124"/>
      <c r="CQ72" s="124"/>
      <c r="CR72" s="124"/>
      <c r="CS72" s="124"/>
      <c r="CT72" s="124"/>
      <c r="CU72" s="124"/>
      <c r="CV72" s="124"/>
      <c r="CW72" s="124"/>
      <c r="CX72" s="124"/>
      <c r="CY72" s="124"/>
      <c r="CZ72" s="124"/>
      <c r="DA72" s="124"/>
      <c r="DB72" s="124"/>
      <c r="DC72" s="124"/>
      <c r="DD72" s="124"/>
      <c r="DE72" s="124"/>
      <c r="DF72" s="124"/>
    </row>
    <row r="73" spans="1:480" s="13" customFormat="1" ht="62.25" customHeight="1" x14ac:dyDescent="0.25">
      <c r="A73" s="34" t="s">
        <v>53</v>
      </c>
      <c r="B73" s="34" t="s">
        <v>60</v>
      </c>
      <c r="C73" s="34" t="s">
        <v>19</v>
      </c>
      <c r="D73" s="26" t="s">
        <v>161</v>
      </c>
      <c r="E73" s="26" t="s">
        <v>55</v>
      </c>
      <c r="F73" s="27" t="s">
        <v>18</v>
      </c>
      <c r="G73" s="28">
        <v>0</v>
      </c>
      <c r="H73" s="134" t="s">
        <v>13</v>
      </c>
      <c r="I73" s="28">
        <v>0.62</v>
      </c>
      <c r="J73" s="28">
        <v>0</v>
      </c>
      <c r="K73" s="28">
        <v>37145.9</v>
      </c>
      <c r="L73" s="28">
        <f>122757.49</f>
        <v>122757.49</v>
      </c>
      <c r="M73" s="28">
        <v>0</v>
      </c>
      <c r="N73" s="52"/>
      <c r="O73" s="52"/>
      <c r="P73" s="52"/>
      <c r="Q73" s="211"/>
      <c r="R73" s="212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  <c r="CR73"/>
      <c r="CS73"/>
      <c r="CT73"/>
      <c r="CU73"/>
      <c r="CV73"/>
      <c r="CW73"/>
      <c r="CX73"/>
      <c r="CY73"/>
      <c r="CZ73"/>
      <c r="DA73"/>
      <c r="DB73"/>
      <c r="DC73"/>
      <c r="DD73"/>
      <c r="DE73"/>
      <c r="DF73"/>
      <c r="DG73"/>
      <c r="DH73"/>
      <c r="DI73"/>
      <c r="DJ73"/>
      <c r="DK73"/>
      <c r="DL73"/>
      <c r="DM73"/>
      <c r="DN73"/>
      <c r="DO73"/>
      <c r="DP73"/>
      <c r="DQ73"/>
      <c r="DR73"/>
      <c r="DS73"/>
      <c r="DT73"/>
      <c r="DU73"/>
      <c r="DV73"/>
      <c r="DW73"/>
      <c r="DX73"/>
      <c r="DY73"/>
      <c r="DZ73"/>
      <c r="EA73"/>
      <c r="EB73"/>
      <c r="EC73"/>
      <c r="ED73"/>
      <c r="EE73"/>
      <c r="EF73"/>
      <c r="EG73"/>
      <c r="EH73"/>
      <c r="EI73"/>
      <c r="EJ73"/>
      <c r="EK73"/>
      <c r="EL73"/>
      <c r="EM73"/>
      <c r="EN73"/>
      <c r="EO73"/>
      <c r="EP73"/>
      <c r="EQ73"/>
      <c r="ER73"/>
      <c r="ES73"/>
      <c r="ET73"/>
      <c r="EU73"/>
      <c r="EV73"/>
      <c r="EW73"/>
      <c r="EX73"/>
      <c r="EY73"/>
      <c r="EZ73"/>
      <c r="FA73"/>
      <c r="FB73"/>
      <c r="FC73"/>
      <c r="FD73"/>
      <c r="FE73"/>
      <c r="FF73"/>
      <c r="FG73"/>
      <c r="FH73"/>
      <c r="FI73"/>
      <c r="FJ73"/>
      <c r="FK73"/>
      <c r="FL73"/>
      <c r="FM73"/>
      <c r="FN73"/>
      <c r="FO73"/>
      <c r="FP73"/>
      <c r="FQ73"/>
      <c r="FR73"/>
      <c r="FS73"/>
      <c r="FT73"/>
      <c r="FU73"/>
      <c r="FV73"/>
      <c r="FW73"/>
      <c r="FX73"/>
      <c r="FY73"/>
      <c r="FZ73"/>
      <c r="GA73"/>
      <c r="GB73"/>
      <c r="GC73"/>
      <c r="GD73"/>
      <c r="GE73"/>
      <c r="GF73"/>
      <c r="GG73"/>
      <c r="GH73"/>
      <c r="GI73"/>
      <c r="GJ73"/>
      <c r="GK73"/>
      <c r="GL73"/>
      <c r="GM73"/>
      <c r="GN73"/>
      <c r="GO73"/>
      <c r="GP73"/>
      <c r="GQ73"/>
      <c r="GR73"/>
      <c r="GS73"/>
      <c r="GT73"/>
      <c r="GU73"/>
      <c r="GV73"/>
      <c r="GW73"/>
      <c r="GX73"/>
      <c r="GY73"/>
      <c r="GZ73"/>
      <c r="HA73"/>
      <c r="HB73"/>
      <c r="HC73"/>
      <c r="HD73"/>
      <c r="HE73"/>
      <c r="HF73"/>
      <c r="HG73"/>
      <c r="HH73"/>
      <c r="HI73"/>
      <c r="HJ73"/>
      <c r="HK73"/>
      <c r="HL73"/>
      <c r="HM73"/>
      <c r="HN73"/>
      <c r="HO73"/>
      <c r="HP73"/>
      <c r="HQ73"/>
      <c r="HR73"/>
      <c r="HS73"/>
      <c r="HT73"/>
      <c r="HU73"/>
      <c r="HV73"/>
      <c r="HW73"/>
      <c r="HX73"/>
      <c r="HY73"/>
      <c r="HZ73"/>
      <c r="IA73"/>
      <c r="IB73"/>
      <c r="IC73"/>
      <c r="ID73"/>
      <c r="IE73"/>
      <c r="IF73"/>
      <c r="IG73"/>
      <c r="IH73"/>
      <c r="II73"/>
      <c r="IJ73"/>
      <c r="IK73"/>
      <c r="IL73"/>
      <c r="IM73"/>
      <c r="IN73"/>
      <c r="IO73"/>
      <c r="IP73"/>
      <c r="IQ73"/>
      <c r="IR73"/>
      <c r="IS73"/>
      <c r="IT73"/>
      <c r="IU73"/>
      <c r="IV73"/>
      <c r="IW73"/>
      <c r="IX73"/>
      <c r="IY73"/>
      <c r="IZ73"/>
      <c r="JA73"/>
      <c r="JB73"/>
      <c r="JC73"/>
      <c r="JD73"/>
      <c r="JE73"/>
      <c r="JF73"/>
      <c r="JG73"/>
      <c r="JH73"/>
      <c r="JI73"/>
      <c r="JJ73"/>
      <c r="JK73"/>
      <c r="JL73"/>
      <c r="JM73"/>
      <c r="JN73"/>
      <c r="JO73"/>
      <c r="JP73"/>
      <c r="JQ73"/>
      <c r="JR73"/>
      <c r="JS73"/>
      <c r="JT73"/>
      <c r="JU73"/>
      <c r="JV73"/>
      <c r="JW73"/>
      <c r="JX73"/>
      <c r="JY73"/>
      <c r="JZ73"/>
      <c r="KA73"/>
      <c r="KB73"/>
      <c r="KC73"/>
      <c r="KD73"/>
      <c r="KE73"/>
      <c r="KF73"/>
      <c r="KG73"/>
      <c r="KH73"/>
      <c r="KI73"/>
      <c r="KJ73"/>
      <c r="KK73"/>
      <c r="KL73"/>
      <c r="KM73"/>
      <c r="KN73"/>
      <c r="KO73"/>
      <c r="KP73"/>
      <c r="KQ73"/>
      <c r="KR73"/>
      <c r="KS73"/>
      <c r="KT73"/>
      <c r="KU73"/>
      <c r="KV73"/>
      <c r="KW73"/>
      <c r="KX73"/>
      <c r="KY73"/>
      <c r="KZ73"/>
      <c r="LA73"/>
      <c r="LB73"/>
      <c r="LC73"/>
      <c r="LD73"/>
      <c r="LE73"/>
      <c r="LF73"/>
      <c r="LG73"/>
      <c r="LH73"/>
      <c r="LI73"/>
      <c r="LJ73"/>
      <c r="LK73"/>
      <c r="LL73"/>
      <c r="LM73"/>
      <c r="LN73"/>
      <c r="LO73"/>
      <c r="LP73"/>
      <c r="LQ73"/>
      <c r="LR73"/>
      <c r="LS73"/>
      <c r="LT73"/>
      <c r="LU73"/>
      <c r="LV73"/>
      <c r="LW73"/>
      <c r="LX73"/>
      <c r="LY73"/>
      <c r="LZ73"/>
      <c r="MA73"/>
      <c r="MB73"/>
      <c r="MC73"/>
      <c r="MD73"/>
      <c r="ME73"/>
      <c r="MF73"/>
      <c r="MG73"/>
      <c r="MH73"/>
      <c r="MI73"/>
      <c r="MJ73"/>
      <c r="MK73"/>
      <c r="ML73"/>
      <c r="MM73"/>
      <c r="MN73"/>
      <c r="MO73"/>
      <c r="MP73"/>
      <c r="MQ73"/>
      <c r="MR73"/>
      <c r="MS73"/>
      <c r="MT73"/>
      <c r="MU73"/>
      <c r="MV73"/>
      <c r="MW73"/>
      <c r="MX73"/>
      <c r="MY73"/>
      <c r="MZ73"/>
      <c r="NA73"/>
      <c r="NB73"/>
      <c r="NC73"/>
      <c r="ND73"/>
      <c r="NE73"/>
      <c r="NF73"/>
      <c r="NG73"/>
      <c r="NH73"/>
      <c r="NI73"/>
      <c r="NJ73"/>
      <c r="NK73"/>
      <c r="NL73"/>
      <c r="NM73"/>
      <c r="NN73"/>
      <c r="NO73"/>
      <c r="NP73"/>
      <c r="NQ73"/>
      <c r="NR73"/>
      <c r="NS73"/>
      <c r="NT73"/>
      <c r="NU73"/>
      <c r="NV73"/>
      <c r="NW73"/>
      <c r="NX73"/>
      <c r="NY73"/>
      <c r="NZ73"/>
      <c r="OA73"/>
      <c r="OB73"/>
      <c r="OC73"/>
      <c r="OD73"/>
      <c r="OE73"/>
      <c r="OF73"/>
      <c r="OG73"/>
      <c r="OH73"/>
      <c r="OI73"/>
      <c r="OJ73"/>
      <c r="OK73"/>
      <c r="OL73"/>
      <c r="OM73"/>
      <c r="ON73"/>
      <c r="OO73"/>
      <c r="OP73"/>
      <c r="OQ73"/>
      <c r="OR73"/>
      <c r="OS73"/>
      <c r="OT73"/>
      <c r="OU73"/>
      <c r="OV73"/>
      <c r="OW73"/>
      <c r="OX73"/>
      <c r="OY73"/>
      <c r="OZ73"/>
      <c r="PA73"/>
      <c r="PB73"/>
      <c r="PC73"/>
      <c r="PD73"/>
      <c r="PE73"/>
      <c r="PF73"/>
      <c r="PG73"/>
      <c r="PH73"/>
      <c r="PI73"/>
      <c r="PJ73"/>
      <c r="PK73"/>
      <c r="PL73"/>
      <c r="PM73"/>
      <c r="PN73"/>
      <c r="PO73"/>
      <c r="PP73"/>
      <c r="PQ73"/>
      <c r="PR73"/>
      <c r="PS73"/>
      <c r="PT73"/>
      <c r="PU73"/>
      <c r="PV73"/>
      <c r="PW73"/>
      <c r="PX73"/>
      <c r="PY73"/>
      <c r="PZ73"/>
      <c r="QA73"/>
      <c r="QB73"/>
      <c r="QC73"/>
      <c r="QD73"/>
      <c r="QE73"/>
      <c r="QF73"/>
      <c r="QG73"/>
      <c r="QH73"/>
      <c r="QI73"/>
      <c r="QJ73"/>
      <c r="QK73"/>
      <c r="QL73"/>
      <c r="QM73"/>
      <c r="QN73"/>
      <c r="QO73"/>
      <c r="QP73"/>
      <c r="QQ73"/>
      <c r="QR73"/>
      <c r="QS73"/>
      <c r="QT73"/>
      <c r="QU73"/>
      <c r="QV73"/>
      <c r="QW73"/>
      <c r="QX73"/>
      <c r="QY73"/>
      <c r="QZ73"/>
      <c r="RA73"/>
      <c r="RB73"/>
      <c r="RC73"/>
      <c r="RD73"/>
      <c r="RE73"/>
      <c r="RF73"/>
      <c r="RG73"/>
      <c r="RH73"/>
      <c r="RI73"/>
      <c r="RJ73"/>
      <c r="RK73"/>
      <c r="RL73"/>
    </row>
    <row r="74" spans="1:480" s="84" customFormat="1" ht="73.5" customHeight="1" x14ac:dyDescent="0.25">
      <c r="A74" s="25" t="s">
        <v>53</v>
      </c>
      <c r="B74" s="25" t="s">
        <v>60</v>
      </c>
      <c r="C74" s="25" t="s">
        <v>19</v>
      </c>
      <c r="D74" s="37" t="s">
        <v>261</v>
      </c>
      <c r="E74" s="26" t="s">
        <v>55</v>
      </c>
      <c r="F74" s="27" t="s">
        <v>18</v>
      </c>
      <c r="G74" s="89">
        <v>0</v>
      </c>
      <c r="H74" s="76" t="s">
        <v>13</v>
      </c>
      <c r="I74" s="89">
        <v>0</v>
      </c>
      <c r="J74" s="28">
        <v>0</v>
      </c>
      <c r="K74" s="28">
        <v>0</v>
      </c>
      <c r="L74" s="28">
        <v>0</v>
      </c>
      <c r="M74" s="28">
        <v>0</v>
      </c>
      <c r="N74" s="83"/>
      <c r="O74" s="83"/>
      <c r="P74" s="83"/>
      <c r="Q74" s="172"/>
      <c r="R74" s="124"/>
      <c r="S74" s="124"/>
      <c r="T74" s="124"/>
      <c r="U74" s="124"/>
      <c r="V74" s="124"/>
      <c r="W74" s="124"/>
      <c r="X74" s="124"/>
      <c r="Y74" s="124"/>
      <c r="Z74" s="124"/>
      <c r="AA74" s="124"/>
      <c r="AB74" s="124"/>
      <c r="AC74" s="124"/>
      <c r="AD74" s="124"/>
      <c r="AE74" s="124"/>
      <c r="AF74" s="124"/>
      <c r="AG74" s="124"/>
      <c r="AH74" s="124"/>
      <c r="AI74" s="124"/>
      <c r="AJ74" s="124"/>
      <c r="AK74" s="124"/>
      <c r="AL74" s="124"/>
      <c r="AM74" s="124"/>
      <c r="AN74" s="124"/>
      <c r="AO74" s="124"/>
      <c r="AP74" s="124"/>
      <c r="AQ74" s="124"/>
      <c r="AR74" s="124"/>
      <c r="AS74" s="124"/>
      <c r="AT74" s="124"/>
      <c r="AU74" s="124"/>
      <c r="AV74" s="124"/>
      <c r="AW74" s="124"/>
      <c r="AX74" s="124"/>
      <c r="AY74" s="124"/>
      <c r="AZ74" s="124"/>
      <c r="BA74" s="124"/>
      <c r="BB74" s="124"/>
      <c r="BC74" s="124"/>
      <c r="BD74" s="124"/>
      <c r="BE74" s="124"/>
      <c r="BF74" s="124"/>
      <c r="BG74" s="124"/>
      <c r="BH74" s="124"/>
      <c r="BI74" s="124"/>
      <c r="BJ74" s="124"/>
      <c r="BK74" s="124"/>
      <c r="BL74" s="124"/>
      <c r="BM74" s="124"/>
      <c r="BN74" s="124"/>
      <c r="BO74" s="124"/>
      <c r="BP74" s="124"/>
      <c r="BQ74" s="124"/>
      <c r="BR74" s="124"/>
      <c r="BS74" s="124"/>
      <c r="BT74" s="124"/>
      <c r="BU74" s="124"/>
      <c r="BV74" s="124"/>
      <c r="BW74" s="124"/>
      <c r="BX74" s="124"/>
      <c r="BY74" s="124"/>
      <c r="BZ74" s="124"/>
      <c r="CA74" s="124"/>
      <c r="CB74" s="124"/>
      <c r="CC74" s="124"/>
      <c r="CD74" s="124"/>
      <c r="CE74" s="124"/>
      <c r="CF74" s="124"/>
      <c r="CG74" s="124"/>
      <c r="CH74" s="124"/>
      <c r="CI74" s="124"/>
      <c r="CJ74" s="124"/>
      <c r="CK74" s="124"/>
      <c r="CL74" s="124"/>
      <c r="CM74" s="124"/>
      <c r="CN74" s="124"/>
      <c r="CO74" s="124"/>
      <c r="CP74" s="124"/>
      <c r="CQ74" s="124"/>
      <c r="CR74" s="124"/>
      <c r="CS74" s="124"/>
      <c r="CT74" s="124"/>
      <c r="CU74" s="124"/>
      <c r="CV74" s="124"/>
      <c r="CW74" s="124"/>
      <c r="CX74" s="124"/>
      <c r="CY74" s="124"/>
      <c r="CZ74" s="124"/>
      <c r="DA74" s="124"/>
      <c r="DB74" s="124"/>
      <c r="DC74" s="124"/>
      <c r="DD74" s="124"/>
      <c r="DE74" s="124"/>
      <c r="DF74" s="124"/>
    </row>
    <row r="75" spans="1:480" s="30" customFormat="1" ht="78.75" customHeight="1" x14ac:dyDescent="0.25">
      <c r="A75" s="34" t="s">
        <v>53</v>
      </c>
      <c r="B75" s="34" t="s">
        <v>60</v>
      </c>
      <c r="C75" s="34" t="s">
        <v>19</v>
      </c>
      <c r="D75" s="26" t="s">
        <v>197</v>
      </c>
      <c r="E75" s="26" t="s">
        <v>55</v>
      </c>
      <c r="F75" s="27" t="s">
        <v>18</v>
      </c>
      <c r="G75" s="28">
        <v>0.4</v>
      </c>
      <c r="H75" s="76">
        <v>45648</v>
      </c>
      <c r="I75" s="28">
        <v>0</v>
      </c>
      <c r="J75" s="28">
        <v>0</v>
      </c>
      <c r="K75" s="74">
        <v>45694.92</v>
      </c>
      <c r="L75" s="28">
        <v>0</v>
      </c>
      <c r="M75" s="28">
        <v>0</v>
      </c>
      <c r="N75" s="52"/>
      <c r="O75" s="52"/>
      <c r="P75" s="52"/>
      <c r="Q75" s="170"/>
      <c r="R75" s="29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29"/>
      <c r="AI75" s="29"/>
      <c r="AJ75" s="29"/>
      <c r="AK75" s="29"/>
      <c r="AL75" s="29"/>
      <c r="AM75" s="29"/>
      <c r="AN75" s="29"/>
      <c r="AO75" s="29"/>
      <c r="AP75" s="29"/>
      <c r="AQ75" s="29"/>
      <c r="AR75" s="29"/>
      <c r="AS75" s="29"/>
      <c r="AT75" s="29"/>
      <c r="AU75" s="29"/>
      <c r="AV75" s="29"/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  <c r="FY75" s="29"/>
      <c r="FZ75" s="29"/>
      <c r="GA75" s="29"/>
      <c r="GB75" s="29"/>
      <c r="GC75" s="29"/>
      <c r="GD75" s="29"/>
      <c r="GE75" s="29"/>
      <c r="GF75" s="29"/>
      <c r="GG75" s="29"/>
      <c r="GH75" s="29"/>
      <c r="GI75" s="29"/>
      <c r="GJ75" s="29"/>
      <c r="GK75" s="29"/>
      <c r="GL75" s="29"/>
      <c r="GM75" s="29"/>
      <c r="GN75" s="29"/>
      <c r="GO75" s="29"/>
      <c r="GP75" s="29"/>
      <c r="GQ75" s="29"/>
      <c r="GR75" s="29"/>
      <c r="GS75" s="29"/>
      <c r="GT75" s="29"/>
      <c r="GU75" s="29"/>
      <c r="GV75" s="29"/>
      <c r="GW75" s="29"/>
      <c r="GX75" s="29"/>
      <c r="GY75" s="29"/>
      <c r="GZ75" s="29"/>
      <c r="HA75" s="29"/>
      <c r="HB75" s="29"/>
      <c r="HC75" s="29"/>
      <c r="HD75" s="29"/>
      <c r="HE75" s="29"/>
      <c r="HF75" s="29"/>
      <c r="HG75" s="29"/>
      <c r="HH75" s="29"/>
      <c r="HI75" s="29"/>
      <c r="HJ75" s="29"/>
      <c r="HK75" s="29"/>
      <c r="HL75" s="29"/>
      <c r="HM75" s="29"/>
      <c r="HN75" s="29"/>
      <c r="HO75" s="29"/>
      <c r="HP75" s="29"/>
      <c r="HQ75" s="29"/>
      <c r="HR75" s="29"/>
      <c r="HS75" s="29"/>
      <c r="HT75" s="29"/>
      <c r="HU75" s="29"/>
      <c r="HV75" s="29"/>
      <c r="HW75" s="29"/>
      <c r="HX75" s="29"/>
      <c r="HY75" s="29"/>
      <c r="HZ75" s="29"/>
      <c r="IA75" s="29"/>
      <c r="IB75" s="29"/>
      <c r="IC75" s="29"/>
      <c r="ID75" s="29"/>
      <c r="IE75" s="29"/>
      <c r="IF75" s="29"/>
      <c r="IG75" s="29"/>
      <c r="IH75" s="29"/>
      <c r="II75" s="29"/>
      <c r="IJ75" s="29"/>
      <c r="IK75" s="29"/>
      <c r="IL75" s="29"/>
      <c r="IM75" s="29"/>
      <c r="IN75" s="29"/>
      <c r="IO75" s="29"/>
      <c r="IP75" s="29"/>
      <c r="IQ75" s="29"/>
      <c r="IR75" s="29"/>
      <c r="IS75" s="29"/>
      <c r="IT75" s="29"/>
      <c r="IU75" s="29"/>
      <c r="IV75" s="29"/>
      <c r="IW75" s="29"/>
      <c r="IX75" s="29"/>
      <c r="IY75" s="29"/>
      <c r="IZ75" s="29"/>
      <c r="JA75" s="29"/>
      <c r="JB75" s="29"/>
      <c r="JC75" s="29"/>
      <c r="JD75" s="29"/>
      <c r="JE75" s="29"/>
      <c r="JF75" s="29"/>
      <c r="JG75" s="29"/>
      <c r="JH75" s="29"/>
      <c r="JI75" s="29"/>
      <c r="JJ75" s="29"/>
      <c r="JK75" s="29"/>
      <c r="JL75" s="29"/>
      <c r="JM75" s="29"/>
      <c r="JN75" s="29"/>
      <c r="JO75" s="29"/>
      <c r="JP75" s="29"/>
      <c r="JQ75" s="29"/>
      <c r="JR75" s="29"/>
      <c r="JS75" s="29"/>
      <c r="JT75" s="29"/>
      <c r="JU75" s="29"/>
      <c r="JV75" s="29"/>
      <c r="JW75" s="29"/>
      <c r="JX75" s="29"/>
      <c r="JY75" s="29"/>
      <c r="JZ75" s="29"/>
      <c r="KA75" s="29"/>
      <c r="KB75" s="29"/>
      <c r="KC75" s="29"/>
      <c r="KD75" s="29"/>
      <c r="KE75" s="29"/>
      <c r="KF75" s="29"/>
      <c r="KG75" s="29"/>
      <c r="KH75" s="29"/>
      <c r="KI75" s="29"/>
      <c r="KJ75" s="29"/>
      <c r="KK75" s="29"/>
      <c r="KL75" s="29"/>
      <c r="KM75" s="29"/>
      <c r="KN75" s="29"/>
      <c r="KO75" s="29"/>
      <c r="KP75" s="29"/>
      <c r="KQ75" s="29"/>
      <c r="KR75" s="29"/>
      <c r="KS75" s="29"/>
      <c r="KT75" s="29"/>
      <c r="KU75" s="29"/>
      <c r="KV75" s="29"/>
      <c r="KW75" s="29"/>
      <c r="KX75" s="29"/>
      <c r="KY75" s="29"/>
      <c r="KZ75" s="29"/>
      <c r="LA75" s="29"/>
      <c r="LB75" s="29"/>
      <c r="LC75" s="29"/>
      <c r="LD75" s="29"/>
      <c r="LE75" s="29"/>
      <c r="LF75" s="29"/>
      <c r="LG75" s="29"/>
      <c r="LH75" s="29"/>
      <c r="LI75" s="29"/>
      <c r="LJ75" s="29"/>
      <c r="LK75" s="29"/>
      <c r="LL75" s="29"/>
      <c r="LM75" s="29"/>
      <c r="LN75" s="29"/>
      <c r="LO75" s="29"/>
      <c r="LP75" s="29"/>
      <c r="LQ75" s="29"/>
      <c r="LR75" s="29"/>
      <c r="LS75" s="29"/>
      <c r="LT75" s="29"/>
      <c r="LU75" s="29"/>
      <c r="LV75" s="29"/>
      <c r="LW75" s="29"/>
      <c r="LX75" s="29"/>
      <c r="LY75" s="29"/>
      <c r="LZ75" s="29"/>
      <c r="MA75" s="29"/>
      <c r="MB75" s="29"/>
      <c r="MC75" s="29"/>
      <c r="MD75" s="29"/>
      <c r="ME75" s="29"/>
      <c r="MF75" s="29"/>
      <c r="MG75" s="29"/>
      <c r="MH75" s="29"/>
      <c r="MI75" s="29"/>
      <c r="MJ75" s="29"/>
      <c r="MK75" s="29"/>
      <c r="ML75" s="29"/>
      <c r="MM75" s="29"/>
      <c r="MN75" s="29"/>
      <c r="MO75" s="29"/>
      <c r="MP75" s="29"/>
      <c r="MQ75" s="29"/>
      <c r="MR75" s="29"/>
      <c r="MS75" s="29"/>
      <c r="MT75" s="29"/>
      <c r="MU75" s="29"/>
      <c r="MV75" s="29"/>
      <c r="MW75" s="29"/>
      <c r="MX75" s="29"/>
      <c r="MY75" s="29"/>
      <c r="MZ75" s="29"/>
      <c r="NA75" s="29"/>
      <c r="NB75" s="29"/>
      <c r="NC75" s="29"/>
      <c r="ND75" s="29"/>
      <c r="NE75" s="29"/>
      <c r="NF75" s="29"/>
      <c r="NG75" s="29"/>
      <c r="NH75" s="29"/>
      <c r="NI75" s="29"/>
      <c r="NJ75" s="29"/>
      <c r="NK75" s="29"/>
      <c r="NL75" s="29"/>
      <c r="NM75" s="29"/>
      <c r="NN75" s="29"/>
      <c r="NO75" s="29"/>
      <c r="NP75" s="29"/>
      <c r="NQ75" s="29"/>
      <c r="NR75" s="29"/>
      <c r="NS75" s="29"/>
      <c r="NT75" s="29"/>
      <c r="NU75" s="29"/>
      <c r="NV75" s="29"/>
      <c r="NW75" s="29"/>
      <c r="NX75" s="29"/>
      <c r="NY75" s="29"/>
      <c r="NZ75" s="29"/>
      <c r="OA75" s="29"/>
      <c r="OB75" s="29"/>
      <c r="OC75" s="29"/>
      <c r="OD75" s="29"/>
      <c r="OE75" s="29"/>
      <c r="OF75" s="29"/>
      <c r="OG75" s="29"/>
      <c r="OH75" s="29"/>
      <c r="OI75" s="29"/>
      <c r="OJ75" s="29"/>
      <c r="OK75" s="29"/>
      <c r="OL75" s="29"/>
      <c r="OM75" s="29"/>
      <c r="ON75" s="29"/>
      <c r="OO75" s="29"/>
      <c r="OP75" s="29"/>
      <c r="OQ75" s="29"/>
      <c r="OR75" s="29"/>
      <c r="OS75" s="29"/>
      <c r="OT75" s="29"/>
      <c r="OU75" s="29"/>
      <c r="OV75" s="29"/>
      <c r="OW75" s="29"/>
      <c r="OX75" s="29"/>
      <c r="OY75" s="29"/>
      <c r="OZ75" s="29"/>
      <c r="PA75" s="29"/>
      <c r="PB75" s="29"/>
      <c r="PC75" s="29"/>
      <c r="PD75" s="29"/>
      <c r="PE75" s="29"/>
      <c r="PF75" s="29"/>
      <c r="PG75" s="29"/>
      <c r="PH75" s="29"/>
      <c r="PI75" s="29"/>
      <c r="PJ75" s="29"/>
      <c r="PK75" s="29"/>
      <c r="PL75" s="29"/>
      <c r="PM75" s="29"/>
      <c r="PN75" s="29"/>
      <c r="PO75" s="29"/>
      <c r="PP75" s="29"/>
      <c r="PQ75" s="29"/>
      <c r="PR75" s="29"/>
      <c r="PS75" s="29"/>
      <c r="PT75" s="29"/>
      <c r="PU75" s="29"/>
      <c r="PV75" s="29"/>
      <c r="PW75" s="29"/>
      <c r="PX75" s="29"/>
      <c r="PY75" s="29"/>
      <c r="PZ75" s="29"/>
      <c r="QA75" s="29"/>
      <c r="QB75" s="29"/>
      <c r="QC75" s="29"/>
      <c r="QD75" s="29"/>
      <c r="QE75" s="29"/>
      <c r="QF75" s="29"/>
      <c r="QG75" s="29"/>
      <c r="QH75" s="29"/>
      <c r="QI75" s="29"/>
      <c r="QJ75" s="29"/>
      <c r="QK75" s="29"/>
      <c r="QL75" s="29"/>
      <c r="QM75" s="29"/>
      <c r="QN75" s="29"/>
      <c r="QO75" s="29"/>
      <c r="QP75" s="29"/>
      <c r="QQ75" s="29"/>
      <c r="QR75" s="29"/>
      <c r="QS75" s="29"/>
      <c r="QT75" s="29"/>
      <c r="QU75" s="29"/>
      <c r="QV75" s="29"/>
      <c r="QW75" s="29"/>
      <c r="QX75" s="29"/>
      <c r="QY75" s="29"/>
      <c r="QZ75" s="29"/>
      <c r="RA75" s="29"/>
      <c r="RB75" s="29"/>
      <c r="RC75" s="29"/>
      <c r="RD75" s="29"/>
      <c r="RE75" s="29"/>
      <c r="RF75" s="29"/>
      <c r="RG75" s="29"/>
      <c r="RH75" s="29"/>
      <c r="RI75" s="29"/>
      <c r="RJ75" s="29"/>
      <c r="RK75" s="29"/>
      <c r="RL75" s="29"/>
    </row>
    <row r="76" spans="1:480" s="30" customFormat="1" ht="78.75" customHeight="1" x14ac:dyDescent="0.25">
      <c r="A76" s="34" t="s">
        <v>53</v>
      </c>
      <c r="B76" s="34" t="s">
        <v>60</v>
      </c>
      <c r="C76" s="34" t="s">
        <v>19</v>
      </c>
      <c r="D76" s="26" t="s">
        <v>301</v>
      </c>
      <c r="E76" s="26" t="s">
        <v>55</v>
      </c>
      <c r="F76" s="27" t="s">
        <v>18</v>
      </c>
      <c r="G76" s="89">
        <v>0.15</v>
      </c>
      <c r="H76" s="76">
        <v>45646</v>
      </c>
      <c r="I76" s="28">
        <v>0</v>
      </c>
      <c r="J76" s="28">
        <v>0</v>
      </c>
      <c r="K76" s="74">
        <v>11370.96</v>
      </c>
      <c r="L76" s="28">
        <v>0</v>
      </c>
      <c r="M76" s="28">
        <v>0</v>
      </c>
      <c r="N76" s="52"/>
      <c r="O76" s="52"/>
      <c r="P76" s="52"/>
      <c r="Q76" s="16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29"/>
      <c r="AS76" s="29"/>
      <c r="AT76" s="29"/>
      <c r="AU76" s="29"/>
      <c r="AV76" s="29"/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  <c r="FY76" s="29"/>
      <c r="FZ76" s="29"/>
      <c r="GA76" s="29"/>
      <c r="GB76" s="29"/>
      <c r="GC76" s="29"/>
      <c r="GD76" s="29"/>
      <c r="GE76" s="29"/>
      <c r="GF76" s="29"/>
      <c r="GG76" s="29"/>
      <c r="GH76" s="29"/>
      <c r="GI76" s="29"/>
      <c r="GJ76" s="29"/>
      <c r="GK76" s="29"/>
      <c r="GL76" s="29"/>
      <c r="GM76" s="29"/>
      <c r="GN76" s="29"/>
      <c r="GO76" s="29"/>
      <c r="GP76" s="29"/>
      <c r="GQ76" s="29"/>
      <c r="GR76" s="29"/>
      <c r="GS76" s="29"/>
      <c r="GT76" s="29"/>
      <c r="GU76" s="29"/>
      <c r="GV76" s="29"/>
      <c r="GW76" s="29"/>
      <c r="GX76" s="29"/>
      <c r="GY76" s="29"/>
      <c r="GZ76" s="29"/>
      <c r="HA76" s="29"/>
      <c r="HB76" s="29"/>
      <c r="HC76" s="29"/>
      <c r="HD76" s="29"/>
      <c r="HE76" s="29"/>
      <c r="HF76" s="29"/>
      <c r="HG76" s="29"/>
      <c r="HH76" s="29"/>
      <c r="HI76" s="29"/>
      <c r="HJ76" s="29"/>
      <c r="HK76" s="29"/>
      <c r="HL76" s="29"/>
      <c r="HM76" s="29"/>
      <c r="HN76" s="29"/>
      <c r="HO76" s="29"/>
      <c r="HP76" s="29"/>
      <c r="HQ76" s="29"/>
      <c r="HR76" s="29"/>
      <c r="HS76" s="29"/>
      <c r="HT76" s="29"/>
      <c r="HU76" s="29"/>
      <c r="HV76" s="29"/>
      <c r="HW76" s="29"/>
      <c r="HX76" s="29"/>
      <c r="HY76" s="29"/>
      <c r="HZ76" s="29"/>
      <c r="IA76" s="29"/>
      <c r="IB76" s="29"/>
      <c r="IC76" s="29"/>
      <c r="ID76" s="29"/>
      <c r="IE76" s="29"/>
      <c r="IF76" s="29"/>
      <c r="IG76" s="29"/>
      <c r="IH76" s="29"/>
      <c r="II76" s="29"/>
      <c r="IJ76" s="29"/>
      <c r="IK76" s="29"/>
      <c r="IL76" s="29"/>
      <c r="IM76" s="29"/>
      <c r="IN76" s="29"/>
      <c r="IO76" s="29"/>
      <c r="IP76" s="29"/>
      <c r="IQ76" s="29"/>
      <c r="IR76" s="29"/>
      <c r="IS76" s="29"/>
      <c r="IT76" s="29"/>
      <c r="IU76" s="29"/>
      <c r="IV76" s="29"/>
      <c r="IW76" s="29"/>
      <c r="IX76" s="29"/>
      <c r="IY76" s="29"/>
      <c r="IZ76" s="29"/>
      <c r="JA76" s="29"/>
      <c r="JB76" s="29"/>
      <c r="JC76" s="29"/>
      <c r="JD76" s="29"/>
      <c r="JE76" s="29"/>
      <c r="JF76" s="29"/>
      <c r="JG76" s="29"/>
      <c r="JH76" s="29"/>
      <c r="JI76" s="29"/>
      <c r="JJ76" s="29"/>
      <c r="JK76" s="29"/>
      <c r="JL76" s="29"/>
      <c r="JM76" s="29"/>
      <c r="JN76" s="29"/>
      <c r="JO76" s="29"/>
      <c r="JP76" s="29"/>
      <c r="JQ76" s="29"/>
      <c r="JR76" s="29"/>
      <c r="JS76" s="29"/>
      <c r="JT76" s="29"/>
      <c r="JU76" s="29"/>
      <c r="JV76" s="29"/>
      <c r="JW76" s="29"/>
      <c r="JX76" s="29"/>
      <c r="JY76" s="29"/>
      <c r="JZ76" s="29"/>
      <c r="KA76" s="29"/>
      <c r="KB76" s="29"/>
      <c r="KC76" s="29"/>
      <c r="KD76" s="29"/>
      <c r="KE76" s="29"/>
      <c r="KF76" s="29"/>
      <c r="KG76" s="29"/>
      <c r="KH76" s="29"/>
      <c r="KI76" s="29"/>
      <c r="KJ76" s="29"/>
      <c r="KK76" s="29"/>
      <c r="KL76" s="29"/>
      <c r="KM76" s="29"/>
      <c r="KN76" s="29"/>
      <c r="KO76" s="29"/>
      <c r="KP76" s="29"/>
      <c r="KQ76" s="29"/>
      <c r="KR76" s="29"/>
      <c r="KS76" s="29"/>
      <c r="KT76" s="29"/>
      <c r="KU76" s="29"/>
      <c r="KV76" s="29"/>
      <c r="KW76" s="29"/>
      <c r="KX76" s="29"/>
      <c r="KY76" s="29"/>
      <c r="KZ76" s="29"/>
      <c r="LA76" s="29"/>
      <c r="LB76" s="29"/>
      <c r="LC76" s="29"/>
      <c r="LD76" s="29"/>
      <c r="LE76" s="29"/>
      <c r="LF76" s="29"/>
      <c r="LG76" s="29"/>
      <c r="LH76" s="29"/>
      <c r="LI76" s="29"/>
      <c r="LJ76" s="29"/>
      <c r="LK76" s="29"/>
      <c r="LL76" s="29"/>
      <c r="LM76" s="29"/>
      <c r="LN76" s="29"/>
      <c r="LO76" s="29"/>
      <c r="LP76" s="29"/>
      <c r="LQ76" s="29"/>
      <c r="LR76" s="29"/>
      <c r="LS76" s="29"/>
      <c r="LT76" s="29"/>
      <c r="LU76" s="29"/>
      <c r="LV76" s="29"/>
      <c r="LW76" s="29"/>
      <c r="LX76" s="29"/>
      <c r="LY76" s="29"/>
      <c r="LZ76" s="29"/>
      <c r="MA76" s="29"/>
      <c r="MB76" s="29"/>
      <c r="MC76" s="29"/>
      <c r="MD76" s="29"/>
      <c r="ME76" s="29"/>
      <c r="MF76" s="29"/>
      <c r="MG76" s="29"/>
      <c r="MH76" s="29"/>
      <c r="MI76" s="29"/>
      <c r="MJ76" s="29"/>
      <c r="MK76" s="29"/>
      <c r="ML76" s="29"/>
      <c r="MM76" s="29"/>
      <c r="MN76" s="29"/>
      <c r="MO76" s="29"/>
      <c r="MP76" s="29"/>
      <c r="MQ76" s="29"/>
      <c r="MR76" s="29"/>
      <c r="MS76" s="29"/>
      <c r="MT76" s="29"/>
      <c r="MU76" s="29"/>
      <c r="MV76" s="29"/>
      <c r="MW76" s="29"/>
      <c r="MX76" s="29"/>
      <c r="MY76" s="29"/>
      <c r="MZ76" s="29"/>
      <c r="NA76" s="29"/>
      <c r="NB76" s="29"/>
      <c r="NC76" s="29"/>
      <c r="ND76" s="29"/>
      <c r="NE76" s="29"/>
      <c r="NF76" s="29"/>
      <c r="NG76" s="29"/>
      <c r="NH76" s="29"/>
      <c r="NI76" s="29"/>
      <c r="NJ76" s="29"/>
      <c r="NK76" s="29"/>
      <c r="NL76" s="29"/>
      <c r="NM76" s="29"/>
      <c r="NN76" s="29"/>
      <c r="NO76" s="29"/>
      <c r="NP76" s="29"/>
      <c r="NQ76" s="29"/>
      <c r="NR76" s="29"/>
      <c r="NS76" s="29"/>
      <c r="NT76" s="29"/>
      <c r="NU76" s="29"/>
      <c r="NV76" s="29"/>
      <c r="NW76" s="29"/>
      <c r="NX76" s="29"/>
      <c r="NY76" s="29"/>
      <c r="NZ76" s="29"/>
      <c r="OA76" s="29"/>
      <c r="OB76" s="29"/>
      <c r="OC76" s="29"/>
      <c r="OD76" s="29"/>
      <c r="OE76" s="29"/>
      <c r="OF76" s="29"/>
      <c r="OG76" s="29"/>
      <c r="OH76" s="29"/>
      <c r="OI76" s="29"/>
      <c r="OJ76" s="29"/>
      <c r="OK76" s="29"/>
      <c r="OL76" s="29"/>
      <c r="OM76" s="29"/>
      <c r="ON76" s="29"/>
      <c r="OO76" s="29"/>
      <c r="OP76" s="29"/>
      <c r="OQ76" s="29"/>
      <c r="OR76" s="29"/>
      <c r="OS76" s="29"/>
      <c r="OT76" s="29"/>
      <c r="OU76" s="29"/>
      <c r="OV76" s="29"/>
      <c r="OW76" s="29"/>
      <c r="OX76" s="29"/>
      <c r="OY76" s="29"/>
      <c r="OZ76" s="29"/>
      <c r="PA76" s="29"/>
      <c r="PB76" s="29"/>
      <c r="PC76" s="29"/>
      <c r="PD76" s="29"/>
      <c r="PE76" s="29"/>
      <c r="PF76" s="29"/>
      <c r="PG76" s="29"/>
      <c r="PH76" s="29"/>
      <c r="PI76" s="29"/>
      <c r="PJ76" s="29"/>
      <c r="PK76" s="29"/>
      <c r="PL76" s="29"/>
      <c r="PM76" s="29"/>
      <c r="PN76" s="29"/>
      <c r="PO76" s="29"/>
      <c r="PP76" s="29"/>
      <c r="PQ76" s="29"/>
      <c r="PR76" s="29"/>
      <c r="PS76" s="29"/>
      <c r="PT76" s="29"/>
      <c r="PU76" s="29"/>
      <c r="PV76" s="29"/>
      <c r="PW76" s="29"/>
      <c r="PX76" s="29"/>
      <c r="PY76" s="29"/>
      <c r="PZ76" s="29"/>
      <c r="QA76" s="29"/>
      <c r="QB76" s="29"/>
      <c r="QC76" s="29"/>
      <c r="QD76" s="29"/>
      <c r="QE76" s="29"/>
      <c r="QF76" s="29"/>
      <c r="QG76" s="29"/>
      <c r="QH76" s="29"/>
      <c r="QI76" s="29"/>
      <c r="QJ76" s="29"/>
      <c r="QK76" s="29"/>
      <c r="QL76" s="29"/>
      <c r="QM76" s="29"/>
      <c r="QN76" s="29"/>
      <c r="QO76" s="29"/>
      <c r="QP76" s="29"/>
      <c r="QQ76" s="29"/>
      <c r="QR76" s="29"/>
      <c r="QS76" s="29"/>
      <c r="QT76" s="29"/>
      <c r="QU76" s="29"/>
      <c r="QV76" s="29"/>
      <c r="QW76" s="29"/>
      <c r="QX76" s="29"/>
      <c r="QY76" s="29"/>
      <c r="QZ76" s="29"/>
      <c r="RA76" s="29"/>
      <c r="RB76" s="29"/>
      <c r="RC76" s="29"/>
      <c r="RD76" s="29"/>
      <c r="RE76" s="29"/>
      <c r="RF76" s="29"/>
      <c r="RG76" s="29"/>
      <c r="RH76" s="29"/>
      <c r="RI76" s="29"/>
      <c r="RJ76" s="29"/>
      <c r="RK76" s="29"/>
      <c r="RL76" s="29"/>
    </row>
    <row r="77" spans="1:480" s="30" customFormat="1" ht="78.75" customHeight="1" x14ac:dyDescent="0.25">
      <c r="A77" s="34" t="s">
        <v>53</v>
      </c>
      <c r="B77" s="34" t="s">
        <v>60</v>
      </c>
      <c r="C77" s="34" t="s">
        <v>19</v>
      </c>
      <c r="D77" s="37" t="s">
        <v>331</v>
      </c>
      <c r="E77" s="26" t="s">
        <v>55</v>
      </c>
      <c r="F77" s="27" t="s">
        <v>18</v>
      </c>
      <c r="G77" s="142">
        <v>0.77</v>
      </c>
      <c r="H77" s="76">
        <v>45632</v>
      </c>
      <c r="I77" s="28">
        <v>0</v>
      </c>
      <c r="J77" s="28">
        <v>0</v>
      </c>
      <c r="K77" s="74">
        <v>50</v>
      </c>
      <c r="L77" s="28">
        <v>0</v>
      </c>
      <c r="M77" s="28">
        <v>0</v>
      </c>
      <c r="N77" s="52"/>
      <c r="O77" s="52"/>
      <c r="P77" s="52"/>
      <c r="Q77" s="169"/>
      <c r="R77" s="2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  <c r="AF77" s="29"/>
      <c r="AG77" s="29"/>
      <c r="AH77" s="29"/>
      <c r="AI77" s="29"/>
      <c r="AJ77" s="29"/>
      <c r="AK77" s="29"/>
      <c r="AL77" s="29"/>
      <c r="AM77" s="29"/>
      <c r="AN77" s="29"/>
      <c r="AO77" s="29"/>
      <c r="AP77" s="29"/>
      <c r="AQ77" s="29"/>
      <c r="AR77" s="29"/>
      <c r="AS77" s="29"/>
      <c r="AT77" s="29"/>
      <c r="AU77" s="29"/>
      <c r="AV77" s="29"/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  <c r="FY77" s="29"/>
      <c r="FZ77" s="29"/>
      <c r="GA77" s="29"/>
      <c r="GB77" s="29"/>
      <c r="GC77" s="29"/>
      <c r="GD77" s="29"/>
      <c r="GE77" s="29"/>
      <c r="GF77" s="29"/>
      <c r="GG77" s="29"/>
      <c r="GH77" s="29"/>
      <c r="GI77" s="29"/>
      <c r="GJ77" s="29"/>
      <c r="GK77" s="29"/>
      <c r="GL77" s="29"/>
      <c r="GM77" s="29"/>
      <c r="GN77" s="29"/>
      <c r="GO77" s="29"/>
      <c r="GP77" s="29"/>
      <c r="GQ77" s="29"/>
      <c r="GR77" s="29"/>
      <c r="GS77" s="29"/>
      <c r="GT77" s="29"/>
      <c r="GU77" s="29"/>
      <c r="GV77" s="29"/>
      <c r="GW77" s="29"/>
      <c r="GX77" s="29"/>
      <c r="GY77" s="29"/>
      <c r="GZ77" s="29"/>
      <c r="HA77" s="29"/>
      <c r="HB77" s="29"/>
      <c r="HC77" s="29"/>
      <c r="HD77" s="29"/>
      <c r="HE77" s="29"/>
      <c r="HF77" s="29"/>
      <c r="HG77" s="29"/>
      <c r="HH77" s="29"/>
      <c r="HI77" s="29"/>
      <c r="HJ77" s="29"/>
      <c r="HK77" s="29"/>
      <c r="HL77" s="29"/>
      <c r="HM77" s="29"/>
      <c r="HN77" s="29"/>
      <c r="HO77" s="29"/>
      <c r="HP77" s="29"/>
      <c r="HQ77" s="29"/>
      <c r="HR77" s="29"/>
      <c r="HS77" s="29"/>
      <c r="HT77" s="29"/>
      <c r="HU77" s="29"/>
      <c r="HV77" s="29"/>
      <c r="HW77" s="29"/>
      <c r="HX77" s="29"/>
      <c r="HY77" s="29"/>
      <c r="HZ77" s="29"/>
      <c r="IA77" s="29"/>
      <c r="IB77" s="29"/>
      <c r="IC77" s="29"/>
      <c r="ID77" s="29"/>
      <c r="IE77" s="29"/>
      <c r="IF77" s="29"/>
      <c r="IG77" s="29"/>
      <c r="IH77" s="29"/>
      <c r="II77" s="29"/>
      <c r="IJ77" s="29"/>
      <c r="IK77" s="29"/>
      <c r="IL77" s="29"/>
      <c r="IM77" s="29"/>
      <c r="IN77" s="29"/>
      <c r="IO77" s="29"/>
      <c r="IP77" s="29"/>
      <c r="IQ77" s="29"/>
      <c r="IR77" s="29"/>
      <c r="IS77" s="29"/>
      <c r="IT77" s="29"/>
      <c r="IU77" s="29"/>
      <c r="IV77" s="29"/>
      <c r="IW77" s="29"/>
      <c r="IX77" s="29"/>
      <c r="IY77" s="29"/>
      <c r="IZ77" s="29"/>
      <c r="JA77" s="29"/>
      <c r="JB77" s="29"/>
      <c r="JC77" s="29"/>
      <c r="JD77" s="29"/>
      <c r="JE77" s="29"/>
      <c r="JF77" s="29"/>
      <c r="JG77" s="29"/>
      <c r="JH77" s="29"/>
      <c r="JI77" s="29"/>
      <c r="JJ77" s="29"/>
      <c r="JK77" s="29"/>
      <c r="JL77" s="29"/>
      <c r="JM77" s="29"/>
      <c r="JN77" s="29"/>
      <c r="JO77" s="29"/>
      <c r="JP77" s="29"/>
      <c r="JQ77" s="29"/>
      <c r="JR77" s="29"/>
      <c r="JS77" s="29"/>
      <c r="JT77" s="29"/>
      <c r="JU77" s="29"/>
      <c r="JV77" s="29"/>
      <c r="JW77" s="29"/>
      <c r="JX77" s="29"/>
      <c r="JY77" s="29"/>
      <c r="JZ77" s="29"/>
      <c r="KA77" s="29"/>
      <c r="KB77" s="29"/>
      <c r="KC77" s="29"/>
      <c r="KD77" s="29"/>
      <c r="KE77" s="29"/>
      <c r="KF77" s="29"/>
      <c r="KG77" s="29"/>
      <c r="KH77" s="29"/>
      <c r="KI77" s="29"/>
      <c r="KJ77" s="29"/>
      <c r="KK77" s="29"/>
      <c r="KL77" s="29"/>
      <c r="KM77" s="29"/>
      <c r="KN77" s="29"/>
      <c r="KO77" s="29"/>
      <c r="KP77" s="29"/>
      <c r="KQ77" s="29"/>
      <c r="KR77" s="29"/>
      <c r="KS77" s="29"/>
      <c r="KT77" s="29"/>
      <c r="KU77" s="29"/>
      <c r="KV77" s="29"/>
      <c r="KW77" s="29"/>
      <c r="KX77" s="29"/>
      <c r="KY77" s="29"/>
      <c r="KZ77" s="29"/>
      <c r="LA77" s="29"/>
      <c r="LB77" s="29"/>
      <c r="LC77" s="29"/>
      <c r="LD77" s="29"/>
      <c r="LE77" s="29"/>
      <c r="LF77" s="29"/>
      <c r="LG77" s="29"/>
      <c r="LH77" s="29"/>
      <c r="LI77" s="29"/>
      <c r="LJ77" s="29"/>
      <c r="LK77" s="29"/>
      <c r="LL77" s="29"/>
      <c r="LM77" s="29"/>
      <c r="LN77" s="29"/>
      <c r="LO77" s="29"/>
      <c r="LP77" s="29"/>
      <c r="LQ77" s="29"/>
      <c r="LR77" s="29"/>
      <c r="LS77" s="29"/>
      <c r="LT77" s="29"/>
      <c r="LU77" s="29"/>
      <c r="LV77" s="29"/>
      <c r="LW77" s="29"/>
      <c r="LX77" s="29"/>
      <c r="LY77" s="29"/>
      <c r="LZ77" s="29"/>
      <c r="MA77" s="29"/>
      <c r="MB77" s="29"/>
      <c r="MC77" s="29"/>
      <c r="MD77" s="29"/>
      <c r="ME77" s="29"/>
      <c r="MF77" s="29"/>
      <c r="MG77" s="29"/>
      <c r="MH77" s="29"/>
      <c r="MI77" s="29"/>
      <c r="MJ77" s="29"/>
      <c r="MK77" s="29"/>
      <c r="ML77" s="29"/>
      <c r="MM77" s="29"/>
      <c r="MN77" s="29"/>
      <c r="MO77" s="29"/>
      <c r="MP77" s="29"/>
      <c r="MQ77" s="29"/>
      <c r="MR77" s="29"/>
      <c r="MS77" s="29"/>
      <c r="MT77" s="29"/>
      <c r="MU77" s="29"/>
      <c r="MV77" s="29"/>
      <c r="MW77" s="29"/>
      <c r="MX77" s="29"/>
      <c r="MY77" s="29"/>
      <c r="MZ77" s="29"/>
      <c r="NA77" s="29"/>
      <c r="NB77" s="29"/>
      <c r="NC77" s="29"/>
      <c r="ND77" s="29"/>
      <c r="NE77" s="29"/>
      <c r="NF77" s="29"/>
      <c r="NG77" s="29"/>
      <c r="NH77" s="29"/>
      <c r="NI77" s="29"/>
      <c r="NJ77" s="29"/>
      <c r="NK77" s="29"/>
      <c r="NL77" s="29"/>
      <c r="NM77" s="29"/>
      <c r="NN77" s="29"/>
      <c r="NO77" s="29"/>
      <c r="NP77" s="29"/>
      <c r="NQ77" s="29"/>
      <c r="NR77" s="29"/>
      <c r="NS77" s="29"/>
      <c r="NT77" s="29"/>
      <c r="NU77" s="29"/>
      <c r="NV77" s="29"/>
      <c r="NW77" s="29"/>
      <c r="NX77" s="29"/>
      <c r="NY77" s="29"/>
      <c r="NZ77" s="29"/>
      <c r="OA77" s="29"/>
      <c r="OB77" s="29"/>
      <c r="OC77" s="29"/>
      <c r="OD77" s="29"/>
      <c r="OE77" s="29"/>
      <c r="OF77" s="29"/>
      <c r="OG77" s="29"/>
      <c r="OH77" s="29"/>
      <c r="OI77" s="29"/>
      <c r="OJ77" s="29"/>
      <c r="OK77" s="29"/>
      <c r="OL77" s="29"/>
      <c r="OM77" s="29"/>
      <c r="ON77" s="29"/>
      <c r="OO77" s="29"/>
      <c r="OP77" s="29"/>
      <c r="OQ77" s="29"/>
      <c r="OR77" s="29"/>
      <c r="OS77" s="29"/>
      <c r="OT77" s="29"/>
      <c r="OU77" s="29"/>
      <c r="OV77" s="29"/>
      <c r="OW77" s="29"/>
      <c r="OX77" s="29"/>
      <c r="OY77" s="29"/>
      <c r="OZ77" s="29"/>
      <c r="PA77" s="29"/>
      <c r="PB77" s="29"/>
      <c r="PC77" s="29"/>
      <c r="PD77" s="29"/>
      <c r="PE77" s="29"/>
      <c r="PF77" s="29"/>
      <c r="PG77" s="29"/>
      <c r="PH77" s="29"/>
      <c r="PI77" s="29"/>
      <c r="PJ77" s="29"/>
      <c r="PK77" s="29"/>
      <c r="PL77" s="29"/>
      <c r="PM77" s="29"/>
      <c r="PN77" s="29"/>
      <c r="PO77" s="29"/>
      <c r="PP77" s="29"/>
      <c r="PQ77" s="29"/>
      <c r="PR77" s="29"/>
      <c r="PS77" s="29"/>
      <c r="PT77" s="29"/>
      <c r="PU77" s="29"/>
      <c r="PV77" s="29"/>
      <c r="PW77" s="29"/>
      <c r="PX77" s="29"/>
      <c r="PY77" s="29"/>
      <c r="PZ77" s="29"/>
      <c r="QA77" s="29"/>
      <c r="QB77" s="29"/>
      <c r="QC77" s="29"/>
      <c r="QD77" s="29"/>
      <c r="QE77" s="29"/>
      <c r="QF77" s="29"/>
      <c r="QG77" s="29"/>
      <c r="QH77" s="29"/>
      <c r="QI77" s="29"/>
      <c r="QJ77" s="29"/>
      <c r="QK77" s="29"/>
      <c r="QL77" s="29"/>
      <c r="QM77" s="29"/>
      <c r="QN77" s="29"/>
      <c r="QO77" s="29"/>
      <c r="QP77" s="29"/>
      <c r="QQ77" s="29"/>
      <c r="QR77" s="29"/>
      <c r="QS77" s="29"/>
      <c r="QT77" s="29"/>
      <c r="QU77" s="29"/>
      <c r="QV77" s="29"/>
      <c r="QW77" s="29"/>
      <c r="QX77" s="29"/>
      <c r="QY77" s="29"/>
      <c r="QZ77" s="29"/>
      <c r="RA77" s="29"/>
      <c r="RB77" s="29"/>
      <c r="RC77" s="29"/>
      <c r="RD77" s="29"/>
      <c r="RE77" s="29"/>
      <c r="RF77" s="29"/>
      <c r="RG77" s="29"/>
      <c r="RH77" s="29"/>
      <c r="RI77" s="29"/>
      <c r="RJ77" s="29"/>
      <c r="RK77" s="29"/>
      <c r="RL77" s="29"/>
    </row>
    <row r="78" spans="1:480" s="30" customFormat="1" ht="78.75" customHeight="1" x14ac:dyDescent="0.25">
      <c r="A78" s="34" t="s">
        <v>53</v>
      </c>
      <c r="B78" s="34" t="s">
        <v>60</v>
      </c>
      <c r="C78" s="34" t="s">
        <v>19</v>
      </c>
      <c r="D78" s="26" t="s">
        <v>287</v>
      </c>
      <c r="E78" s="26" t="s">
        <v>55</v>
      </c>
      <c r="F78" s="27" t="s">
        <v>18</v>
      </c>
      <c r="G78" s="142">
        <v>0.77</v>
      </c>
      <c r="H78" s="76">
        <v>45632</v>
      </c>
      <c r="I78" s="28">
        <v>0</v>
      </c>
      <c r="J78" s="28">
        <v>0</v>
      </c>
      <c r="K78" s="74">
        <v>50</v>
      </c>
      <c r="L78" s="28">
        <v>0</v>
      </c>
      <c r="M78" s="28">
        <v>0</v>
      </c>
      <c r="N78" s="52"/>
      <c r="O78" s="52"/>
      <c r="P78" s="52"/>
      <c r="Q78" s="169"/>
      <c r="R78" s="29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  <c r="AF78" s="29"/>
      <c r="AG78" s="29"/>
      <c r="AH78" s="29"/>
      <c r="AI78" s="29"/>
      <c r="AJ78" s="29"/>
      <c r="AK78" s="29"/>
      <c r="AL78" s="29"/>
      <c r="AM78" s="29"/>
      <c r="AN78" s="29"/>
      <c r="AO78" s="29"/>
      <c r="AP78" s="29"/>
      <c r="AQ78" s="29"/>
      <c r="AR78" s="29"/>
      <c r="AS78" s="29"/>
      <c r="AT78" s="29"/>
      <c r="AU78" s="29"/>
      <c r="AV78" s="29"/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  <c r="FY78" s="29"/>
      <c r="FZ78" s="29"/>
      <c r="GA78" s="29"/>
      <c r="GB78" s="29"/>
      <c r="GC78" s="29"/>
      <c r="GD78" s="29"/>
      <c r="GE78" s="29"/>
      <c r="GF78" s="29"/>
      <c r="GG78" s="29"/>
      <c r="GH78" s="29"/>
      <c r="GI78" s="29"/>
      <c r="GJ78" s="29"/>
      <c r="GK78" s="29"/>
      <c r="GL78" s="29"/>
      <c r="GM78" s="29"/>
      <c r="GN78" s="29"/>
      <c r="GO78" s="29"/>
      <c r="GP78" s="29"/>
      <c r="GQ78" s="29"/>
      <c r="GR78" s="29"/>
      <c r="GS78" s="29"/>
      <c r="GT78" s="29"/>
      <c r="GU78" s="29"/>
      <c r="GV78" s="29"/>
      <c r="GW78" s="29"/>
      <c r="GX78" s="29"/>
      <c r="GY78" s="29"/>
      <c r="GZ78" s="29"/>
      <c r="HA78" s="29"/>
      <c r="HB78" s="29"/>
      <c r="HC78" s="29"/>
      <c r="HD78" s="29"/>
      <c r="HE78" s="29"/>
      <c r="HF78" s="29"/>
      <c r="HG78" s="29"/>
      <c r="HH78" s="29"/>
      <c r="HI78" s="29"/>
      <c r="HJ78" s="29"/>
      <c r="HK78" s="29"/>
      <c r="HL78" s="29"/>
      <c r="HM78" s="29"/>
      <c r="HN78" s="29"/>
      <c r="HO78" s="29"/>
      <c r="HP78" s="29"/>
      <c r="HQ78" s="29"/>
      <c r="HR78" s="29"/>
      <c r="HS78" s="29"/>
      <c r="HT78" s="29"/>
      <c r="HU78" s="29"/>
      <c r="HV78" s="29"/>
      <c r="HW78" s="29"/>
      <c r="HX78" s="29"/>
      <c r="HY78" s="29"/>
      <c r="HZ78" s="29"/>
      <c r="IA78" s="29"/>
      <c r="IB78" s="29"/>
      <c r="IC78" s="29"/>
      <c r="ID78" s="29"/>
      <c r="IE78" s="29"/>
      <c r="IF78" s="29"/>
      <c r="IG78" s="29"/>
      <c r="IH78" s="29"/>
      <c r="II78" s="29"/>
      <c r="IJ78" s="29"/>
      <c r="IK78" s="29"/>
      <c r="IL78" s="29"/>
      <c r="IM78" s="29"/>
      <c r="IN78" s="29"/>
      <c r="IO78" s="29"/>
      <c r="IP78" s="29"/>
      <c r="IQ78" s="29"/>
      <c r="IR78" s="29"/>
      <c r="IS78" s="29"/>
      <c r="IT78" s="29"/>
      <c r="IU78" s="29"/>
      <c r="IV78" s="29"/>
      <c r="IW78" s="29"/>
      <c r="IX78" s="29"/>
      <c r="IY78" s="29"/>
      <c r="IZ78" s="29"/>
      <c r="JA78" s="29"/>
      <c r="JB78" s="29"/>
      <c r="JC78" s="29"/>
      <c r="JD78" s="29"/>
      <c r="JE78" s="29"/>
      <c r="JF78" s="29"/>
      <c r="JG78" s="29"/>
      <c r="JH78" s="29"/>
      <c r="JI78" s="29"/>
      <c r="JJ78" s="29"/>
      <c r="JK78" s="29"/>
      <c r="JL78" s="29"/>
      <c r="JM78" s="29"/>
      <c r="JN78" s="29"/>
      <c r="JO78" s="29"/>
      <c r="JP78" s="29"/>
      <c r="JQ78" s="29"/>
      <c r="JR78" s="29"/>
      <c r="JS78" s="29"/>
      <c r="JT78" s="29"/>
      <c r="JU78" s="29"/>
      <c r="JV78" s="29"/>
      <c r="JW78" s="29"/>
      <c r="JX78" s="29"/>
      <c r="JY78" s="29"/>
      <c r="JZ78" s="29"/>
      <c r="KA78" s="29"/>
      <c r="KB78" s="29"/>
      <c r="KC78" s="29"/>
      <c r="KD78" s="29"/>
      <c r="KE78" s="29"/>
      <c r="KF78" s="29"/>
      <c r="KG78" s="29"/>
      <c r="KH78" s="29"/>
      <c r="KI78" s="29"/>
      <c r="KJ78" s="29"/>
      <c r="KK78" s="29"/>
      <c r="KL78" s="29"/>
      <c r="KM78" s="29"/>
      <c r="KN78" s="29"/>
      <c r="KO78" s="29"/>
      <c r="KP78" s="29"/>
      <c r="KQ78" s="29"/>
      <c r="KR78" s="29"/>
      <c r="KS78" s="29"/>
      <c r="KT78" s="29"/>
      <c r="KU78" s="29"/>
      <c r="KV78" s="29"/>
      <c r="KW78" s="29"/>
      <c r="KX78" s="29"/>
      <c r="KY78" s="29"/>
      <c r="KZ78" s="29"/>
      <c r="LA78" s="29"/>
      <c r="LB78" s="29"/>
      <c r="LC78" s="29"/>
      <c r="LD78" s="29"/>
      <c r="LE78" s="29"/>
      <c r="LF78" s="29"/>
      <c r="LG78" s="29"/>
      <c r="LH78" s="29"/>
      <c r="LI78" s="29"/>
      <c r="LJ78" s="29"/>
      <c r="LK78" s="29"/>
      <c r="LL78" s="29"/>
      <c r="LM78" s="29"/>
      <c r="LN78" s="29"/>
      <c r="LO78" s="29"/>
      <c r="LP78" s="29"/>
      <c r="LQ78" s="29"/>
      <c r="LR78" s="29"/>
      <c r="LS78" s="29"/>
      <c r="LT78" s="29"/>
      <c r="LU78" s="29"/>
      <c r="LV78" s="29"/>
      <c r="LW78" s="29"/>
      <c r="LX78" s="29"/>
      <c r="LY78" s="29"/>
      <c r="LZ78" s="29"/>
      <c r="MA78" s="29"/>
      <c r="MB78" s="29"/>
      <c r="MC78" s="29"/>
      <c r="MD78" s="29"/>
      <c r="ME78" s="29"/>
      <c r="MF78" s="29"/>
      <c r="MG78" s="29"/>
      <c r="MH78" s="29"/>
      <c r="MI78" s="29"/>
      <c r="MJ78" s="29"/>
      <c r="MK78" s="29"/>
      <c r="ML78" s="29"/>
      <c r="MM78" s="29"/>
      <c r="MN78" s="29"/>
      <c r="MO78" s="29"/>
      <c r="MP78" s="29"/>
      <c r="MQ78" s="29"/>
      <c r="MR78" s="29"/>
      <c r="MS78" s="29"/>
      <c r="MT78" s="29"/>
      <c r="MU78" s="29"/>
      <c r="MV78" s="29"/>
      <c r="MW78" s="29"/>
      <c r="MX78" s="29"/>
      <c r="MY78" s="29"/>
      <c r="MZ78" s="29"/>
      <c r="NA78" s="29"/>
      <c r="NB78" s="29"/>
      <c r="NC78" s="29"/>
      <c r="ND78" s="29"/>
      <c r="NE78" s="29"/>
      <c r="NF78" s="29"/>
      <c r="NG78" s="29"/>
      <c r="NH78" s="29"/>
      <c r="NI78" s="29"/>
      <c r="NJ78" s="29"/>
      <c r="NK78" s="29"/>
      <c r="NL78" s="29"/>
      <c r="NM78" s="29"/>
      <c r="NN78" s="29"/>
      <c r="NO78" s="29"/>
      <c r="NP78" s="29"/>
      <c r="NQ78" s="29"/>
      <c r="NR78" s="29"/>
      <c r="NS78" s="29"/>
      <c r="NT78" s="29"/>
      <c r="NU78" s="29"/>
      <c r="NV78" s="29"/>
      <c r="NW78" s="29"/>
      <c r="NX78" s="29"/>
      <c r="NY78" s="29"/>
      <c r="NZ78" s="29"/>
      <c r="OA78" s="29"/>
      <c r="OB78" s="29"/>
      <c r="OC78" s="29"/>
      <c r="OD78" s="29"/>
      <c r="OE78" s="29"/>
      <c r="OF78" s="29"/>
      <c r="OG78" s="29"/>
      <c r="OH78" s="29"/>
      <c r="OI78" s="29"/>
      <c r="OJ78" s="29"/>
      <c r="OK78" s="29"/>
      <c r="OL78" s="29"/>
      <c r="OM78" s="29"/>
      <c r="ON78" s="29"/>
      <c r="OO78" s="29"/>
      <c r="OP78" s="29"/>
      <c r="OQ78" s="29"/>
      <c r="OR78" s="29"/>
      <c r="OS78" s="29"/>
      <c r="OT78" s="29"/>
      <c r="OU78" s="29"/>
      <c r="OV78" s="29"/>
      <c r="OW78" s="29"/>
      <c r="OX78" s="29"/>
      <c r="OY78" s="29"/>
      <c r="OZ78" s="29"/>
      <c r="PA78" s="29"/>
      <c r="PB78" s="29"/>
      <c r="PC78" s="29"/>
      <c r="PD78" s="29"/>
      <c r="PE78" s="29"/>
      <c r="PF78" s="29"/>
      <c r="PG78" s="29"/>
      <c r="PH78" s="29"/>
      <c r="PI78" s="29"/>
      <c r="PJ78" s="29"/>
      <c r="PK78" s="29"/>
      <c r="PL78" s="29"/>
      <c r="PM78" s="29"/>
      <c r="PN78" s="29"/>
      <c r="PO78" s="29"/>
      <c r="PP78" s="29"/>
      <c r="PQ78" s="29"/>
      <c r="PR78" s="29"/>
      <c r="PS78" s="29"/>
      <c r="PT78" s="29"/>
      <c r="PU78" s="29"/>
      <c r="PV78" s="29"/>
      <c r="PW78" s="29"/>
      <c r="PX78" s="29"/>
      <c r="PY78" s="29"/>
      <c r="PZ78" s="29"/>
      <c r="QA78" s="29"/>
      <c r="QB78" s="29"/>
      <c r="QC78" s="29"/>
      <c r="QD78" s="29"/>
      <c r="QE78" s="29"/>
      <c r="QF78" s="29"/>
      <c r="QG78" s="29"/>
      <c r="QH78" s="29"/>
      <c r="QI78" s="29"/>
      <c r="QJ78" s="29"/>
      <c r="QK78" s="29"/>
      <c r="QL78" s="29"/>
      <c r="QM78" s="29"/>
      <c r="QN78" s="29"/>
      <c r="QO78" s="29"/>
      <c r="QP78" s="29"/>
      <c r="QQ78" s="29"/>
      <c r="QR78" s="29"/>
      <c r="QS78" s="29"/>
      <c r="QT78" s="29"/>
      <c r="QU78" s="29"/>
      <c r="QV78" s="29"/>
      <c r="QW78" s="29"/>
      <c r="QX78" s="29"/>
      <c r="QY78" s="29"/>
      <c r="QZ78" s="29"/>
      <c r="RA78" s="29"/>
      <c r="RB78" s="29"/>
      <c r="RC78" s="29"/>
      <c r="RD78" s="29"/>
      <c r="RE78" s="29"/>
      <c r="RF78" s="29"/>
      <c r="RG78" s="29"/>
      <c r="RH78" s="29"/>
      <c r="RI78" s="29"/>
      <c r="RJ78" s="29"/>
      <c r="RK78" s="29"/>
      <c r="RL78" s="29"/>
    </row>
    <row r="79" spans="1:480" s="84" customFormat="1" ht="73.5" customHeight="1" x14ac:dyDescent="0.25">
      <c r="A79" s="25" t="s">
        <v>53</v>
      </c>
      <c r="B79" s="25" t="s">
        <v>60</v>
      </c>
      <c r="C79" s="25" t="s">
        <v>19</v>
      </c>
      <c r="D79" s="26" t="s">
        <v>196</v>
      </c>
      <c r="E79" s="26" t="s">
        <v>55</v>
      </c>
      <c r="F79" s="27" t="s">
        <v>18</v>
      </c>
      <c r="G79" s="89">
        <v>7.0000000000000007E-2</v>
      </c>
      <c r="H79" s="76" t="s">
        <v>13</v>
      </c>
      <c r="I79" s="89">
        <v>0</v>
      </c>
      <c r="J79" s="28">
        <v>0</v>
      </c>
      <c r="K79" s="28">
        <v>8616.39</v>
      </c>
      <c r="L79" s="28">
        <f>16289-16289</f>
        <v>0</v>
      </c>
      <c r="M79" s="28">
        <v>0</v>
      </c>
      <c r="N79" s="83"/>
      <c r="O79" s="83"/>
      <c r="P79" s="83"/>
      <c r="Q79" s="172"/>
      <c r="R79" s="124"/>
      <c r="S79" s="124"/>
      <c r="T79" s="124"/>
      <c r="U79" s="124"/>
      <c r="V79" s="124"/>
      <c r="W79" s="124"/>
      <c r="X79" s="124"/>
      <c r="Y79" s="124"/>
      <c r="Z79" s="124"/>
      <c r="AA79" s="124"/>
      <c r="AB79" s="124"/>
      <c r="AC79" s="124"/>
      <c r="AD79" s="124"/>
      <c r="AE79" s="124"/>
      <c r="AF79" s="124"/>
      <c r="AG79" s="124"/>
      <c r="AH79" s="124"/>
      <c r="AI79" s="124"/>
      <c r="AJ79" s="124"/>
      <c r="AK79" s="124"/>
      <c r="AL79" s="124"/>
      <c r="AM79" s="124"/>
      <c r="AN79" s="124"/>
      <c r="AO79" s="124"/>
      <c r="AP79" s="124"/>
      <c r="AQ79" s="124"/>
      <c r="AR79" s="124"/>
      <c r="AS79" s="124"/>
      <c r="AT79" s="124"/>
      <c r="AU79" s="124"/>
      <c r="AV79" s="124"/>
      <c r="AW79" s="124"/>
      <c r="AX79" s="124"/>
      <c r="AY79" s="124"/>
      <c r="AZ79" s="124"/>
      <c r="BA79" s="124"/>
      <c r="BB79" s="124"/>
      <c r="BC79" s="124"/>
      <c r="BD79" s="124"/>
      <c r="BE79" s="124"/>
      <c r="BF79" s="124"/>
      <c r="BG79" s="124"/>
      <c r="BH79" s="124"/>
      <c r="BI79" s="124"/>
      <c r="BJ79" s="124"/>
      <c r="BK79" s="124"/>
      <c r="BL79" s="124"/>
      <c r="BM79" s="124"/>
      <c r="BN79" s="124"/>
      <c r="BO79" s="124"/>
      <c r="BP79" s="124"/>
      <c r="BQ79" s="124"/>
      <c r="BR79" s="124"/>
      <c r="BS79" s="124"/>
      <c r="BT79" s="124"/>
      <c r="BU79" s="124"/>
      <c r="BV79" s="124"/>
      <c r="BW79" s="124"/>
      <c r="BX79" s="124"/>
      <c r="BY79" s="124"/>
      <c r="BZ79" s="124"/>
      <c r="CA79" s="124"/>
      <c r="CB79" s="124"/>
      <c r="CC79" s="124"/>
      <c r="CD79" s="124"/>
      <c r="CE79" s="124"/>
      <c r="CF79" s="124"/>
      <c r="CG79" s="124"/>
      <c r="CH79" s="124"/>
      <c r="CI79" s="124"/>
      <c r="CJ79" s="124"/>
      <c r="CK79" s="124"/>
      <c r="CL79" s="124"/>
      <c r="CM79" s="124"/>
      <c r="CN79" s="124"/>
      <c r="CO79" s="124"/>
      <c r="CP79" s="124"/>
      <c r="CQ79" s="124"/>
      <c r="CR79" s="124"/>
      <c r="CS79" s="124"/>
      <c r="CT79" s="124"/>
      <c r="CU79" s="124"/>
      <c r="CV79" s="124"/>
      <c r="CW79" s="124"/>
      <c r="CX79" s="124"/>
      <c r="CY79" s="124"/>
      <c r="CZ79" s="124"/>
      <c r="DA79" s="124"/>
      <c r="DB79" s="124"/>
      <c r="DC79" s="124"/>
      <c r="DD79" s="124"/>
      <c r="DE79" s="124"/>
      <c r="DF79" s="124"/>
    </row>
    <row r="80" spans="1:480" s="84" customFormat="1" ht="73.5" customHeight="1" x14ac:dyDescent="0.25">
      <c r="A80" s="25" t="s">
        <v>53</v>
      </c>
      <c r="B80" s="25" t="s">
        <v>60</v>
      </c>
      <c r="C80" s="25" t="s">
        <v>19</v>
      </c>
      <c r="D80" s="26" t="s">
        <v>321</v>
      </c>
      <c r="E80" s="26" t="s">
        <v>55</v>
      </c>
      <c r="F80" s="27" t="s">
        <v>18</v>
      </c>
      <c r="G80" s="89">
        <v>0</v>
      </c>
      <c r="H80" s="76">
        <v>45632</v>
      </c>
      <c r="I80" s="89">
        <v>0</v>
      </c>
      <c r="J80" s="28">
        <v>0</v>
      </c>
      <c r="K80" s="28">
        <v>0</v>
      </c>
      <c r="L80" s="28">
        <f>16289-16289</f>
        <v>0</v>
      </c>
      <c r="M80" s="28">
        <v>0</v>
      </c>
      <c r="N80" s="83"/>
      <c r="O80" s="83"/>
      <c r="P80" s="83"/>
      <c r="Q80" s="169"/>
      <c r="R80" s="89"/>
      <c r="S80" s="124"/>
      <c r="T80" s="124"/>
      <c r="U80" s="124"/>
      <c r="V80" s="124"/>
      <c r="W80" s="124"/>
      <c r="X80" s="124"/>
      <c r="Y80" s="124"/>
      <c r="Z80" s="124"/>
      <c r="AA80" s="124"/>
      <c r="AB80" s="124"/>
      <c r="AC80" s="124"/>
      <c r="AD80" s="124"/>
      <c r="AE80" s="124"/>
      <c r="AF80" s="124"/>
      <c r="AG80" s="124"/>
      <c r="AH80" s="124"/>
      <c r="AI80" s="124"/>
      <c r="AJ80" s="124"/>
      <c r="AK80" s="124"/>
      <c r="AL80" s="124"/>
      <c r="AM80" s="124"/>
      <c r="AN80" s="124"/>
      <c r="AO80" s="124"/>
      <c r="AP80" s="124"/>
      <c r="AQ80" s="124"/>
      <c r="AR80" s="124"/>
      <c r="AS80" s="124"/>
      <c r="AT80" s="124"/>
      <c r="AU80" s="124"/>
      <c r="AV80" s="124"/>
      <c r="AW80" s="124"/>
      <c r="AX80" s="124"/>
      <c r="AY80" s="124"/>
      <c r="AZ80" s="124"/>
      <c r="BA80" s="124"/>
      <c r="BB80" s="124"/>
      <c r="BC80" s="124"/>
      <c r="BD80" s="124"/>
      <c r="BE80" s="124"/>
      <c r="BF80" s="124"/>
      <c r="BG80" s="124"/>
      <c r="BH80" s="124"/>
      <c r="BI80" s="124"/>
      <c r="BJ80" s="124"/>
      <c r="BK80" s="124"/>
      <c r="BL80" s="124"/>
      <c r="BM80" s="124"/>
      <c r="BN80" s="124"/>
      <c r="BO80" s="124"/>
      <c r="BP80" s="124"/>
      <c r="BQ80" s="124"/>
      <c r="BR80" s="124"/>
      <c r="BS80" s="124"/>
      <c r="BT80" s="124"/>
      <c r="BU80" s="124"/>
      <c r="BV80" s="124"/>
      <c r="BW80" s="124"/>
      <c r="BX80" s="124"/>
      <c r="BY80" s="124"/>
      <c r="BZ80" s="124"/>
      <c r="CA80" s="124"/>
      <c r="CB80" s="124"/>
      <c r="CC80" s="124"/>
      <c r="CD80" s="124"/>
      <c r="CE80" s="124"/>
      <c r="CF80" s="124"/>
      <c r="CG80" s="124"/>
      <c r="CH80" s="124"/>
      <c r="CI80" s="124"/>
      <c r="CJ80" s="124"/>
      <c r="CK80" s="124"/>
      <c r="CL80" s="124"/>
      <c r="CM80" s="124"/>
      <c r="CN80" s="124"/>
      <c r="CO80" s="124"/>
      <c r="CP80" s="124"/>
      <c r="CQ80" s="124"/>
      <c r="CR80" s="124"/>
      <c r="CS80" s="124"/>
      <c r="CT80" s="124"/>
      <c r="CU80" s="124"/>
      <c r="CV80" s="124"/>
      <c r="CW80" s="124"/>
      <c r="CX80" s="124"/>
      <c r="CY80" s="124"/>
      <c r="CZ80" s="124"/>
      <c r="DA80" s="124"/>
      <c r="DB80" s="124"/>
      <c r="DC80" s="124"/>
      <c r="DD80" s="124"/>
      <c r="DE80" s="124"/>
      <c r="DF80" s="124"/>
    </row>
    <row r="81" spans="1:480" s="13" customFormat="1" ht="73.5" customHeight="1" x14ac:dyDescent="0.25">
      <c r="A81" s="25" t="s">
        <v>53</v>
      </c>
      <c r="B81" s="25" t="s">
        <v>60</v>
      </c>
      <c r="C81" s="25" t="s">
        <v>19</v>
      </c>
      <c r="D81" s="26" t="s">
        <v>121</v>
      </c>
      <c r="E81" s="26" t="s">
        <v>55</v>
      </c>
      <c r="F81" s="27" t="s">
        <v>18</v>
      </c>
      <c r="G81" s="89">
        <v>0</v>
      </c>
      <c r="H81" s="76" t="s">
        <v>13</v>
      </c>
      <c r="I81" s="89">
        <v>0</v>
      </c>
      <c r="J81" s="28">
        <v>0.43</v>
      </c>
      <c r="K81" s="28">
        <v>0</v>
      </c>
      <c r="L81" s="28">
        <v>0</v>
      </c>
      <c r="M81" s="28">
        <f>124070.66+30453.18-111729.2</f>
        <v>42794.64</v>
      </c>
      <c r="N81" s="52"/>
      <c r="O81" s="52"/>
      <c r="P81" s="52"/>
      <c r="Q81" s="169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/>
      <c r="DI81"/>
      <c r="DJ81"/>
      <c r="DK81"/>
      <c r="DL81"/>
      <c r="DM81"/>
      <c r="DN81"/>
      <c r="DO81"/>
      <c r="DP81"/>
      <c r="DQ81"/>
      <c r="DR81"/>
      <c r="DS81"/>
      <c r="DT81"/>
      <c r="DU81"/>
      <c r="DV81"/>
      <c r="DW81"/>
      <c r="DX81"/>
      <c r="DY81"/>
      <c r="DZ81"/>
      <c r="EA81"/>
      <c r="EB81"/>
      <c r="EC81"/>
      <c r="ED81"/>
      <c r="EE81"/>
      <c r="EF81"/>
      <c r="EG81"/>
      <c r="EH81"/>
      <c r="EI81"/>
      <c r="EJ81"/>
      <c r="EK81"/>
      <c r="EL81"/>
      <c r="EM81"/>
      <c r="EN81"/>
      <c r="EO81"/>
      <c r="EP81"/>
      <c r="EQ81"/>
      <c r="ER81"/>
      <c r="ES81"/>
      <c r="ET81"/>
      <c r="EU81"/>
      <c r="EV81"/>
      <c r="EW81"/>
      <c r="EX81"/>
      <c r="EY81"/>
      <c r="EZ81"/>
      <c r="FA81"/>
      <c r="FB81"/>
      <c r="FC81"/>
      <c r="FD81"/>
      <c r="FE81"/>
      <c r="FF81"/>
      <c r="FG81"/>
      <c r="FH81"/>
      <c r="FI81"/>
      <c r="FJ81"/>
      <c r="FK81"/>
      <c r="FL81"/>
      <c r="FM81"/>
      <c r="FN81"/>
      <c r="FO81"/>
      <c r="FP81"/>
      <c r="FQ81"/>
      <c r="FR81"/>
      <c r="FS81"/>
      <c r="FT81"/>
      <c r="FU81"/>
      <c r="FV81"/>
      <c r="FW81"/>
      <c r="FX81"/>
      <c r="FY81"/>
      <c r="FZ81"/>
      <c r="GA81"/>
      <c r="GB81"/>
      <c r="GC81"/>
      <c r="GD81"/>
      <c r="GE81"/>
      <c r="GF81"/>
      <c r="GG81"/>
      <c r="GH81"/>
      <c r="GI81"/>
      <c r="GJ81"/>
      <c r="GK81"/>
      <c r="GL81"/>
      <c r="GM81"/>
      <c r="GN81"/>
      <c r="GO81"/>
      <c r="GP81"/>
      <c r="GQ81"/>
      <c r="GR81"/>
      <c r="GS81"/>
      <c r="GT81"/>
      <c r="GU81"/>
      <c r="GV81"/>
      <c r="GW81"/>
      <c r="GX81"/>
      <c r="GY81"/>
      <c r="GZ81"/>
      <c r="HA81"/>
      <c r="HB81"/>
      <c r="HC81"/>
      <c r="HD81"/>
      <c r="HE81"/>
      <c r="HF81"/>
      <c r="HG81"/>
      <c r="HH81"/>
      <c r="HI81"/>
      <c r="HJ81"/>
      <c r="HK81"/>
      <c r="HL81"/>
      <c r="HM81"/>
      <c r="HN81"/>
      <c r="HO81"/>
      <c r="HP81"/>
      <c r="HQ81"/>
      <c r="HR81"/>
      <c r="HS81"/>
      <c r="HT81"/>
      <c r="HU81"/>
      <c r="HV81"/>
      <c r="HW81"/>
      <c r="HX81"/>
      <c r="HY81"/>
      <c r="HZ81"/>
      <c r="IA81"/>
      <c r="IB81"/>
      <c r="IC81"/>
      <c r="ID81"/>
      <c r="IE81"/>
      <c r="IF81"/>
      <c r="IG81"/>
      <c r="IH81"/>
      <c r="II81"/>
      <c r="IJ81"/>
      <c r="IK81"/>
      <c r="IL81"/>
      <c r="IM81"/>
      <c r="IN81"/>
      <c r="IO81"/>
      <c r="IP81"/>
      <c r="IQ81"/>
      <c r="IR81"/>
      <c r="IS81"/>
      <c r="IT81"/>
      <c r="IU81"/>
      <c r="IV81"/>
      <c r="IW81"/>
      <c r="IX81"/>
      <c r="IY81"/>
      <c r="IZ81"/>
      <c r="JA81"/>
      <c r="JB81"/>
      <c r="JC81"/>
      <c r="JD81"/>
      <c r="JE81"/>
      <c r="JF81"/>
      <c r="JG81"/>
      <c r="JH81"/>
      <c r="JI81"/>
      <c r="JJ81"/>
      <c r="JK81"/>
      <c r="JL81"/>
      <c r="JM81"/>
      <c r="JN81"/>
      <c r="JO81"/>
      <c r="JP81"/>
      <c r="JQ81"/>
      <c r="JR81"/>
      <c r="JS81"/>
      <c r="JT81"/>
      <c r="JU81"/>
      <c r="JV81"/>
      <c r="JW81"/>
      <c r="JX81"/>
      <c r="JY81"/>
      <c r="JZ81"/>
      <c r="KA81"/>
      <c r="KB81"/>
      <c r="KC81"/>
      <c r="KD81"/>
      <c r="KE81"/>
      <c r="KF81"/>
      <c r="KG81"/>
      <c r="KH81"/>
      <c r="KI81"/>
      <c r="KJ81"/>
      <c r="KK81"/>
      <c r="KL81"/>
      <c r="KM81"/>
      <c r="KN81"/>
      <c r="KO81"/>
      <c r="KP81"/>
      <c r="KQ81"/>
      <c r="KR81"/>
      <c r="KS81"/>
      <c r="KT81"/>
      <c r="KU81"/>
      <c r="KV81"/>
      <c r="KW81"/>
      <c r="KX81"/>
      <c r="KY81"/>
      <c r="KZ81"/>
      <c r="LA81"/>
      <c r="LB81"/>
      <c r="LC81"/>
      <c r="LD81"/>
      <c r="LE81"/>
      <c r="LF81"/>
      <c r="LG81"/>
      <c r="LH81"/>
      <c r="LI81"/>
      <c r="LJ81"/>
      <c r="LK81"/>
      <c r="LL81"/>
      <c r="LM81"/>
      <c r="LN81"/>
      <c r="LO81"/>
      <c r="LP81"/>
      <c r="LQ81"/>
      <c r="LR81"/>
      <c r="LS81"/>
      <c r="LT81"/>
      <c r="LU81"/>
      <c r="LV81"/>
      <c r="LW81"/>
      <c r="LX81"/>
      <c r="LY81"/>
      <c r="LZ81"/>
      <c r="MA81"/>
      <c r="MB81"/>
      <c r="MC81"/>
      <c r="MD81"/>
      <c r="ME81"/>
      <c r="MF81"/>
      <c r="MG81"/>
      <c r="MH81"/>
      <c r="MI81"/>
      <c r="MJ81"/>
      <c r="MK81"/>
      <c r="ML81"/>
      <c r="MM81"/>
      <c r="MN81"/>
      <c r="MO81"/>
      <c r="MP81"/>
      <c r="MQ81"/>
      <c r="MR81"/>
      <c r="MS81"/>
      <c r="MT81"/>
      <c r="MU81"/>
      <c r="MV81"/>
      <c r="MW81"/>
      <c r="MX81"/>
      <c r="MY81"/>
      <c r="MZ81"/>
      <c r="NA81"/>
      <c r="NB81"/>
      <c r="NC81"/>
      <c r="ND81"/>
      <c r="NE81"/>
      <c r="NF81"/>
      <c r="NG81"/>
      <c r="NH81"/>
      <c r="NI81"/>
      <c r="NJ81"/>
      <c r="NK81"/>
      <c r="NL81"/>
      <c r="NM81"/>
      <c r="NN81"/>
      <c r="NO81"/>
      <c r="NP81"/>
      <c r="NQ81"/>
      <c r="NR81"/>
      <c r="NS81"/>
      <c r="NT81"/>
      <c r="NU81"/>
      <c r="NV81"/>
      <c r="NW81"/>
      <c r="NX81"/>
      <c r="NY81"/>
      <c r="NZ81"/>
      <c r="OA81"/>
      <c r="OB81"/>
      <c r="OC81"/>
      <c r="OD81"/>
      <c r="OE81"/>
      <c r="OF81"/>
      <c r="OG81"/>
      <c r="OH81"/>
      <c r="OI81"/>
      <c r="OJ81"/>
      <c r="OK81"/>
      <c r="OL81"/>
      <c r="OM81"/>
      <c r="ON81"/>
      <c r="OO81"/>
      <c r="OP81"/>
      <c r="OQ81"/>
      <c r="OR81"/>
      <c r="OS81"/>
      <c r="OT81"/>
      <c r="OU81"/>
      <c r="OV81"/>
      <c r="OW81"/>
      <c r="OX81"/>
      <c r="OY81"/>
      <c r="OZ81"/>
      <c r="PA81"/>
      <c r="PB81"/>
      <c r="PC81"/>
      <c r="PD81"/>
      <c r="PE81"/>
      <c r="PF81"/>
      <c r="PG81"/>
      <c r="PH81"/>
      <c r="PI81"/>
      <c r="PJ81"/>
      <c r="PK81"/>
      <c r="PL81"/>
      <c r="PM81"/>
      <c r="PN81"/>
      <c r="PO81"/>
      <c r="PP81"/>
      <c r="PQ81"/>
      <c r="PR81"/>
      <c r="PS81"/>
      <c r="PT81"/>
      <c r="PU81"/>
      <c r="PV81"/>
      <c r="PW81"/>
      <c r="PX81"/>
      <c r="PY81"/>
      <c r="PZ81"/>
      <c r="QA81"/>
      <c r="QB81"/>
      <c r="QC81"/>
      <c r="QD81"/>
      <c r="QE81"/>
      <c r="QF81"/>
      <c r="QG81"/>
      <c r="QH81"/>
      <c r="QI81"/>
      <c r="QJ81"/>
      <c r="QK81"/>
      <c r="QL81"/>
      <c r="QM81"/>
      <c r="QN81"/>
      <c r="QO81"/>
      <c r="QP81"/>
      <c r="QQ81"/>
      <c r="QR81"/>
      <c r="QS81"/>
      <c r="QT81"/>
      <c r="QU81"/>
      <c r="QV81"/>
      <c r="QW81"/>
      <c r="QX81"/>
      <c r="QY81"/>
      <c r="QZ81"/>
      <c r="RA81"/>
      <c r="RB81"/>
      <c r="RC81"/>
      <c r="RD81"/>
      <c r="RE81"/>
      <c r="RF81"/>
      <c r="RG81"/>
      <c r="RH81"/>
      <c r="RI81"/>
      <c r="RJ81"/>
      <c r="RK81"/>
      <c r="RL81"/>
    </row>
    <row r="82" spans="1:480" s="13" customFormat="1" ht="73.5" customHeight="1" x14ac:dyDescent="0.25">
      <c r="A82" s="25" t="s">
        <v>53</v>
      </c>
      <c r="B82" s="25" t="s">
        <v>60</v>
      </c>
      <c r="C82" s="25" t="s">
        <v>19</v>
      </c>
      <c r="D82" s="37" t="s">
        <v>260</v>
      </c>
      <c r="E82" s="26" t="s">
        <v>55</v>
      </c>
      <c r="F82" s="27" t="s">
        <v>18</v>
      </c>
      <c r="G82" s="89">
        <v>0</v>
      </c>
      <c r="H82" s="76" t="s">
        <v>13</v>
      </c>
      <c r="I82" s="89">
        <v>0</v>
      </c>
      <c r="J82" s="28">
        <v>1.31</v>
      </c>
      <c r="K82" s="28">
        <v>0</v>
      </c>
      <c r="L82" s="28">
        <f>126178.93-30453.19+18626.14-2622.68-111729.2</f>
        <v>0</v>
      </c>
      <c r="M82" s="28">
        <f>353669.14-30453.19+111729.2</f>
        <v>434945.15</v>
      </c>
      <c r="N82" s="52"/>
      <c r="O82" s="52"/>
      <c r="P82" s="52"/>
      <c r="Q82" s="211"/>
      <c r="R82" s="21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  <c r="CR82"/>
      <c r="CS82"/>
      <c r="CT82"/>
      <c r="CU82"/>
      <c r="CV82"/>
      <c r="CW82"/>
      <c r="CX82"/>
      <c r="CY82"/>
      <c r="CZ82"/>
      <c r="DA82"/>
      <c r="DB82"/>
      <c r="DC82"/>
      <c r="DD82"/>
      <c r="DE82"/>
      <c r="DF82"/>
      <c r="DG82"/>
      <c r="DH82"/>
      <c r="DI82"/>
      <c r="DJ82"/>
      <c r="DK82"/>
      <c r="DL82"/>
      <c r="DM82"/>
      <c r="DN82"/>
      <c r="DO82"/>
      <c r="DP82"/>
      <c r="DQ82"/>
      <c r="DR82"/>
      <c r="DS82"/>
      <c r="DT82"/>
      <c r="DU82"/>
      <c r="DV82"/>
      <c r="DW82"/>
      <c r="DX82"/>
      <c r="DY82"/>
      <c r="DZ82"/>
      <c r="EA82"/>
      <c r="EB82"/>
      <c r="EC82"/>
      <c r="ED82"/>
      <c r="EE82"/>
      <c r="EF82"/>
      <c r="EG82"/>
      <c r="EH82"/>
      <c r="EI82"/>
      <c r="EJ82"/>
      <c r="EK82"/>
      <c r="EL82"/>
      <c r="EM82"/>
      <c r="EN82"/>
      <c r="EO82"/>
      <c r="EP82"/>
      <c r="EQ82"/>
      <c r="ER82"/>
      <c r="ES82"/>
      <c r="ET82"/>
      <c r="EU82"/>
      <c r="EV82"/>
      <c r="EW82"/>
      <c r="EX82"/>
      <c r="EY82"/>
      <c r="EZ82"/>
      <c r="FA82"/>
      <c r="FB82"/>
      <c r="FC82"/>
      <c r="FD82"/>
      <c r="FE82"/>
      <c r="FF82"/>
      <c r="FG82"/>
      <c r="FH82"/>
      <c r="FI82"/>
      <c r="FJ82"/>
      <c r="FK82"/>
      <c r="FL82"/>
      <c r="FM82"/>
      <c r="FN82"/>
      <c r="FO82"/>
      <c r="FP82"/>
      <c r="FQ82"/>
      <c r="FR82"/>
      <c r="FS82"/>
      <c r="FT82"/>
      <c r="FU82"/>
      <c r="FV82"/>
      <c r="FW82"/>
      <c r="FX82"/>
      <c r="FY82"/>
      <c r="FZ82"/>
      <c r="GA82"/>
      <c r="GB82"/>
      <c r="GC82"/>
      <c r="GD82"/>
      <c r="GE82"/>
      <c r="GF82"/>
      <c r="GG82"/>
      <c r="GH82"/>
      <c r="GI82"/>
      <c r="GJ82"/>
      <c r="GK82"/>
      <c r="GL82"/>
      <c r="GM82"/>
      <c r="GN82"/>
      <c r="GO82"/>
      <c r="GP82"/>
      <c r="GQ82"/>
      <c r="GR82"/>
      <c r="GS82"/>
      <c r="GT82"/>
      <c r="GU82"/>
      <c r="GV82"/>
      <c r="GW82"/>
      <c r="GX82"/>
      <c r="GY82"/>
      <c r="GZ82"/>
      <c r="HA82"/>
      <c r="HB82"/>
      <c r="HC82"/>
      <c r="HD82"/>
      <c r="HE82"/>
      <c r="HF82"/>
      <c r="HG82"/>
      <c r="HH82"/>
      <c r="HI82"/>
      <c r="HJ82"/>
      <c r="HK82"/>
      <c r="HL82"/>
      <c r="HM82"/>
      <c r="HN82"/>
      <c r="HO82"/>
      <c r="HP82"/>
      <c r="HQ82"/>
      <c r="HR82"/>
      <c r="HS82"/>
      <c r="HT82"/>
      <c r="HU82"/>
      <c r="HV82"/>
      <c r="HW82"/>
      <c r="HX82"/>
      <c r="HY82"/>
      <c r="HZ82"/>
      <c r="IA82"/>
      <c r="IB82"/>
      <c r="IC82"/>
      <c r="ID82"/>
      <c r="IE82"/>
      <c r="IF82"/>
      <c r="IG82"/>
      <c r="IH82"/>
      <c r="II82"/>
      <c r="IJ82"/>
      <c r="IK82"/>
      <c r="IL82"/>
      <c r="IM82"/>
      <c r="IN82"/>
      <c r="IO82"/>
      <c r="IP82"/>
      <c r="IQ82"/>
      <c r="IR82"/>
      <c r="IS82"/>
      <c r="IT82"/>
      <c r="IU82"/>
      <c r="IV82"/>
      <c r="IW82"/>
      <c r="IX82"/>
      <c r="IY82"/>
      <c r="IZ82"/>
      <c r="JA82"/>
      <c r="JB82"/>
      <c r="JC82"/>
      <c r="JD82"/>
      <c r="JE82"/>
      <c r="JF82"/>
      <c r="JG82"/>
      <c r="JH82"/>
      <c r="JI82"/>
      <c r="JJ82"/>
      <c r="JK82"/>
      <c r="JL82"/>
      <c r="JM82"/>
      <c r="JN82"/>
      <c r="JO82"/>
      <c r="JP82"/>
      <c r="JQ82"/>
      <c r="JR82"/>
      <c r="JS82"/>
      <c r="JT82"/>
      <c r="JU82"/>
      <c r="JV82"/>
      <c r="JW82"/>
      <c r="JX82"/>
      <c r="JY82"/>
      <c r="JZ82"/>
      <c r="KA82"/>
      <c r="KB82"/>
      <c r="KC82"/>
      <c r="KD82"/>
      <c r="KE82"/>
      <c r="KF82"/>
      <c r="KG82"/>
      <c r="KH82"/>
      <c r="KI82"/>
      <c r="KJ82"/>
      <c r="KK82"/>
      <c r="KL82"/>
      <c r="KM82"/>
      <c r="KN82"/>
      <c r="KO82"/>
      <c r="KP82"/>
      <c r="KQ82"/>
      <c r="KR82"/>
      <c r="KS82"/>
      <c r="KT82"/>
      <c r="KU82"/>
      <c r="KV82"/>
      <c r="KW82"/>
      <c r="KX82"/>
      <c r="KY82"/>
      <c r="KZ82"/>
      <c r="LA82"/>
      <c r="LB82"/>
      <c r="LC82"/>
      <c r="LD82"/>
      <c r="LE82"/>
      <c r="LF82"/>
      <c r="LG82"/>
      <c r="LH82"/>
      <c r="LI82"/>
      <c r="LJ82"/>
      <c r="LK82"/>
      <c r="LL82"/>
      <c r="LM82"/>
      <c r="LN82"/>
      <c r="LO82"/>
      <c r="LP82"/>
      <c r="LQ82"/>
      <c r="LR82"/>
      <c r="LS82"/>
      <c r="LT82"/>
      <c r="LU82"/>
      <c r="LV82"/>
      <c r="LW82"/>
      <c r="LX82"/>
      <c r="LY82"/>
      <c r="LZ82"/>
      <c r="MA82"/>
      <c r="MB82"/>
      <c r="MC82"/>
      <c r="MD82"/>
      <c r="ME82"/>
      <c r="MF82"/>
      <c r="MG82"/>
      <c r="MH82"/>
      <c r="MI82"/>
      <c r="MJ82"/>
      <c r="MK82"/>
      <c r="ML82"/>
      <c r="MM82"/>
      <c r="MN82"/>
      <c r="MO82"/>
      <c r="MP82"/>
      <c r="MQ82"/>
      <c r="MR82"/>
      <c r="MS82"/>
      <c r="MT82"/>
      <c r="MU82"/>
      <c r="MV82"/>
      <c r="MW82"/>
      <c r="MX82"/>
      <c r="MY82"/>
      <c r="MZ82"/>
      <c r="NA82"/>
      <c r="NB82"/>
      <c r="NC82"/>
      <c r="ND82"/>
      <c r="NE82"/>
      <c r="NF82"/>
      <c r="NG82"/>
      <c r="NH82"/>
      <c r="NI82"/>
      <c r="NJ82"/>
      <c r="NK82"/>
      <c r="NL82"/>
      <c r="NM82"/>
      <c r="NN82"/>
      <c r="NO82"/>
      <c r="NP82"/>
      <c r="NQ82"/>
      <c r="NR82"/>
      <c r="NS82"/>
      <c r="NT82"/>
      <c r="NU82"/>
      <c r="NV82"/>
      <c r="NW82"/>
      <c r="NX82"/>
      <c r="NY82"/>
      <c r="NZ82"/>
      <c r="OA82"/>
      <c r="OB82"/>
      <c r="OC82"/>
      <c r="OD82"/>
      <c r="OE82"/>
      <c r="OF82"/>
      <c r="OG82"/>
      <c r="OH82"/>
      <c r="OI82"/>
      <c r="OJ82"/>
      <c r="OK82"/>
      <c r="OL82"/>
      <c r="OM82"/>
      <c r="ON82"/>
      <c r="OO82"/>
      <c r="OP82"/>
      <c r="OQ82"/>
      <c r="OR82"/>
      <c r="OS82"/>
      <c r="OT82"/>
      <c r="OU82"/>
      <c r="OV82"/>
      <c r="OW82"/>
      <c r="OX82"/>
      <c r="OY82"/>
      <c r="OZ82"/>
      <c r="PA82"/>
      <c r="PB82"/>
      <c r="PC82"/>
      <c r="PD82"/>
      <c r="PE82"/>
      <c r="PF82"/>
      <c r="PG82"/>
      <c r="PH82"/>
      <c r="PI82"/>
      <c r="PJ82"/>
      <c r="PK82"/>
      <c r="PL82"/>
      <c r="PM82"/>
      <c r="PN82"/>
      <c r="PO82"/>
      <c r="PP82"/>
      <c r="PQ82"/>
      <c r="PR82"/>
      <c r="PS82"/>
      <c r="PT82"/>
      <c r="PU82"/>
      <c r="PV82"/>
      <c r="PW82"/>
      <c r="PX82"/>
      <c r="PY82"/>
      <c r="PZ82"/>
      <c r="QA82"/>
      <c r="QB82"/>
      <c r="QC82"/>
      <c r="QD82"/>
      <c r="QE82"/>
      <c r="QF82"/>
      <c r="QG82"/>
      <c r="QH82"/>
      <c r="QI82"/>
      <c r="QJ82"/>
      <c r="QK82"/>
      <c r="QL82"/>
      <c r="QM82"/>
      <c r="QN82"/>
      <c r="QO82"/>
      <c r="QP82"/>
      <c r="QQ82"/>
      <c r="QR82"/>
      <c r="QS82"/>
      <c r="QT82"/>
      <c r="QU82"/>
      <c r="QV82"/>
      <c r="QW82"/>
      <c r="QX82"/>
      <c r="QY82"/>
      <c r="QZ82"/>
      <c r="RA82"/>
      <c r="RB82"/>
      <c r="RC82"/>
      <c r="RD82"/>
      <c r="RE82"/>
      <c r="RF82"/>
      <c r="RG82"/>
      <c r="RH82"/>
      <c r="RI82"/>
      <c r="RJ82"/>
      <c r="RK82"/>
      <c r="RL82"/>
    </row>
    <row r="83" spans="1:480" s="13" customFormat="1" ht="73.5" customHeight="1" x14ac:dyDescent="0.25">
      <c r="A83" s="25" t="s">
        <v>53</v>
      </c>
      <c r="B83" s="25" t="s">
        <v>60</v>
      </c>
      <c r="C83" s="25" t="s">
        <v>19</v>
      </c>
      <c r="D83" s="26" t="s">
        <v>190</v>
      </c>
      <c r="E83" s="26" t="s">
        <v>55</v>
      </c>
      <c r="F83" s="27" t="s">
        <v>18</v>
      </c>
      <c r="G83" s="89">
        <v>0</v>
      </c>
      <c r="H83" s="134" t="s">
        <v>13</v>
      </c>
      <c r="I83" s="89">
        <v>0</v>
      </c>
      <c r="J83" s="89">
        <v>1.0469999999999999</v>
      </c>
      <c r="K83" s="28">
        <v>0</v>
      </c>
      <c r="L83" s="28">
        <v>0</v>
      </c>
      <c r="M83" s="28">
        <v>50</v>
      </c>
      <c r="N83" s="52"/>
      <c r="O83" s="52"/>
      <c r="P83" s="52"/>
      <c r="Q83" s="169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  <c r="CR83"/>
      <c r="CS83"/>
      <c r="CT83"/>
      <c r="CU83"/>
      <c r="CV83"/>
      <c r="CW83"/>
      <c r="CX83"/>
      <c r="CY83"/>
      <c r="CZ83"/>
      <c r="DA83"/>
      <c r="DB83"/>
      <c r="DC83"/>
      <c r="DD83"/>
      <c r="DE83"/>
      <c r="DF83"/>
      <c r="DG83"/>
      <c r="DH83"/>
      <c r="DI83"/>
      <c r="DJ83"/>
      <c r="DK83"/>
      <c r="DL83"/>
      <c r="DM83"/>
      <c r="DN83"/>
      <c r="DO83"/>
      <c r="DP83"/>
      <c r="DQ83"/>
      <c r="DR83"/>
      <c r="DS83"/>
      <c r="DT83"/>
      <c r="DU83"/>
      <c r="DV83"/>
      <c r="DW83"/>
      <c r="DX83"/>
      <c r="DY83"/>
      <c r="DZ83"/>
      <c r="EA83"/>
      <c r="EB83"/>
      <c r="EC83"/>
      <c r="ED83"/>
      <c r="EE83"/>
      <c r="EF83"/>
      <c r="EG83"/>
      <c r="EH83"/>
      <c r="EI83"/>
      <c r="EJ83"/>
      <c r="EK83"/>
      <c r="EL83"/>
      <c r="EM83"/>
      <c r="EN83"/>
      <c r="EO83"/>
      <c r="EP83"/>
      <c r="EQ83"/>
      <c r="ER83"/>
      <c r="ES83"/>
      <c r="ET83"/>
      <c r="EU83"/>
      <c r="EV83"/>
      <c r="EW83"/>
      <c r="EX83"/>
      <c r="EY83"/>
      <c r="EZ83"/>
      <c r="FA83"/>
      <c r="FB83"/>
      <c r="FC83"/>
      <c r="FD83"/>
      <c r="FE83"/>
      <c r="FF83"/>
      <c r="FG83"/>
      <c r="FH83"/>
      <c r="FI83"/>
      <c r="FJ83"/>
      <c r="FK83"/>
      <c r="FL83"/>
      <c r="FM83"/>
      <c r="FN83"/>
      <c r="FO83"/>
      <c r="FP83"/>
      <c r="FQ83"/>
      <c r="FR83"/>
      <c r="FS83"/>
      <c r="FT83"/>
      <c r="FU83"/>
      <c r="FV83"/>
      <c r="FW83"/>
      <c r="FX83"/>
      <c r="FY83"/>
      <c r="FZ83"/>
      <c r="GA83"/>
      <c r="GB83"/>
      <c r="GC83"/>
      <c r="GD83"/>
      <c r="GE83"/>
      <c r="GF83"/>
      <c r="GG83"/>
      <c r="GH83"/>
      <c r="GI83"/>
      <c r="GJ83"/>
      <c r="GK83"/>
      <c r="GL83"/>
      <c r="GM83"/>
      <c r="GN83"/>
      <c r="GO83"/>
      <c r="GP83"/>
      <c r="GQ83"/>
      <c r="GR83"/>
      <c r="GS83"/>
      <c r="GT83"/>
      <c r="GU83"/>
      <c r="GV83"/>
      <c r="GW83"/>
      <c r="GX83"/>
      <c r="GY83"/>
      <c r="GZ83"/>
      <c r="HA83"/>
      <c r="HB83"/>
      <c r="HC83"/>
      <c r="HD83"/>
      <c r="HE83"/>
      <c r="HF83"/>
      <c r="HG83"/>
      <c r="HH83"/>
      <c r="HI83"/>
      <c r="HJ83"/>
      <c r="HK83"/>
      <c r="HL83"/>
      <c r="HM83"/>
      <c r="HN83"/>
      <c r="HO83"/>
      <c r="HP83"/>
      <c r="HQ83"/>
      <c r="HR83"/>
      <c r="HS83"/>
      <c r="HT83"/>
      <c r="HU83"/>
      <c r="HV83"/>
      <c r="HW83"/>
      <c r="HX83"/>
      <c r="HY83"/>
      <c r="HZ83"/>
      <c r="IA83"/>
      <c r="IB83"/>
      <c r="IC83"/>
      <c r="ID83"/>
      <c r="IE83"/>
      <c r="IF83"/>
      <c r="IG83"/>
      <c r="IH83"/>
      <c r="II83"/>
      <c r="IJ83"/>
      <c r="IK83"/>
      <c r="IL83"/>
      <c r="IM83"/>
      <c r="IN83"/>
      <c r="IO83"/>
      <c r="IP83"/>
      <c r="IQ83"/>
      <c r="IR83"/>
      <c r="IS83"/>
      <c r="IT83"/>
      <c r="IU83"/>
      <c r="IV83"/>
      <c r="IW83"/>
      <c r="IX83"/>
      <c r="IY83"/>
      <c r="IZ83"/>
      <c r="JA83"/>
      <c r="JB83"/>
      <c r="JC83"/>
      <c r="JD83"/>
      <c r="JE83"/>
      <c r="JF83"/>
      <c r="JG83"/>
      <c r="JH83"/>
      <c r="JI83"/>
      <c r="JJ83"/>
      <c r="JK83"/>
      <c r="JL83"/>
      <c r="JM83"/>
      <c r="JN83"/>
      <c r="JO83"/>
      <c r="JP83"/>
      <c r="JQ83"/>
      <c r="JR83"/>
      <c r="JS83"/>
      <c r="JT83"/>
      <c r="JU83"/>
      <c r="JV83"/>
      <c r="JW83"/>
      <c r="JX83"/>
      <c r="JY83"/>
      <c r="JZ83"/>
      <c r="KA83"/>
      <c r="KB83"/>
      <c r="KC83"/>
      <c r="KD83"/>
      <c r="KE83"/>
      <c r="KF83"/>
      <c r="KG83"/>
      <c r="KH83"/>
      <c r="KI83"/>
      <c r="KJ83"/>
      <c r="KK83"/>
      <c r="KL83"/>
      <c r="KM83"/>
      <c r="KN83"/>
      <c r="KO83"/>
      <c r="KP83"/>
      <c r="KQ83"/>
      <c r="KR83"/>
      <c r="KS83"/>
      <c r="KT83"/>
      <c r="KU83"/>
      <c r="KV83"/>
      <c r="KW83"/>
      <c r="KX83"/>
      <c r="KY83"/>
      <c r="KZ83"/>
      <c r="LA83"/>
      <c r="LB83"/>
      <c r="LC83"/>
      <c r="LD83"/>
      <c r="LE83"/>
      <c r="LF83"/>
      <c r="LG83"/>
      <c r="LH83"/>
      <c r="LI83"/>
      <c r="LJ83"/>
      <c r="LK83"/>
      <c r="LL83"/>
      <c r="LM83"/>
      <c r="LN83"/>
      <c r="LO83"/>
      <c r="LP83"/>
      <c r="LQ83"/>
      <c r="LR83"/>
      <c r="LS83"/>
      <c r="LT83"/>
      <c r="LU83"/>
      <c r="LV83"/>
      <c r="LW83"/>
      <c r="LX83"/>
      <c r="LY83"/>
      <c r="LZ83"/>
      <c r="MA83"/>
      <c r="MB83"/>
      <c r="MC83"/>
      <c r="MD83"/>
      <c r="ME83"/>
      <c r="MF83"/>
      <c r="MG83"/>
      <c r="MH83"/>
      <c r="MI83"/>
      <c r="MJ83"/>
      <c r="MK83"/>
      <c r="ML83"/>
      <c r="MM83"/>
      <c r="MN83"/>
      <c r="MO83"/>
      <c r="MP83"/>
      <c r="MQ83"/>
      <c r="MR83"/>
      <c r="MS83"/>
      <c r="MT83"/>
      <c r="MU83"/>
      <c r="MV83"/>
      <c r="MW83"/>
      <c r="MX83"/>
      <c r="MY83"/>
      <c r="MZ83"/>
      <c r="NA83"/>
      <c r="NB83"/>
      <c r="NC83"/>
      <c r="ND83"/>
      <c r="NE83"/>
      <c r="NF83"/>
      <c r="NG83"/>
      <c r="NH83"/>
      <c r="NI83"/>
      <c r="NJ83"/>
      <c r="NK83"/>
      <c r="NL83"/>
      <c r="NM83"/>
      <c r="NN83"/>
      <c r="NO83"/>
      <c r="NP83"/>
      <c r="NQ83"/>
      <c r="NR83"/>
      <c r="NS83"/>
      <c r="NT83"/>
      <c r="NU83"/>
      <c r="NV83"/>
      <c r="NW83"/>
      <c r="NX83"/>
      <c r="NY83"/>
      <c r="NZ83"/>
      <c r="OA83"/>
      <c r="OB83"/>
      <c r="OC83"/>
      <c r="OD83"/>
      <c r="OE83"/>
      <c r="OF83"/>
      <c r="OG83"/>
      <c r="OH83"/>
      <c r="OI83"/>
      <c r="OJ83"/>
      <c r="OK83"/>
      <c r="OL83"/>
      <c r="OM83"/>
      <c r="ON83"/>
      <c r="OO83"/>
      <c r="OP83"/>
      <c r="OQ83"/>
      <c r="OR83"/>
      <c r="OS83"/>
      <c r="OT83"/>
      <c r="OU83"/>
      <c r="OV83"/>
      <c r="OW83"/>
      <c r="OX83"/>
      <c r="OY83"/>
      <c r="OZ83"/>
      <c r="PA83"/>
      <c r="PB83"/>
      <c r="PC83"/>
      <c r="PD83"/>
      <c r="PE83"/>
      <c r="PF83"/>
      <c r="PG83"/>
      <c r="PH83"/>
      <c r="PI83"/>
      <c r="PJ83"/>
      <c r="PK83"/>
      <c r="PL83"/>
      <c r="PM83"/>
      <c r="PN83"/>
      <c r="PO83"/>
      <c r="PP83"/>
      <c r="PQ83"/>
      <c r="PR83"/>
      <c r="PS83"/>
      <c r="PT83"/>
      <c r="PU83"/>
      <c r="PV83"/>
      <c r="PW83"/>
      <c r="PX83"/>
      <c r="PY83"/>
      <c r="PZ83"/>
      <c r="QA83"/>
      <c r="QB83"/>
      <c r="QC83"/>
      <c r="QD83"/>
      <c r="QE83"/>
      <c r="QF83"/>
      <c r="QG83"/>
      <c r="QH83"/>
      <c r="QI83"/>
      <c r="QJ83"/>
      <c r="QK83"/>
      <c r="QL83"/>
      <c r="QM83"/>
      <c r="QN83"/>
      <c r="QO83"/>
      <c r="QP83"/>
      <c r="QQ83"/>
      <c r="QR83"/>
      <c r="QS83"/>
      <c r="QT83"/>
      <c r="QU83"/>
      <c r="QV83"/>
      <c r="QW83"/>
      <c r="QX83"/>
      <c r="QY83"/>
      <c r="QZ83"/>
      <c r="RA83"/>
      <c r="RB83"/>
      <c r="RC83"/>
      <c r="RD83"/>
      <c r="RE83"/>
      <c r="RF83"/>
      <c r="RG83"/>
      <c r="RH83"/>
      <c r="RI83"/>
      <c r="RJ83"/>
      <c r="RK83"/>
      <c r="RL83"/>
    </row>
    <row r="84" spans="1:480" s="13" customFormat="1" ht="73.5" customHeight="1" x14ac:dyDescent="0.25">
      <c r="A84" s="25" t="s">
        <v>53</v>
      </c>
      <c r="B84" s="25" t="s">
        <v>60</v>
      </c>
      <c r="C84" s="25" t="s">
        <v>19</v>
      </c>
      <c r="D84" s="26" t="s">
        <v>191</v>
      </c>
      <c r="E84" s="26" t="s">
        <v>55</v>
      </c>
      <c r="F84" s="27" t="s">
        <v>18</v>
      </c>
      <c r="G84" s="89">
        <v>0</v>
      </c>
      <c r="H84" s="134" t="s">
        <v>13</v>
      </c>
      <c r="I84" s="89">
        <v>0</v>
      </c>
      <c r="J84" s="89">
        <v>0.88100000000000001</v>
      </c>
      <c r="K84" s="28">
        <v>0</v>
      </c>
      <c r="L84" s="28">
        <v>0</v>
      </c>
      <c r="M84" s="28">
        <v>50</v>
      </c>
      <c r="N84" s="52"/>
      <c r="O84" s="52"/>
      <c r="P84" s="52"/>
      <c r="Q84" s="169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  <c r="CR84"/>
      <c r="CS84"/>
      <c r="CT84"/>
      <c r="CU84"/>
      <c r="CV84"/>
      <c r="CW84"/>
      <c r="CX84"/>
      <c r="CY84"/>
      <c r="CZ84"/>
      <c r="DA84"/>
      <c r="DB84"/>
      <c r="DC84"/>
      <c r="DD84"/>
      <c r="DE84"/>
      <c r="DF84"/>
      <c r="DG84"/>
      <c r="DH84"/>
      <c r="DI84"/>
      <c r="DJ84"/>
      <c r="DK84"/>
      <c r="DL84"/>
      <c r="DM84"/>
      <c r="DN84"/>
      <c r="DO84"/>
      <c r="DP84"/>
      <c r="DQ84"/>
      <c r="DR84"/>
      <c r="DS84"/>
      <c r="DT84"/>
      <c r="DU84"/>
      <c r="DV84"/>
      <c r="DW84"/>
      <c r="DX84"/>
      <c r="DY84"/>
      <c r="DZ84"/>
      <c r="EA84"/>
      <c r="EB84"/>
      <c r="EC84"/>
      <c r="ED84"/>
      <c r="EE84"/>
      <c r="EF84"/>
      <c r="EG84"/>
      <c r="EH84"/>
      <c r="EI84"/>
      <c r="EJ84"/>
      <c r="EK84"/>
      <c r="EL84"/>
      <c r="EM84"/>
      <c r="EN84"/>
      <c r="EO84"/>
      <c r="EP84"/>
      <c r="EQ84"/>
      <c r="ER84"/>
      <c r="ES84"/>
      <c r="ET84"/>
      <c r="EU84"/>
      <c r="EV84"/>
      <c r="EW84"/>
      <c r="EX84"/>
      <c r="EY84"/>
      <c r="EZ84"/>
      <c r="FA84"/>
      <c r="FB84"/>
      <c r="FC84"/>
      <c r="FD84"/>
      <c r="FE84"/>
      <c r="FF84"/>
      <c r="FG84"/>
      <c r="FH84"/>
      <c r="FI84"/>
      <c r="FJ84"/>
      <c r="FK84"/>
      <c r="FL84"/>
      <c r="FM84"/>
      <c r="FN84"/>
      <c r="FO84"/>
      <c r="FP84"/>
      <c r="FQ84"/>
      <c r="FR84"/>
      <c r="FS84"/>
      <c r="FT84"/>
      <c r="FU84"/>
      <c r="FV84"/>
      <c r="FW84"/>
      <c r="FX84"/>
      <c r="FY84"/>
      <c r="FZ84"/>
      <c r="GA84"/>
      <c r="GB84"/>
      <c r="GC84"/>
      <c r="GD84"/>
      <c r="GE84"/>
      <c r="GF84"/>
      <c r="GG84"/>
      <c r="GH84"/>
      <c r="GI84"/>
      <c r="GJ84"/>
      <c r="GK84"/>
      <c r="GL84"/>
      <c r="GM84"/>
      <c r="GN84"/>
      <c r="GO84"/>
      <c r="GP84"/>
      <c r="GQ84"/>
      <c r="GR84"/>
      <c r="GS84"/>
      <c r="GT84"/>
      <c r="GU84"/>
      <c r="GV84"/>
      <c r="GW84"/>
      <c r="GX84"/>
      <c r="GY84"/>
      <c r="GZ84"/>
      <c r="HA84"/>
      <c r="HB84"/>
      <c r="HC84"/>
      <c r="HD84"/>
      <c r="HE84"/>
      <c r="HF84"/>
      <c r="HG84"/>
      <c r="HH84"/>
      <c r="HI84"/>
      <c r="HJ84"/>
      <c r="HK84"/>
      <c r="HL84"/>
      <c r="HM84"/>
      <c r="HN84"/>
      <c r="HO84"/>
      <c r="HP84"/>
      <c r="HQ84"/>
      <c r="HR84"/>
      <c r="HS84"/>
      <c r="HT84"/>
      <c r="HU84"/>
      <c r="HV84"/>
      <c r="HW84"/>
      <c r="HX84"/>
      <c r="HY84"/>
      <c r="HZ84"/>
      <c r="IA84"/>
      <c r="IB84"/>
      <c r="IC84"/>
      <c r="ID84"/>
      <c r="IE84"/>
      <c r="IF84"/>
      <c r="IG84"/>
      <c r="IH84"/>
      <c r="II84"/>
      <c r="IJ84"/>
      <c r="IK84"/>
      <c r="IL84"/>
      <c r="IM84"/>
      <c r="IN84"/>
      <c r="IO84"/>
      <c r="IP84"/>
      <c r="IQ84"/>
      <c r="IR84"/>
      <c r="IS84"/>
      <c r="IT84"/>
      <c r="IU84"/>
      <c r="IV84"/>
      <c r="IW84"/>
      <c r="IX84"/>
      <c r="IY84"/>
      <c r="IZ84"/>
      <c r="JA84"/>
      <c r="JB84"/>
      <c r="JC84"/>
      <c r="JD84"/>
      <c r="JE84"/>
      <c r="JF84"/>
      <c r="JG84"/>
      <c r="JH84"/>
      <c r="JI84"/>
      <c r="JJ84"/>
      <c r="JK84"/>
      <c r="JL84"/>
      <c r="JM84"/>
      <c r="JN84"/>
      <c r="JO84"/>
      <c r="JP84"/>
      <c r="JQ84"/>
      <c r="JR84"/>
      <c r="JS84"/>
      <c r="JT84"/>
      <c r="JU84"/>
      <c r="JV84"/>
      <c r="JW84"/>
      <c r="JX84"/>
      <c r="JY84"/>
      <c r="JZ84"/>
      <c r="KA84"/>
      <c r="KB84"/>
      <c r="KC84"/>
      <c r="KD84"/>
      <c r="KE84"/>
      <c r="KF84"/>
      <c r="KG84"/>
      <c r="KH84"/>
      <c r="KI84"/>
      <c r="KJ84"/>
      <c r="KK84"/>
      <c r="KL84"/>
      <c r="KM84"/>
      <c r="KN84"/>
      <c r="KO84"/>
      <c r="KP84"/>
      <c r="KQ84"/>
      <c r="KR84"/>
      <c r="KS84"/>
      <c r="KT84"/>
      <c r="KU84"/>
      <c r="KV84"/>
      <c r="KW84"/>
      <c r="KX84"/>
      <c r="KY84"/>
      <c r="KZ84"/>
      <c r="LA84"/>
      <c r="LB84"/>
      <c r="LC84"/>
      <c r="LD84"/>
      <c r="LE84"/>
      <c r="LF84"/>
      <c r="LG84"/>
      <c r="LH84"/>
      <c r="LI84"/>
      <c r="LJ84"/>
      <c r="LK84"/>
      <c r="LL84"/>
      <c r="LM84"/>
      <c r="LN84"/>
      <c r="LO84"/>
      <c r="LP84"/>
      <c r="LQ84"/>
      <c r="LR84"/>
      <c r="LS84"/>
      <c r="LT84"/>
      <c r="LU84"/>
      <c r="LV84"/>
      <c r="LW84"/>
      <c r="LX84"/>
      <c r="LY84"/>
      <c r="LZ84"/>
      <c r="MA84"/>
      <c r="MB84"/>
      <c r="MC84"/>
      <c r="MD84"/>
      <c r="ME84"/>
      <c r="MF84"/>
      <c r="MG84"/>
      <c r="MH84"/>
      <c r="MI84"/>
      <c r="MJ84"/>
      <c r="MK84"/>
      <c r="ML84"/>
      <c r="MM84"/>
      <c r="MN84"/>
      <c r="MO84"/>
      <c r="MP84"/>
      <c r="MQ84"/>
      <c r="MR84"/>
      <c r="MS84"/>
      <c r="MT84"/>
      <c r="MU84"/>
      <c r="MV84"/>
      <c r="MW84"/>
      <c r="MX84"/>
      <c r="MY84"/>
      <c r="MZ84"/>
      <c r="NA84"/>
      <c r="NB84"/>
      <c r="NC84"/>
      <c r="ND84"/>
      <c r="NE84"/>
      <c r="NF84"/>
      <c r="NG84"/>
      <c r="NH84"/>
      <c r="NI84"/>
      <c r="NJ84"/>
      <c r="NK84"/>
      <c r="NL84"/>
      <c r="NM84"/>
      <c r="NN84"/>
      <c r="NO84"/>
      <c r="NP84"/>
      <c r="NQ84"/>
      <c r="NR84"/>
      <c r="NS84"/>
      <c r="NT84"/>
      <c r="NU84"/>
      <c r="NV84"/>
      <c r="NW84"/>
      <c r="NX84"/>
      <c r="NY84"/>
      <c r="NZ84"/>
      <c r="OA84"/>
      <c r="OB84"/>
      <c r="OC84"/>
      <c r="OD84"/>
      <c r="OE84"/>
      <c r="OF84"/>
      <c r="OG84"/>
      <c r="OH84"/>
      <c r="OI84"/>
      <c r="OJ84"/>
      <c r="OK84"/>
      <c r="OL84"/>
      <c r="OM84"/>
      <c r="ON84"/>
      <c r="OO84"/>
      <c r="OP84"/>
      <c r="OQ84"/>
      <c r="OR84"/>
      <c r="OS84"/>
      <c r="OT84"/>
      <c r="OU84"/>
      <c r="OV84"/>
      <c r="OW84"/>
      <c r="OX84"/>
      <c r="OY84"/>
      <c r="OZ84"/>
      <c r="PA84"/>
      <c r="PB84"/>
      <c r="PC84"/>
      <c r="PD84"/>
      <c r="PE84"/>
      <c r="PF84"/>
      <c r="PG84"/>
      <c r="PH84"/>
      <c r="PI84"/>
      <c r="PJ84"/>
      <c r="PK84"/>
      <c r="PL84"/>
      <c r="PM84"/>
      <c r="PN84"/>
      <c r="PO84"/>
      <c r="PP84"/>
      <c r="PQ84"/>
      <c r="PR84"/>
      <c r="PS84"/>
      <c r="PT84"/>
      <c r="PU84"/>
      <c r="PV84"/>
      <c r="PW84"/>
      <c r="PX84"/>
      <c r="PY84"/>
      <c r="PZ84"/>
      <c r="QA84"/>
      <c r="QB84"/>
      <c r="QC84"/>
      <c r="QD84"/>
      <c r="QE84"/>
      <c r="QF84"/>
      <c r="QG84"/>
      <c r="QH84"/>
      <c r="QI84"/>
      <c r="QJ84"/>
      <c r="QK84"/>
      <c r="QL84"/>
      <c r="QM84"/>
      <c r="QN84"/>
      <c r="QO84"/>
      <c r="QP84"/>
      <c r="QQ84"/>
      <c r="QR84"/>
      <c r="QS84"/>
      <c r="QT84"/>
      <c r="QU84"/>
      <c r="QV84"/>
      <c r="QW84"/>
      <c r="QX84"/>
      <c r="QY84"/>
      <c r="QZ84"/>
      <c r="RA84"/>
      <c r="RB84"/>
      <c r="RC84"/>
      <c r="RD84"/>
      <c r="RE84"/>
      <c r="RF84"/>
      <c r="RG84"/>
      <c r="RH84"/>
      <c r="RI84"/>
      <c r="RJ84"/>
      <c r="RK84"/>
      <c r="RL84"/>
    </row>
    <row r="85" spans="1:480" s="13" customFormat="1" ht="73.5" customHeight="1" x14ac:dyDescent="0.25">
      <c r="A85" s="25" t="s">
        <v>53</v>
      </c>
      <c r="B85" s="25" t="s">
        <v>60</v>
      </c>
      <c r="C85" s="25" t="s">
        <v>19</v>
      </c>
      <c r="D85" s="26" t="s">
        <v>192</v>
      </c>
      <c r="E85" s="26" t="s">
        <v>55</v>
      </c>
      <c r="F85" s="107" t="s">
        <v>18</v>
      </c>
      <c r="G85" s="142">
        <v>0</v>
      </c>
      <c r="H85" s="143" t="s">
        <v>13</v>
      </c>
      <c r="I85" s="142">
        <v>0</v>
      </c>
      <c r="J85" s="142">
        <v>0.76400000000000001</v>
      </c>
      <c r="K85" s="33">
        <v>0</v>
      </c>
      <c r="L85" s="28">
        <v>0</v>
      </c>
      <c r="M85" s="28">
        <v>50</v>
      </c>
      <c r="N85" s="52"/>
      <c r="O85" s="52"/>
      <c r="P85" s="52"/>
      <c r="Q85" s="169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  <c r="CR85"/>
      <c r="CS85"/>
      <c r="CT85"/>
      <c r="CU85"/>
      <c r="CV85"/>
      <c r="CW85"/>
      <c r="CX85"/>
      <c r="CY85"/>
      <c r="CZ85"/>
      <c r="DA85"/>
      <c r="DB85"/>
      <c r="DC85"/>
      <c r="DD85"/>
      <c r="DE85"/>
      <c r="DF85"/>
      <c r="DG85"/>
      <c r="DH85"/>
      <c r="DI85"/>
      <c r="DJ85"/>
      <c r="DK85"/>
      <c r="DL85"/>
      <c r="DM85"/>
      <c r="DN85"/>
      <c r="DO85"/>
      <c r="DP85"/>
      <c r="DQ85"/>
      <c r="DR85"/>
      <c r="DS85"/>
      <c r="DT85"/>
      <c r="DU85"/>
      <c r="DV85"/>
      <c r="DW85"/>
      <c r="DX85"/>
      <c r="DY85"/>
      <c r="DZ85"/>
      <c r="EA85"/>
      <c r="EB85"/>
      <c r="EC85"/>
      <c r="ED85"/>
      <c r="EE85"/>
      <c r="EF85"/>
      <c r="EG85"/>
      <c r="EH85"/>
      <c r="EI85"/>
      <c r="EJ85"/>
      <c r="EK85"/>
      <c r="EL85"/>
      <c r="EM85"/>
      <c r="EN85"/>
      <c r="EO85"/>
      <c r="EP85"/>
      <c r="EQ85"/>
      <c r="ER85"/>
      <c r="ES85"/>
      <c r="ET85"/>
      <c r="EU85"/>
      <c r="EV85"/>
      <c r="EW85"/>
      <c r="EX85"/>
      <c r="EY85"/>
      <c r="EZ85"/>
      <c r="FA85"/>
      <c r="FB85"/>
      <c r="FC85"/>
      <c r="FD85"/>
      <c r="FE85"/>
      <c r="FF85"/>
      <c r="FG85"/>
      <c r="FH85"/>
      <c r="FI85"/>
      <c r="FJ85"/>
      <c r="FK85"/>
      <c r="FL85"/>
      <c r="FM85"/>
      <c r="FN85"/>
      <c r="FO85"/>
      <c r="FP85"/>
      <c r="FQ85"/>
      <c r="FR85"/>
      <c r="FS85"/>
      <c r="FT85"/>
      <c r="FU85"/>
      <c r="FV85"/>
      <c r="FW85"/>
      <c r="FX85"/>
      <c r="FY85"/>
      <c r="FZ85"/>
      <c r="GA85"/>
      <c r="GB85"/>
      <c r="GC85"/>
      <c r="GD85"/>
      <c r="GE85"/>
      <c r="GF85"/>
      <c r="GG85"/>
      <c r="GH85"/>
      <c r="GI85"/>
      <c r="GJ85"/>
      <c r="GK85"/>
      <c r="GL85"/>
      <c r="GM85"/>
      <c r="GN85"/>
      <c r="GO85"/>
      <c r="GP85"/>
      <c r="GQ85"/>
      <c r="GR85"/>
      <c r="GS85"/>
      <c r="GT85"/>
      <c r="GU85"/>
      <c r="GV85"/>
      <c r="GW85"/>
      <c r="GX85"/>
      <c r="GY85"/>
      <c r="GZ85"/>
      <c r="HA85"/>
      <c r="HB85"/>
      <c r="HC85"/>
      <c r="HD85"/>
      <c r="HE85"/>
      <c r="HF85"/>
      <c r="HG85"/>
      <c r="HH85"/>
      <c r="HI85"/>
      <c r="HJ85"/>
      <c r="HK85"/>
      <c r="HL85"/>
      <c r="HM85"/>
      <c r="HN85"/>
      <c r="HO85"/>
      <c r="HP85"/>
      <c r="HQ85"/>
      <c r="HR85"/>
      <c r="HS85"/>
      <c r="HT85"/>
      <c r="HU85"/>
      <c r="HV85"/>
      <c r="HW85"/>
      <c r="HX85"/>
      <c r="HY85"/>
      <c r="HZ85"/>
      <c r="IA85"/>
      <c r="IB85"/>
      <c r="IC85"/>
      <c r="ID85"/>
      <c r="IE85"/>
      <c r="IF85"/>
      <c r="IG85"/>
      <c r="IH85"/>
      <c r="II85"/>
      <c r="IJ85"/>
      <c r="IK85"/>
      <c r="IL85"/>
      <c r="IM85"/>
      <c r="IN85"/>
      <c r="IO85"/>
      <c r="IP85"/>
      <c r="IQ85"/>
      <c r="IR85"/>
      <c r="IS85"/>
      <c r="IT85"/>
      <c r="IU85"/>
      <c r="IV85"/>
      <c r="IW85"/>
      <c r="IX85"/>
      <c r="IY85"/>
      <c r="IZ85"/>
      <c r="JA85"/>
      <c r="JB85"/>
      <c r="JC85"/>
      <c r="JD85"/>
      <c r="JE85"/>
      <c r="JF85"/>
      <c r="JG85"/>
      <c r="JH85"/>
      <c r="JI85"/>
      <c r="JJ85"/>
      <c r="JK85"/>
      <c r="JL85"/>
      <c r="JM85"/>
      <c r="JN85"/>
      <c r="JO85"/>
      <c r="JP85"/>
      <c r="JQ85"/>
      <c r="JR85"/>
      <c r="JS85"/>
      <c r="JT85"/>
      <c r="JU85"/>
      <c r="JV85"/>
      <c r="JW85"/>
      <c r="JX85"/>
      <c r="JY85"/>
      <c r="JZ85"/>
      <c r="KA85"/>
      <c r="KB85"/>
      <c r="KC85"/>
      <c r="KD85"/>
      <c r="KE85"/>
      <c r="KF85"/>
      <c r="KG85"/>
      <c r="KH85"/>
      <c r="KI85"/>
      <c r="KJ85"/>
      <c r="KK85"/>
      <c r="KL85"/>
      <c r="KM85"/>
      <c r="KN85"/>
      <c r="KO85"/>
      <c r="KP85"/>
      <c r="KQ85"/>
      <c r="KR85"/>
      <c r="KS85"/>
      <c r="KT85"/>
      <c r="KU85"/>
      <c r="KV85"/>
      <c r="KW85"/>
      <c r="KX85"/>
      <c r="KY85"/>
      <c r="KZ85"/>
      <c r="LA85"/>
      <c r="LB85"/>
      <c r="LC85"/>
      <c r="LD85"/>
      <c r="LE85"/>
      <c r="LF85"/>
      <c r="LG85"/>
      <c r="LH85"/>
      <c r="LI85"/>
      <c r="LJ85"/>
      <c r="LK85"/>
      <c r="LL85"/>
      <c r="LM85"/>
      <c r="LN85"/>
      <c r="LO85"/>
      <c r="LP85"/>
      <c r="LQ85"/>
      <c r="LR85"/>
      <c r="LS85"/>
      <c r="LT85"/>
      <c r="LU85"/>
      <c r="LV85"/>
      <c r="LW85"/>
      <c r="LX85"/>
      <c r="LY85"/>
      <c r="LZ85"/>
      <c r="MA85"/>
      <c r="MB85"/>
      <c r="MC85"/>
      <c r="MD85"/>
      <c r="ME85"/>
      <c r="MF85"/>
      <c r="MG85"/>
      <c r="MH85"/>
      <c r="MI85"/>
      <c r="MJ85"/>
      <c r="MK85"/>
      <c r="ML85"/>
      <c r="MM85"/>
      <c r="MN85"/>
      <c r="MO85"/>
      <c r="MP85"/>
      <c r="MQ85"/>
      <c r="MR85"/>
      <c r="MS85"/>
      <c r="MT85"/>
      <c r="MU85"/>
      <c r="MV85"/>
      <c r="MW85"/>
      <c r="MX85"/>
      <c r="MY85"/>
      <c r="MZ85"/>
      <c r="NA85"/>
      <c r="NB85"/>
      <c r="NC85"/>
      <c r="ND85"/>
      <c r="NE85"/>
      <c r="NF85"/>
      <c r="NG85"/>
      <c r="NH85"/>
      <c r="NI85"/>
      <c r="NJ85"/>
      <c r="NK85"/>
      <c r="NL85"/>
      <c r="NM85"/>
      <c r="NN85"/>
      <c r="NO85"/>
      <c r="NP85"/>
      <c r="NQ85"/>
      <c r="NR85"/>
      <c r="NS85"/>
      <c r="NT85"/>
      <c r="NU85"/>
      <c r="NV85"/>
      <c r="NW85"/>
      <c r="NX85"/>
      <c r="NY85"/>
      <c r="NZ85"/>
      <c r="OA85"/>
      <c r="OB85"/>
      <c r="OC85"/>
      <c r="OD85"/>
      <c r="OE85"/>
      <c r="OF85"/>
      <c r="OG85"/>
      <c r="OH85"/>
      <c r="OI85"/>
      <c r="OJ85"/>
      <c r="OK85"/>
      <c r="OL85"/>
      <c r="OM85"/>
      <c r="ON85"/>
      <c r="OO85"/>
      <c r="OP85"/>
      <c r="OQ85"/>
      <c r="OR85"/>
      <c r="OS85"/>
      <c r="OT85"/>
      <c r="OU85"/>
      <c r="OV85"/>
      <c r="OW85"/>
      <c r="OX85"/>
      <c r="OY85"/>
      <c r="OZ85"/>
      <c r="PA85"/>
      <c r="PB85"/>
      <c r="PC85"/>
      <c r="PD85"/>
      <c r="PE85"/>
      <c r="PF85"/>
      <c r="PG85"/>
      <c r="PH85"/>
      <c r="PI85"/>
      <c r="PJ85"/>
      <c r="PK85"/>
      <c r="PL85"/>
      <c r="PM85"/>
      <c r="PN85"/>
      <c r="PO85"/>
      <c r="PP85"/>
      <c r="PQ85"/>
      <c r="PR85"/>
      <c r="PS85"/>
      <c r="PT85"/>
      <c r="PU85"/>
      <c r="PV85"/>
      <c r="PW85"/>
      <c r="PX85"/>
      <c r="PY85"/>
      <c r="PZ85"/>
      <c r="QA85"/>
      <c r="QB85"/>
      <c r="QC85"/>
      <c r="QD85"/>
      <c r="QE85"/>
      <c r="QF85"/>
      <c r="QG85"/>
      <c r="QH85"/>
      <c r="QI85"/>
      <c r="QJ85"/>
      <c r="QK85"/>
      <c r="QL85"/>
      <c r="QM85"/>
      <c r="QN85"/>
      <c r="QO85"/>
      <c r="QP85"/>
      <c r="QQ85"/>
      <c r="QR85"/>
      <c r="QS85"/>
      <c r="QT85"/>
      <c r="QU85"/>
      <c r="QV85"/>
      <c r="QW85"/>
      <c r="QX85"/>
      <c r="QY85"/>
      <c r="QZ85"/>
      <c r="RA85"/>
      <c r="RB85"/>
      <c r="RC85"/>
      <c r="RD85"/>
      <c r="RE85"/>
      <c r="RF85"/>
      <c r="RG85"/>
      <c r="RH85"/>
      <c r="RI85"/>
      <c r="RJ85"/>
      <c r="RK85"/>
      <c r="RL85"/>
    </row>
    <row r="86" spans="1:480" s="13" customFormat="1" ht="58.5" customHeight="1" x14ac:dyDescent="0.25">
      <c r="A86" s="162" t="s">
        <v>53</v>
      </c>
      <c r="B86" s="162" t="s">
        <v>60</v>
      </c>
      <c r="C86" s="162" t="s">
        <v>19</v>
      </c>
      <c r="D86" s="37" t="s">
        <v>323</v>
      </c>
      <c r="E86" s="37" t="s">
        <v>55</v>
      </c>
      <c r="F86" s="163" t="s">
        <v>18</v>
      </c>
      <c r="G86" s="164">
        <v>2</v>
      </c>
      <c r="H86" s="149">
        <v>45632</v>
      </c>
      <c r="I86" s="164">
        <v>0</v>
      </c>
      <c r="J86" s="164">
        <v>0</v>
      </c>
      <c r="K86" s="146">
        <v>50</v>
      </c>
      <c r="L86" s="74">
        <v>0</v>
      </c>
      <c r="M86" s="74">
        <v>0</v>
      </c>
      <c r="N86" s="52"/>
      <c r="O86" s="52"/>
      <c r="P86" s="52"/>
      <c r="Q86" s="169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  <c r="CR86"/>
      <c r="CS86"/>
      <c r="CT86"/>
      <c r="CU86"/>
      <c r="CV86"/>
      <c r="CW86"/>
      <c r="CX86"/>
      <c r="CY86"/>
      <c r="CZ86"/>
      <c r="DA86"/>
      <c r="DB86"/>
      <c r="DC86"/>
      <c r="DD86"/>
      <c r="DE86"/>
      <c r="DF86"/>
      <c r="DG86"/>
      <c r="DH86"/>
      <c r="DI86"/>
      <c r="DJ86"/>
      <c r="DK86"/>
      <c r="DL86"/>
      <c r="DM86"/>
      <c r="DN86"/>
      <c r="DO86"/>
      <c r="DP86"/>
      <c r="DQ86"/>
      <c r="DR86"/>
      <c r="DS86"/>
      <c r="DT86"/>
      <c r="DU86"/>
      <c r="DV86"/>
      <c r="DW86"/>
      <c r="DX86"/>
      <c r="DY86"/>
      <c r="DZ86"/>
      <c r="EA86"/>
      <c r="EB86"/>
      <c r="EC86"/>
      <c r="ED86"/>
      <c r="EE86"/>
      <c r="EF86"/>
      <c r="EG86"/>
      <c r="EH86"/>
      <c r="EI86"/>
      <c r="EJ86"/>
      <c r="EK86"/>
      <c r="EL86"/>
      <c r="EM86"/>
      <c r="EN86"/>
      <c r="EO86"/>
      <c r="EP86"/>
      <c r="EQ86"/>
      <c r="ER86"/>
      <c r="ES86"/>
      <c r="ET86"/>
      <c r="EU86"/>
      <c r="EV86"/>
      <c r="EW86"/>
      <c r="EX86"/>
      <c r="EY86"/>
      <c r="EZ86"/>
      <c r="FA86"/>
      <c r="FB86"/>
      <c r="FC86"/>
      <c r="FD86"/>
      <c r="FE86"/>
      <c r="FF86"/>
      <c r="FG86"/>
      <c r="FH86"/>
      <c r="FI86"/>
      <c r="FJ86"/>
      <c r="FK86"/>
      <c r="FL86"/>
      <c r="FM86"/>
      <c r="FN86"/>
      <c r="FO86"/>
      <c r="FP86"/>
      <c r="FQ86"/>
      <c r="FR86"/>
      <c r="FS86"/>
      <c r="FT86"/>
      <c r="FU86"/>
      <c r="FV86"/>
      <c r="FW86"/>
      <c r="FX86"/>
      <c r="FY86"/>
      <c r="FZ86"/>
      <c r="GA86"/>
      <c r="GB86"/>
      <c r="GC86"/>
      <c r="GD86"/>
      <c r="GE86"/>
      <c r="GF86"/>
      <c r="GG86"/>
      <c r="GH86"/>
      <c r="GI86"/>
      <c r="GJ86"/>
      <c r="GK86"/>
      <c r="GL86"/>
      <c r="GM86"/>
      <c r="GN86"/>
      <c r="GO86"/>
      <c r="GP86"/>
      <c r="GQ86"/>
      <c r="GR86"/>
      <c r="GS86"/>
      <c r="GT86"/>
      <c r="GU86"/>
      <c r="GV86"/>
      <c r="GW86"/>
      <c r="GX86"/>
      <c r="GY86"/>
      <c r="GZ86"/>
      <c r="HA86"/>
      <c r="HB86"/>
      <c r="HC86"/>
      <c r="HD86"/>
      <c r="HE86"/>
      <c r="HF86"/>
      <c r="HG86"/>
      <c r="HH86"/>
      <c r="HI86"/>
      <c r="HJ86"/>
      <c r="HK86"/>
      <c r="HL86"/>
      <c r="HM86"/>
      <c r="HN86"/>
      <c r="HO86"/>
      <c r="HP86"/>
      <c r="HQ86"/>
      <c r="HR86"/>
      <c r="HS86"/>
      <c r="HT86"/>
      <c r="HU86"/>
      <c r="HV86"/>
      <c r="HW86"/>
      <c r="HX86"/>
      <c r="HY86"/>
      <c r="HZ86"/>
      <c r="IA86"/>
      <c r="IB86"/>
      <c r="IC86"/>
      <c r="ID86"/>
      <c r="IE86"/>
      <c r="IF86"/>
      <c r="IG86"/>
      <c r="IH86"/>
      <c r="II86"/>
      <c r="IJ86"/>
      <c r="IK86"/>
      <c r="IL86"/>
      <c r="IM86"/>
      <c r="IN86"/>
      <c r="IO86"/>
      <c r="IP86"/>
      <c r="IQ86"/>
      <c r="IR86"/>
      <c r="IS86"/>
      <c r="IT86"/>
      <c r="IU86"/>
      <c r="IV86"/>
      <c r="IW86"/>
      <c r="IX86"/>
      <c r="IY86"/>
      <c r="IZ86"/>
      <c r="JA86"/>
      <c r="JB86"/>
      <c r="JC86"/>
      <c r="JD86"/>
      <c r="JE86"/>
      <c r="JF86"/>
      <c r="JG86"/>
      <c r="JH86"/>
      <c r="JI86"/>
      <c r="JJ86"/>
      <c r="JK86"/>
      <c r="JL86"/>
      <c r="JM86"/>
      <c r="JN86"/>
      <c r="JO86"/>
      <c r="JP86"/>
      <c r="JQ86"/>
      <c r="JR86"/>
      <c r="JS86"/>
      <c r="JT86"/>
      <c r="JU86"/>
      <c r="JV86"/>
      <c r="JW86"/>
      <c r="JX86"/>
      <c r="JY86"/>
      <c r="JZ86"/>
      <c r="KA86"/>
      <c r="KB86"/>
      <c r="KC86"/>
      <c r="KD86"/>
      <c r="KE86"/>
      <c r="KF86"/>
      <c r="KG86"/>
      <c r="KH86"/>
      <c r="KI86"/>
      <c r="KJ86"/>
      <c r="KK86"/>
      <c r="KL86"/>
      <c r="KM86"/>
      <c r="KN86"/>
      <c r="KO86"/>
      <c r="KP86"/>
      <c r="KQ86"/>
      <c r="KR86"/>
      <c r="KS86"/>
      <c r="KT86"/>
      <c r="KU86"/>
      <c r="KV86"/>
      <c r="KW86"/>
      <c r="KX86"/>
      <c r="KY86"/>
      <c r="KZ86"/>
      <c r="LA86"/>
      <c r="LB86"/>
      <c r="LC86"/>
      <c r="LD86"/>
      <c r="LE86"/>
      <c r="LF86"/>
      <c r="LG86"/>
      <c r="LH86"/>
      <c r="LI86"/>
      <c r="LJ86"/>
      <c r="LK86"/>
      <c r="LL86"/>
      <c r="LM86"/>
      <c r="LN86"/>
      <c r="LO86"/>
      <c r="LP86"/>
      <c r="LQ86"/>
      <c r="LR86"/>
      <c r="LS86"/>
      <c r="LT86"/>
      <c r="LU86"/>
      <c r="LV86"/>
      <c r="LW86"/>
      <c r="LX86"/>
      <c r="LY86"/>
      <c r="LZ86"/>
      <c r="MA86"/>
      <c r="MB86"/>
      <c r="MC86"/>
      <c r="MD86"/>
      <c r="ME86"/>
      <c r="MF86"/>
      <c r="MG86"/>
      <c r="MH86"/>
      <c r="MI86"/>
      <c r="MJ86"/>
      <c r="MK86"/>
      <c r="ML86"/>
      <c r="MM86"/>
      <c r="MN86"/>
      <c r="MO86"/>
      <c r="MP86"/>
      <c r="MQ86"/>
      <c r="MR86"/>
      <c r="MS86"/>
      <c r="MT86"/>
      <c r="MU86"/>
      <c r="MV86"/>
      <c r="MW86"/>
      <c r="MX86"/>
      <c r="MY86"/>
      <c r="MZ86"/>
      <c r="NA86"/>
      <c r="NB86"/>
      <c r="NC86"/>
      <c r="ND86"/>
      <c r="NE86"/>
      <c r="NF86"/>
      <c r="NG86"/>
      <c r="NH86"/>
      <c r="NI86"/>
      <c r="NJ86"/>
      <c r="NK86"/>
      <c r="NL86"/>
      <c r="NM86"/>
      <c r="NN86"/>
      <c r="NO86"/>
      <c r="NP86"/>
      <c r="NQ86"/>
      <c r="NR86"/>
      <c r="NS86"/>
      <c r="NT86"/>
      <c r="NU86"/>
      <c r="NV86"/>
      <c r="NW86"/>
      <c r="NX86"/>
      <c r="NY86"/>
      <c r="NZ86"/>
      <c r="OA86"/>
      <c r="OB86"/>
      <c r="OC86"/>
      <c r="OD86"/>
      <c r="OE86"/>
      <c r="OF86"/>
      <c r="OG86"/>
      <c r="OH86"/>
      <c r="OI86"/>
      <c r="OJ86"/>
      <c r="OK86"/>
      <c r="OL86"/>
      <c r="OM86"/>
      <c r="ON86"/>
      <c r="OO86"/>
      <c r="OP86"/>
      <c r="OQ86"/>
      <c r="OR86"/>
      <c r="OS86"/>
      <c r="OT86"/>
      <c r="OU86"/>
      <c r="OV86"/>
      <c r="OW86"/>
      <c r="OX86"/>
      <c r="OY86"/>
      <c r="OZ86"/>
      <c r="PA86"/>
      <c r="PB86"/>
      <c r="PC86"/>
      <c r="PD86"/>
      <c r="PE86"/>
      <c r="PF86"/>
      <c r="PG86"/>
      <c r="PH86"/>
      <c r="PI86"/>
      <c r="PJ86"/>
      <c r="PK86"/>
      <c r="PL86"/>
      <c r="PM86"/>
      <c r="PN86"/>
      <c r="PO86"/>
      <c r="PP86"/>
      <c r="PQ86"/>
      <c r="PR86"/>
      <c r="PS86"/>
      <c r="PT86"/>
      <c r="PU86"/>
      <c r="PV86"/>
      <c r="PW86"/>
      <c r="PX86"/>
      <c r="PY86"/>
      <c r="PZ86"/>
      <c r="QA86"/>
      <c r="QB86"/>
      <c r="QC86"/>
      <c r="QD86"/>
      <c r="QE86"/>
      <c r="QF86"/>
      <c r="QG86"/>
      <c r="QH86"/>
      <c r="QI86"/>
      <c r="QJ86"/>
      <c r="QK86"/>
      <c r="QL86"/>
      <c r="QM86"/>
      <c r="QN86"/>
      <c r="QO86"/>
      <c r="QP86"/>
      <c r="QQ86"/>
      <c r="QR86"/>
      <c r="QS86"/>
      <c r="QT86"/>
      <c r="QU86"/>
      <c r="QV86"/>
      <c r="QW86"/>
      <c r="QX86"/>
      <c r="QY86"/>
      <c r="QZ86"/>
      <c r="RA86"/>
      <c r="RB86"/>
      <c r="RC86"/>
      <c r="RD86"/>
      <c r="RE86"/>
      <c r="RF86"/>
      <c r="RG86"/>
      <c r="RH86"/>
      <c r="RI86"/>
      <c r="RJ86"/>
      <c r="RK86"/>
      <c r="RL86"/>
    </row>
    <row r="87" spans="1:480" s="13" customFormat="1" ht="73.5" customHeight="1" x14ac:dyDescent="0.25">
      <c r="A87" s="25" t="s">
        <v>53</v>
      </c>
      <c r="B87" s="25" t="s">
        <v>60</v>
      </c>
      <c r="C87" s="25" t="s">
        <v>19</v>
      </c>
      <c r="D87" s="26" t="s">
        <v>223</v>
      </c>
      <c r="E87" s="26" t="s">
        <v>55</v>
      </c>
      <c r="F87" s="107" t="s">
        <v>18</v>
      </c>
      <c r="G87" s="89">
        <v>0</v>
      </c>
      <c r="H87" s="144" t="s">
        <v>13</v>
      </c>
      <c r="I87" s="142">
        <v>0</v>
      </c>
      <c r="J87" s="142">
        <v>0</v>
      </c>
      <c r="K87" s="74">
        <v>1623.29</v>
      </c>
      <c r="L87" s="74">
        <v>0</v>
      </c>
      <c r="M87" s="28">
        <v>0</v>
      </c>
      <c r="N87" s="52"/>
      <c r="O87" s="52"/>
      <c r="P87" s="52"/>
      <c r="Q87" s="170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  <c r="CR87"/>
      <c r="CS87"/>
      <c r="CT87"/>
      <c r="CU87"/>
      <c r="CV87"/>
      <c r="CW87"/>
      <c r="CX87"/>
      <c r="CY87"/>
      <c r="CZ87"/>
      <c r="DA87"/>
      <c r="DB87"/>
      <c r="DC87"/>
      <c r="DD87"/>
      <c r="DE87"/>
      <c r="DF87"/>
      <c r="DG87"/>
      <c r="DH87"/>
      <c r="DI87"/>
      <c r="DJ87"/>
      <c r="DK87"/>
      <c r="DL87"/>
      <c r="DM87"/>
      <c r="DN87"/>
      <c r="DO87"/>
      <c r="DP87"/>
      <c r="DQ87"/>
      <c r="DR87"/>
      <c r="DS87"/>
      <c r="DT87"/>
      <c r="DU87"/>
      <c r="DV87"/>
      <c r="DW87"/>
      <c r="DX87"/>
      <c r="DY87"/>
      <c r="DZ87"/>
      <c r="EA87"/>
      <c r="EB87"/>
      <c r="EC87"/>
      <c r="ED87"/>
      <c r="EE87"/>
      <c r="EF87"/>
      <c r="EG87"/>
      <c r="EH87"/>
      <c r="EI87"/>
      <c r="EJ87"/>
      <c r="EK87"/>
      <c r="EL87"/>
      <c r="EM87"/>
      <c r="EN87"/>
      <c r="EO87"/>
      <c r="EP87"/>
      <c r="EQ87"/>
      <c r="ER87"/>
      <c r="ES87"/>
      <c r="ET87"/>
      <c r="EU87"/>
      <c r="EV87"/>
      <c r="EW87"/>
      <c r="EX87"/>
      <c r="EY87"/>
      <c r="EZ87"/>
      <c r="FA87"/>
      <c r="FB87"/>
      <c r="FC87"/>
      <c r="FD87"/>
      <c r="FE87"/>
      <c r="FF87"/>
      <c r="FG87"/>
      <c r="FH87"/>
      <c r="FI87"/>
      <c r="FJ87"/>
      <c r="FK87"/>
      <c r="FL87"/>
      <c r="FM87"/>
      <c r="FN87"/>
      <c r="FO87"/>
      <c r="FP87"/>
      <c r="FQ87"/>
      <c r="FR87"/>
      <c r="FS87"/>
      <c r="FT87"/>
      <c r="FU87"/>
      <c r="FV87"/>
      <c r="FW87"/>
      <c r="FX87"/>
      <c r="FY87"/>
      <c r="FZ87"/>
      <c r="GA87"/>
      <c r="GB87"/>
      <c r="GC87"/>
      <c r="GD87"/>
      <c r="GE87"/>
      <c r="GF87"/>
      <c r="GG87"/>
      <c r="GH87"/>
      <c r="GI87"/>
      <c r="GJ87"/>
      <c r="GK87"/>
      <c r="GL87"/>
      <c r="GM87"/>
      <c r="GN87"/>
      <c r="GO87"/>
      <c r="GP87"/>
      <c r="GQ87"/>
      <c r="GR87"/>
      <c r="GS87"/>
      <c r="GT87"/>
      <c r="GU87"/>
      <c r="GV87"/>
      <c r="GW87"/>
      <c r="GX87"/>
      <c r="GY87"/>
      <c r="GZ87"/>
      <c r="HA87"/>
      <c r="HB87"/>
      <c r="HC87"/>
      <c r="HD87"/>
      <c r="HE87"/>
      <c r="HF87"/>
      <c r="HG87"/>
      <c r="HH87"/>
      <c r="HI87"/>
      <c r="HJ87"/>
      <c r="HK87"/>
      <c r="HL87"/>
      <c r="HM87"/>
      <c r="HN87"/>
      <c r="HO87"/>
      <c r="HP87"/>
      <c r="HQ87"/>
      <c r="HR87"/>
      <c r="HS87"/>
      <c r="HT87"/>
      <c r="HU87"/>
      <c r="HV87"/>
      <c r="HW87"/>
      <c r="HX87"/>
      <c r="HY87"/>
      <c r="HZ87"/>
      <c r="IA87"/>
      <c r="IB87"/>
      <c r="IC87"/>
      <c r="ID87"/>
      <c r="IE87"/>
      <c r="IF87"/>
      <c r="IG87"/>
      <c r="IH87"/>
      <c r="II87"/>
      <c r="IJ87"/>
      <c r="IK87"/>
      <c r="IL87"/>
      <c r="IM87"/>
      <c r="IN87"/>
      <c r="IO87"/>
      <c r="IP87"/>
      <c r="IQ87"/>
      <c r="IR87"/>
      <c r="IS87"/>
      <c r="IT87"/>
      <c r="IU87"/>
      <c r="IV87"/>
      <c r="IW87"/>
      <c r="IX87"/>
      <c r="IY87"/>
      <c r="IZ87"/>
      <c r="JA87"/>
      <c r="JB87"/>
      <c r="JC87"/>
      <c r="JD87"/>
      <c r="JE87"/>
      <c r="JF87"/>
      <c r="JG87"/>
      <c r="JH87"/>
      <c r="JI87"/>
      <c r="JJ87"/>
      <c r="JK87"/>
      <c r="JL87"/>
      <c r="JM87"/>
      <c r="JN87"/>
      <c r="JO87"/>
      <c r="JP87"/>
      <c r="JQ87"/>
      <c r="JR87"/>
      <c r="JS87"/>
      <c r="JT87"/>
      <c r="JU87"/>
      <c r="JV87"/>
      <c r="JW87"/>
      <c r="JX87"/>
      <c r="JY87"/>
      <c r="JZ87"/>
      <c r="KA87"/>
      <c r="KB87"/>
      <c r="KC87"/>
      <c r="KD87"/>
      <c r="KE87"/>
      <c r="KF87"/>
      <c r="KG87"/>
      <c r="KH87"/>
      <c r="KI87"/>
      <c r="KJ87"/>
      <c r="KK87"/>
      <c r="KL87"/>
      <c r="KM87"/>
      <c r="KN87"/>
      <c r="KO87"/>
      <c r="KP87"/>
      <c r="KQ87"/>
      <c r="KR87"/>
      <c r="KS87"/>
      <c r="KT87"/>
      <c r="KU87"/>
      <c r="KV87"/>
      <c r="KW87"/>
      <c r="KX87"/>
      <c r="KY87"/>
      <c r="KZ87"/>
      <c r="LA87"/>
      <c r="LB87"/>
      <c r="LC87"/>
      <c r="LD87"/>
      <c r="LE87"/>
      <c r="LF87"/>
      <c r="LG87"/>
      <c r="LH87"/>
      <c r="LI87"/>
      <c r="LJ87"/>
      <c r="LK87"/>
      <c r="LL87"/>
      <c r="LM87"/>
      <c r="LN87"/>
      <c r="LO87"/>
      <c r="LP87"/>
      <c r="LQ87"/>
      <c r="LR87"/>
      <c r="LS87"/>
      <c r="LT87"/>
      <c r="LU87"/>
      <c r="LV87"/>
      <c r="LW87"/>
      <c r="LX87"/>
      <c r="LY87"/>
      <c r="LZ87"/>
      <c r="MA87"/>
      <c r="MB87"/>
      <c r="MC87"/>
      <c r="MD87"/>
      <c r="ME87"/>
      <c r="MF87"/>
      <c r="MG87"/>
      <c r="MH87"/>
      <c r="MI87"/>
      <c r="MJ87"/>
      <c r="MK87"/>
      <c r="ML87"/>
      <c r="MM87"/>
      <c r="MN87"/>
      <c r="MO87"/>
      <c r="MP87"/>
      <c r="MQ87"/>
      <c r="MR87"/>
      <c r="MS87"/>
      <c r="MT87"/>
      <c r="MU87"/>
      <c r="MV87"/>
      <c r="MW87"/>
      <c r="MX87"/>
      <c r="MY87"/>
      <c r="MZ87"/>
      <c r="NA87"/>
      <c r="NB87"/>
      <c r="NC87"/>
      <c r="ND87"/>
      <c r="NE87"/>
      <c r="NF87"/>
      <c r="NG87"/>
      <c r="NH87"/>
      <c r="NI87"/>
      <c r="NJ87"/>
      <c r="NK87"/>
      <c r="NL87"/>
      <c r="NM87"/>
      <c r="NN87"/>
      <c r="NO87"/>
      <c r="NP87"/>
      <c r="NQ87"/>
      <c r="NR87"/>
      <c r="NS87"/>
      <c r="NT87"/>
      <c r="NU87"/>
      <c r="NV87"/>
      <c r="NW87"/>
      <c r="NX87"/>
      <c r="NY87"/>
      <c r="NZ87"/>
      <c r="OA87"/>
      <c r="OB87"/>
      <c r="OC87"/>
      <c r="OD87"/>
      <c r="OE87"/>
      <c r="OF87"/>
      <c r="OG87"/>
      <c r="OH87"/>
      <c r="OI87"/>
      <c r="OJ87"/>
      <c r="OK87"/>
      <c r="OL87"/>
      <c r="OM87"/>
      <c r="ON87"/>
      <c r="OO87"/>
      <c r="OP87"/>
      <c r="OQ87"/>
      <c r="OR87"/>
      <c r="OS87"/>
      <c r="OT87"/>
      <c r="OU87"/>
      <c r="OV87"/>
      <c r="OW87"/>
      <c r="OX87"/>
      <c r="OY87"/>
      <c r="OZ87"/>
      <c r="PA87"/>
      <c r="PB87"/>
      <c r="PC87"/>
      <c r="PD87"/>
      <c r="PE87"/>
      <c r="PF87"/>
      <c r="PG87"/>
      <c r="PH87"/>
      <c r="PI87"/>
      <c r="PJ87"/>
      <c r="PK87"/>
      <c r="PL87"/>
      <c r="PM87"/>
      <c r="PN87"/>
      <c r="PO87"/>
      <c r="PP87"/>
      <c r="PQ87"/>
      <c r="PR87"/>
      <c r="PS87"/>
      <c r="PT87"/>
      <c r="PU87"/>
      <c r="PV87"/>
      <c r="PW87"/>
      <c r="PX87"/>
      <c r="PY87"/>
      <c r="PZ87"/>
      <c r="QA87"/>
      <c r="QB87"/>
      <c r="QC87"/>
      <c r="QD87"/>
      <c r="QE87"/>
      <c r="QF87"/>
      <c r="QG87"/>
      <c r="QH87"/>
      <c r="QI87"/>
      <c r="QJ87"/>
      <c r="QK87"/>
      <c r="QL87"/>
      <c r="QM87"/>
      <c r="QN87"/>
      <c r="QO87"/>
      <c r="QP87"/>
      <c r="QQ87"/>
      <c r="QR87"/>
      <c r="QS87"/>
      <c r="QT87"/>
      <c r="QU87"/>
      <c r="QV87"/>
      <c r="QW87"/>
      <c r="QX87"/>
      <c r="QY87"/>
      <c r="QZ87"/>
      <c r="RA87"/>
      <c r="RB87"/>
      <c r="RC87"/>
      <c r="RD87"/>
      <c r="RE87"/>
      <c r="RF87"/>
      <c r="RG87"/>
      <c r="RH87"/>
      <c r="RI87"/>
      <c r="RJ87"/>
      <c r="RK87"/>
      <c r="RL87"/>
    </row>
    <row r="88" spans="1:480" s="13" customFormat="1" ht="73.5" customHeight="1" x14ac:dyDescent="0.25">
      <c r="A88" s="25" t="s">
        <v>53</v>
      </c>
      <c r="B88" s="25" t="s">
        <v>60</v>
      </c>
      <c r="C88" s="25" t="s">
        <v>19</v>
      </c>
      <c r="D88" s="26" t="s">
        <v>292</v>
      </c>
      <c r="E88" s="26" t="s">
        <v>55</v>
      </c>
      <c r="F88" s="107" t="s">
        <v>18</v>
      </c>
      <c r="G88" s="89">
        <v>0</v>
      </c>
      <c r="H88" s="144" t="s">
        <v>13</v>
      </c>
      <c r="I88" s="142">
        <v>0</v>
      </c>
      <c r="J88" s="142">
        <v>0</v>
      </c>
      <c r="K88" s="74">
        <v>3768.51</v>
      </c>
      <c r="L88" s="74">
        <v>0</v>
      </c>
      <c r="M88" s="28">
        <v>0</v>
      </c>
      <c r="N88" s="52"/>
      <c r="O88" s="52"/>
      <c r="P88" s="52"/>
      <c r="Q88" s="170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  <c r="BO88"/>
      <c r="BP88"/>
      <c r="BQ88"/>
      <c r="BR88"/>
      <c r="BS88"/>
      <c r="BT88"/>
      <c r="BU88"/>
      <c r="BV88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/>
      <c r="CO88"/>
      <c r="CP88"/>
      <c r="CQ88"/>
      <c r="CR88"/>
      <c r="CS88"/>
      <c r="CT88"/>
      <c r="CU88"/>
      <c r="CV88"/>
      <c r="CW88"/>
      <c r="CX88"/>
      <c r="CY88"/>
      <c r="CZ88"/>
      <c r="DA88"/>
      <c r="DB88"/>
      <c r="DC88"/>
      <c r="DD88"/>
      <c r="DE88"/>
      <c r="DF88"/>
      <c r="DG88"/>
      <c r="DH88"/>
      <c r="DI88"/>
      <c r="DJ88"/>
      <c r="DK88"/>
      <c r="DL88"/>
      <c r="DM88"/>
      <c r="DN88"/>
      <c r="DO88"/>
      <c r="DP88"/>
      <c r="DQ88"/>
      <c r="DR88"/>
      <c r="DS88"/>
      <c r="DT88"/>
      <c r="DU88"/>
      <c r="DV88"/>
      <c r="DW88"/>
      <c r="DX88"/>
      <c r="DY88"/>
      <c r="DZ88"/>
      <c r="EA88"/>
      <c r="EB88"/>
      <c r="EC88"/>
      <c r="ED88"/>
      <c r="EE88"/>
      <c r="EF88"/>
      <c r="EG88"/>
      <c r="EH88"/>
      <c r="EI88"/>
      <c r="EJ88"/>
      <c r="EK88"/>
      <c r="EL88"/>
      <c r="EM88"/>
      <c r="EN88"/>
      <c r="EO88"/>
      <c r="EP88"/>
      <c r="EQ88"/>
      <c r="ER88"/>
      <c r="ES88"/>
      <c r="ET88"/>
      <c r="EU88"/>
      <c r="EV88"/>
      <c r="EW88"/>
      <c r="EX88"/>
      <c r="EY88"/>
      <c r="EZ88"/>
      <c r="FA88"/>
      <c r="FB88"/>
      <c r="FC88"/>
      <c r="FD88"/>
      <c r="FE88"/>
      <c r="FF88"/>
      <c r="FG88"/>
      <c r="FH88"/>
      <c r="FI88"/>
      <c r="FJ88"/>
      <c r="FK88"/>
      <c r="FL88"/>
      <c r="FM88"/>
      <c r="FN88"/>
      <c r="FO88"/>
      <c r="FP88"/>
      <c r="FQ88"/>
      <c r="FR88"/>
      <c r="FS88"/>
      <c r="FT88"/>
      <c r="FU88"/>
      <c r="FV88"/>
      <c r="FW88"/>
      <c r="FX88"/>
      <c r="FY88"/>
      <c r="FZ88"/>
      <c r="GA88"/>
      <c r="GB88"/>
      <c r="GC88"/>
      <c r="GD88"/>
      <c r="GE88"/>
      <c r="GF88"/>
      <c r="GG88"/>
      <c r="GH88"/>
      <c r="GI88"/>
      <c r="GJ88"/>
      <c r="GK88"/>
      <c r="GL88"/>
      <c r="GM88"/>
      <c r="GN88"/>
      <c r="GO88"/>
      <c r="GP88"/>
      <c r="GQ88"/>
      <c r="GR88"/>
      <c r="GS88"/>
      <c r="GT88"/>
      <c r="GU88"/>
      <c r="GV88"/>
      <c r="GW88"/>
      <c r="GX88"/>
      <c r="GY88"/>
      <c r="GZ88"/>
      <c r="HA88"/>
      <c r="HB88"/>
      <c r="HC88"/>
      <c r="HD88"/>
      <c r="HE88"/>
      <c r="HF88"/>
      <c r="HG88"/>
      <c r="HH88"/>
      <c r="HI88"/>
      <c r="HJ88"/>
      <c r="HK88"/>
      <c r="HL88"/>
      <c r="HM88"/>
      <c r="HN88"/>
      <c r="HO88"/>
      <c r="HP88"/>
      <c r="HQ88"/>
      <c r="HR88"/>
      <c r="HS88"/>
      <c r="HT88"/>
      <c r="HU88"/>
      <c r="HV88"/>
      <c r="HW88"/>
      <c r="HX88"/>
      <c r="HY88"/>
      <c r="HZ88"/>
      <c r="IA88"/>
      <c r="IB88"/>
      <c r="IC88"/>
      <c r="ID88"/>
      <c r="IE88"/>
      <c r="IF88"/>
      <c r="IG88"/>
      <c r="IH88"/>
      <c r="II88"/>
      <c r="IJ88"/>
      <c r="IK88"/>
      <c r="IL88"/>
      <c r="IM88"/>
      <c r="IN88"/>
      <c r="IO88"/>
      <c r="IP88"/>
      <c r="IQ88"/>
      <c r="IR88"/>
      <c r="IS88"/>
      <c r="IT88"/>
      <c r="IU88"/>
      <c r="IV88"/>
      <c r="IW88"/>
      <c r="IX88"/>
      <c r="IY88"/>
      <c r="IZ88"/>
      <c r="JA88"/>
      <c r="JB88"/>
      <c r="JC88"/>
      <c r="JD88"/>
      <c r="JE88"/>
      <c r="JF88"/>
      <c r="JG88"/>
      <c r="JH88"/>
      <c r="JI88"/>
      <c r="JJ88"/>
      <c r="JK88"/>
      <c r="JL88"/>
      <c r="JM88"/>
      <c r="JN88"/>
      <c r="JO88"/>
      <c r="JP88"/>
      <c r="JQ88"/>
      <c r="JR88"/>
      <c r="JS88"/>
      <c r="JT88"/>
      <c r="JU88"/>
      <c r="JV88"/>
      <c r="JW88"/>
      <c r="JX88"/>
      <c r="JY88"/>
      <c r="JZ88"/>
      <c r="KA88"/>
      <c r="KB88"/>
      <c r="KC88"/>
      <c r="KD88"/>
      <c r="KE88"/>
      <c r="KF88"/>
      <c r="KG88"/>
      <c r="KH88"/>
      <c r="KI88"/>
      <c r="KJ88"/>
      <c r="KK88"/>
      <c r="KL88"/>
      <c r="KM88"/>
      <c r="KN88"/>
      <c r="KO88"/>
      <c r="KP88"/>
      <c r="KQ88"/>
      <c r="KR88"/>
      <c r="KS88"/>
      <c r="KT88"/>
      <c r="KU88"/>
      <c r="KV88"/>
      <c r="KW88"/>
      <c r="KX88"/>
      <c r="KY88"/>
      <c r="KZ88"/>
      <c r="LA88"/>
      <c r="LB88"/>
      <c r="LC88"/>
      <c r="LD88"/>
      <c r="LE88"/>
      <c r="LF88"/>
      <c r="LG88"/>
      <c r="LH88"/>
      <c r="LI88"/>
      <c r="LJ88"/>
      <c r="LK88"/>
      <c r="LL88"/>
      <c r="LM88"/>
      <c r="LN88"/>
      <c r="LO88"/>
      <c r="LP88"/>
      <c r="LQ88"/>
      <c r="LR88"/>
      <c r="LS88"/>
      <c r="LT88"/>
      <c r="LU88"/>
      <c r="LV88"/>
      <c r="LW88"/>
      <c r="LX88"/>
      <c r="LY88"/>
      <c r="LZ88"/>
      <c r="MA88"/>
      <c r="MB88"/>
      <c r="MC88"/>
      <c r="MD88"/>
      <c r="ME88"/>
      <c r="MF88"/>
      <c r="MG88"/>
      <c r="MH88"/>
      <c r="MI88"/>
      <c r="MJ88"/>
      <c r="MK88"/>
      <c r="ML88"/>
      <c r="MM88"/>
      <c r="MN88"/>
      <c r="MO88"/>
      <c r="MP88"/>
      <c r="MQ88"/>
      <c r="MR88"/>
      <c r="MS88"/>
      <c r="MT88"/>
      <c r="MU88"/>
      <c r="MV88"/>
      <c r="MW88"/>
      <c r="MX88"/>
      <c r="MY88"/>
      <c r="MZ88"/>
      <c r="NA88"/>
      <c r="NB88"/>
      <c r="NC88"/>
      <c r="ND88"/>
      <c r="NE88"/>
      <c r="NF88"/>
      <c r="NG88"/>
      <c r="NH88"/>
      <c r="NI88"/>
      <c r="NJ88"/>
      <c r="NK88"/>
      <c r="NL88"/>
      <c r="NM88"/>
      <c r="NN88"/>
      <c r="NO88"/>
      <c r="NP88"/>
      <c r="NQ88"/>
      <c r="NR88"/>
      <c r="NS88"/>
      <c r="NT88"/>
      <c r="NU88"/>
      <c r="NV88"/>
      <c r="NW88"/>
      <c r="NX88"/>
      <c r="NY88"/>
      <c r="NZ88"/>
      <c r="OA88"/>
      <c r="OB88"/>
      <c r="OC88"/>
      <c r="OD88"/>
      <c r="OE88"/>
      <c r="OF88"/>
      <c r="OG88"/>
      <c r="OH88"/>
      <c r="OI88"/>
      <c r="OJ88"/>
      <c r="OK88"/>
      <c r="OL88"/>
      <c r="OM88"/>
      <c r="ON88"/>
      <c r="OO88"/>
      <c r="OP88"/>
      <c r="OQ88"/>
      <c r="OR88"/>
      <c r="OS88"/>
      <c r="OT88"/>
      <c r="OU88"/>
      <c r="OV88"/>
      <c r="OW88"/>
      <c r="OX88"/>
      <c r="OY88"/>
      <c r="OZ88"/>
      <c r="PA88"/>
      <c r="PB88"/>
      <c r="PC88"/>
      <c r="PD88"/>
      <c r="PE88"/>
      <c r="PF88"/>
      <c r="PG88"/>
      <c r="PH88"/>
      <c r="PI88"/>
      <c r="PJ88"/>
      <c r="PK88"/>
      <c r="PL88"/>
      <c r="PM88"/>
      <c r="PN88"/>
      <c r="PO88"/>
      <c r="PP88"/>
      <c r="PQ88"/>
      <c r="PR88"/>
      <c r="PS88"/>
      <c r="PT88"/>
      <c r="PU88"/>
      <c r="PV88"/>
      <c r="PW88"/>
      <c r="PX88"/>
      <c r="PY88"/>
      <c r="PZ88"/>
      <c r="QA88"/>
      <c r="QB88"/>
      <c r="QC88"/>
      <c r="QD88"/>
      <c r="QE88"/>
      <c r="QF88"/>
      <c r="QG88"/>
      <c r="QH88"/>
      <c r="QI88"/>
      <c r="QJ88"/>
      <c r="QK88"/>
      <c r="QL88"/>
      <c r="QM88"/>
      <c r="QN88"/>
      <c r="QO88"/>
      <c r="QP88"/>
      <c r="QQ88"/>
      <c r="QR88"/>
      <c r="QS88"/>
      <c r="QT88"/>
      <c r="QU88"/>
      <c r="QV88"/>
      <c r="QW88"/>
      <c r="QX88"/>
      <c r="QY88"/>
      <c r="QZ88"/>
      <c r="RA88"/>
      <c r="RB88"/>
      <c r="RC88"/>
      <c r="RD88"/>
      <c r="RE88"/>
      <c r="RF88"/>
      <c r="RG88"/>
      <c r="RH88"/>
      <c r="RI88"/>
      <c r="RJ88"/>
      <c r="RK88"/>
      <c r="RL88"/>
    </row>
    <row r="89" spans="1:480" s="13" customFormat="1" ht="73.5" customHeight="1" x14ac:dyDescent="0.25">
      <c r="A89" s="58" t="s">
        <v>13</v>
      </c>
      <c r="B89" s="58" t="s">
        <v>13</v>
      </c>
      <c r="C89" s="58" t="s">
        <v>13</v>
      </c>
      <c r="D89" s="59" t="s">
        <v>64</v>
      </c>
      <c r="E89" s="60" t="s">
        <v>57</v>
      </c>
      <c r="F89" s="61" t="s">
        <v>58</v>
      </c>
      <c r="G89" s="63">
        <f>SUM(G90:G97)</f>
        <v>12212</v>
      </c>
      <c r="H89" s="73" t="s">
        <v>13</v>
      </c>
      <c r="I89" s="63">
        <f>SUM(I90:I92)</f>
        <v>5387</v>
      </c>
      <c r="J89" s="63">
        <f>SUM(J90:J93)</f>
        <v>0</v>
      </c>
      <c r="K89" s="63">
        <f>SUM(K90:K97)</f>
        <v>49602.991999999998</v>
      </c>
      <c r="L89" s="63">
        <f>SUM(L90:L97)</f>
        <v>37099.75</v>
      </c>
      <c r="M89" s="63">
        <f>SUM(M90:M97)</f>
        <v>0</v>
      </c>
      <c r="N89" s="52"/>
      <c r="O89" s="52"/>
      <c r="P89" s="52"/>
      <c r="Q89" s="16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  <c r="BS89"/>
      <c r="BT89"/>
      <c r="BU89"/>
      <c r="BV8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/>
      <c r="CO89"/>
      <c r="CP89"/>
      <c r="CQ89"/>
      <c r="CR89"/>
      <c r="CS89"/>
      <c r="CT89"/>
      <c r="CU89"/>
      <c r="CV89"/>
      <c r="CW89"/>
      <c r="CX89"/>
      <c r="CY89"/>
      <c r="CZ89"/>
      <c r="DA89"/>
      <c r="DB89"/>
      <c r="DC89"/>
      <c r="DD89"/>
      <c r="DE89"/>
      <c r="DF89"/>
      <c r="DG89"/>
      <c r="DH89"/>
      <c r="DI89"/>
      <c r="DJ89"/>
      <c r="DK89"/>
      <c r="DL89"/>
      <c r="DM89"/>
      <c r="DN89"/>
      <c r="DO89"/>
      <c r="DP89"/>
      <c r="DQ89"/>
      <c r="DR89"/>
      <c r="DS89"/>
      <c r="DT89"/>
      <c r="DU89"/>
      <c r="DV89"/>
      <c r="DW89"/>
      <c r="DX89"/>
      <c r="DY89"/>
      <c r="DZ89"/>
      <c r="EA89"/>
      <c r="EB89"/>
      <c r="EC89"/>
      <c r="ED89"/>
      <c r="EE89"/>
      <c r="EF89"/>
      <c r="EG89"/>
      <c r="EH89"/>
      <c r="EI89"/>
      <c r="EJ89"/>
      <c r="EK89"/>
      <c r="EL89"/>
      <c r="EM89"/>
      <c r="EN89"/>
      <c r="EO89"/>
      <c r="EP89"/>
      <c r="EQ89"/>
      <c r="ER89"/>
      <c r="ES89"/>
      <c r="ET89"/>
      <c r="EU89"/>
      <c r="EV89"/>
      <c r="EW89"/>
      <c r="EX89"/>
      <c r="EY89"/>
      <c r="EZ89"/>
      <c r="FA89"/>
      <c r="FB89"/>
      <c r="FC89"/>
      <c r="FD89"/>
      <c r="FE89"/>
      <c r="FF89"/>
      <c r="FG89"/>
      <c r="FH89"/>
      <c r="FI89"/>
      <c r="FJ89"/>
      <c r="FK89"/>
      <c r="FL89"/>
      <c r="FM89"/>
      <c r="FN89"/>
      <c r="FO89"/>
      <c r="FP89"/>
      <c r="FQ89"/>
      <c r="FR89"/>
      <c r="FS89"/>
      <c r="FT89"/>
      <c r="FU89"/>
      <c r="FV89"/>
      <c r="FW89"/>
      <c r="FX89"/>
      <c r="FY89"/>
      <c r="FZ89"/>
      <c r="GA89"/>
      <c r="GB89"/>
      <c r="GC89"/>
      <c r="GD89"/>
      <c r="GE89"/>
      <c r="GF89"/>
      <c r="GG89"/>
      <c r="GH89"/>
      <c r="GI89"/>
      <c r="GJ89"/>
      <c r="GK89"/>
      <c r="GL89"/>
      <c r="GM89"/>
      <c r="GN89"/>
      <c r="GO89"/>
      <c r="GP89"/>
      <c r="GQ89"/>
      <c r="GR89"/>
      <c r="GS89"/>
      <c r="GT89"/>
      <c r="GU89"/>
      <c r="GV89"/>
      <c r="GW89"/>
      <c r="GX89"/>
      <c r="GY89"/>
      <c r="GZ89"/>
      <c r="HA89"/>
      <c r="HB89"/>
      <c r="HC89"/>
      <c r="HD89"/>
      <c r="HE89"/>
      <c r="HF89"/>
      <c r="HG89"/>
      <c r="HH89"/>
      <c r="HI89"/>
      <c r="HJ89"/>
      <c r="HK89"/>
      <c r="HL89"/>
      <c r="HM89"/>
      <c r="HN89"/>
      <c r="HO89"/>
      <c r="HP89"/>
      <c r="HQ89"/>
      <c r="HR89"/>
      <c r="HS89"/>
      <c r="HT89"/>
      <c r="HU89"/>
      <c r="HV89"/>
      <c r="HW89"/>
      <c r="HX89"/>
      <c r="HY89"/>
      <c r="HZ89"/>
      <c r="IA89"/>
      <c r="IB89"/>
      <c r="IC89"/>
      <c r="ID89"/>
      <c r="IE89"/>
      <c r="IF89"/>
      <c r="IG89"/>
      <c r="IH89"/>
      <c r="II89"/>
      <c r="IJ89"/>
      <c r="IK89"/>
      <c r="IL89"/>
      <c r="IM89"/>
      <c r="IN89"/>
      <c r="IO89"/>
      <c r="IP89"/>
      <c r="IQ89"/>
      <c r="IR89"/>
      <c r="IS89"/>
      <c r="IT89"/>
      <c r="IU89"/>
      <c r="IV89"/>
      <c r="IW89"/>
      <c r="IX89"/>
      <c r="IY89"/>
      <c r="IZ89"/>
      <c r="JA89"/>
      <c r="JB89"/>
      <c r="JC89"/>
      <c r="JD89"/>
      <c r="JE89"/>
      <c r="JF89"/>
      <c r="JG89"/>
      <c r="JH89"/>
      <c r="JI89"/>
      <c r="JJ89"/>
      <c r="JK89"/>
      <c r="JL89"/>
      <c r="JM89"/>
      <c r="JN89"/>
      <c r="JO89"/>
      <c r="JP89"/>
      <c r="JQ89"/>
      <c r="JR89"/>
      <c r="JS89"/>
      <c r="JT89"/>
      <c r="JU89"/>
      <c r="JV89"/>
      <c r="JW89"/>
      <c r="JX89"/>
      <c r="JY89"/>
      <c r="JZ89"/>
      <c r="KA89"/>
      <c r="KB89"/>
      <c r="KC89"/>
      <c r="KD89"/>
      <c r="KE89"/>
      <c r="KF89"/>
      <c r="KG89"/>
      <c r="KH89"/>
      <c r="KI89"/>
      <c r="KJ89"/>
      <c r="KK89"/>
      <c r="KL89"/>
      <c r="KM89"/>
      <c r="KN89"/>
      <c r="KO89"/>
      <c r="KP89"/>
      <c r="KQ89"/>
      <c r="KR89"/>
      <c r="KS89"/>
      <c r="KT89"/>
      <c r="KU89"/>
      <c r="KV89"/>
      <c r="KW89"/>
      <c r="KX89"/>
      <c r="KY89"/>
      <c r="KZ89"/>
      <c r="LA89"/>
      <c r="LB89"/>
      <c r="LC89"/>
      <c r="LD89"/>
      <c r="LE89"/>
      <c r="LF89"/>
      <c r="LG89"/>
      <c r="LH89"/>
      <c r="LI89"/>
      <c r="LJ89"/>
      <c r="LK89"/>
      <c r="LL89"/>
      <c r="LM89"/>
      <c r="LN89"/>
      <c r="LO89"/>
      <c r="LP89"/>
      <c r="LQ89"/>
      <c r="LR89"/>
      <c r="LS89"/>
      <c r="LT89"/>
      <c r="LU89"/>
      <c r="LV89"/>
      <c r="LW89"/>
      <c r="LX89"/>
      <c r="LY89"/>
      <c r="LZ89"/>
      <c r="MA89"/>
      <c r="MB89"/>
      <c r="MC89"/>
      <c r="MD89"/>
      <c r="ME89"/>
      <c r="MF89"/>
      <c r="MG89"/>
      <c r="MH89"/>
      <c r="MI89"/>
      <c r="MJ89"/>
      <c r="MK89"/>
      <c r="ML89"/>
      <c r="MM89"/>
      <c r="MN89"/>
      <c r="MO89"/>
      <c r="MP89"/>
      <c r="MQ89"/>
      <c r="MR89"/>
      <c r="MS89"/>
      <c r="MT89"/>
      <c r="MU89"/>
      <c r="MV89"/>
      <c r="MW89"/>
      <c r="MX89"/>
      <c r="MY89"/>
      <c r="MZ89"/>
      <c r="NA89"/>
      <c r="NB89"/>
      <c r="NC89"/>
      <c r="ND89"/>
      <c r="NE89"/>
      <c r="NF89"/>
      <c r="NG89"/>
      <c r="NH89"/>
      <c r="NI89"/>
      <c r="NJ89"/>
      <c r="NK89"/>
      <c r="NL89"/>
      <c r="NM89"/>
      <c r="NN89"/>
      <c r="NO89"/>
      <c r="NP89"/>
      <c r="NQ89"/>
      <c r="NR89"/>
      <c r="NS89"/>
      <c r="NT89"/>
      <c r="NU89"/>
      <c r="NV89"/>
      <c r="NW89"/>
      <c r="NX89"/>
      <c r="NY89"/>
      <c r="NZ89"/>
      <c r="OA89"/>
      <c r="OB89"/>
      <c r="OC89"/>
      <c r="OD89"/>
      <c r="OE89"/>
      <c r="OF89"/>
      <c r="OG89"/>
      <c r="OH89"/>
      <c r="OI89"/>
      <c r="OJ89"/>
      <c r="OK89"/>
      <c r="OL89"/>
      <c r="OM89"/>
      <c r="ON89"/>
      <c r="OO89"/>
      <c r="OP89"/>
      <c r="OQ89"/>
      <c r="OR89"/>
      <c r="OS89"/>
      <c r="OT89"/>
      <c r="OU89"/>
      <c r="OV89"/>
      <c r="OW89"/>
      <c r="OX89"/>
      <c r="OY89"/>
      <c r="OZ89"/>
      <c r="PA89"/>
      <c r="PB89"/>
      <c r="PC89"/>
      <c r="PD89"/>
      <c r="PE89"/>
      <c r="PF89"/>
      <c r="PG89"/>
      <c r="PH89"/>
      <c r="PI89"/>
      <c r="PJ89"/>
      <c r="PK89"/>
      <c r="PL89"/>
      <c r="PM89"/>
      <c r="PN89"/>
      <c r="PO89"/>
      <c r="PP89"/>
      <c r="PQ89"/>
      <c r="PR89"/>
      <c r="PS89"/>
      <c r="PT89"/>
      <c r="PU89"/>
      <c r="PV89"/>
      <c r="PW89"/>
      <c r="PX89"/>
      <c r="PY89"/>
      <c r="PZ89"/>
      <c r="QA89"/>
      <c r="QB89"/>
      <c r="QC89"/>
      <c r="QD89"/>
      <c r="QE89"/>
      <c r="QF89"/>
      <c r="QG89"/>
      <c r="QH89"/>
      <c r="QI89"/>
      <c r="QJ89"/>
      <c r="QK89"/>
      <c r="QL89"/>
      <c r="QM89"/>
      <c r="QN89"/>
      <c r="QO89"/>
      <c r="QP89"/>
      <c r="QQ89"/>
      <c r="QR89"/>
      <c r="QS89"/>
      <c r="QT89"/>
      <c r="QU89"/>
      <c r="QV89"/>
      <c r="QW89"/>
      <c r="QX89"/>
      <c r="QY89"/>
      <c r="QZ89"/>
      <c r="RA89"/>
      <c r="RB89"/>
      <c r="RC89"/>
      <c r="RD89"/>
      <c r="RE89"/>
      <c r="RF89"/>
      <c r="RG89"/>
      <c r="RH89"/>
      <c r="RI89"/>
      <c r="RJ89"/>
      <c r="RK89"/>
      <c r="RL89"/>
    </row>
    <row r="90" spans="1:480" ht="66" customHeight="1" x14ac:dyDescent="0.25">
      <c r="A90" s="34" t="s">
        <v>53</v>
      </c>
      <c r="B90" s="34" t="s">
        <v>60</v>
      </c>
      <c r="C90" s="34" t="s">
        <v>19</v>
      </c>
      <c r="D90" s="26" t="s">
        <v>144</v>
      </c>
      <c r="E90" s="26" t="s">
        <v>57</v>
      </c>
      <c r="F90" s="27" t="s">
        <v>58</v>
      </c>
      <c r="G90" s="28">
        <v>0</v>
      </c>
      <c r="H90" s="90" t="s">
        <v>13</v>
      </c>
      <c r="I90" s="28">
        <v>5387</v>
      </c>
      <c r="J90" s="28">
        <v>0</v>
      </c>
      <c r="K90" s="28">
        <v>0</v>
      </c>
      <c r="L90" s="28">
        <v>37099.75</v>
      </c>
      <c r="M90" s="28">
        <v>0</v>
      </c>
      <c r="N90" s="52"/>
      <c r="O90" s="52"/>
      <c r="P90" s="52"/>
      <c r="R90" s="125"/>
    </row>
    <row r="91" spans="1:480" s="13" customFormat="1" ht="64.5" customHeight="1" x14ac:dyDescent="0.25">
      <c r="A91" s="25" t="s">
        <v>53</v>
      </c>
      <c r="B91" s="25" t="s">
        <v>60</v>
      </c>
      <c r="C91" s="25" t="s">
        <v>19</v>
      </c>
      <c r="D91" s="26" t="s">
        <v>162</v>
      </c>
      <c r="E91" s="26" t="s">
        <v>57</v>
      </c>
      <c r="F91" s="27" t="s">
        <v>58</v>
      </c>
      <c r="G91" s="28">
        <v>0</v>
      </c>
      <c r="H91" s="76" t="s">
        <v>13</v>
      </c>
      <c r="I91" s="28">
        <v>0</v>
      </c>
      <c r="J91" s="28">
        <v>0</v>
      </c>
      <c r="K91" s="28">
        <f>2080.05-2080.05</f>
        <v>0</v>
      </c>
      <c r="L91" s="28">
        <v>0</v>
      </c>
      <c r="M91" s="28">
        <v>0</v>
      </c>
      <c r="N91" s="52"/>
      <c r="O91" s="52"/>
      <c r="P91" s="75"/>
      <c r="Q91" s="169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  <c r="BP91"/>
      <c r="BQ91"/>
      <c r="BR91"/>
      <c r="BS91"/>
      <c r="BT91"/>
      <c r="BU91"/>
      <c r="BV91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/>
      <c r="CO91"/>
      <c r="CP91"/>
      <c r="CQ91"/>
      <c r="CR91"/>
      <c r="CS91"/>
      <c r="CT91"/>
      <c r="CU91"/>
      <c r="CV91"/>
      <c r="CW91"/>
      <c r="CX91"/>
      <c r="CY91"/>
      <c r="CZ91"/>
      <c r="DA91"/>
      <c r="DB91"/>
      <c r="DC91"/>
      <c r="DD91"/>
      <c r="DE91"/>
      <c r="DF91"/>
      <c r="DG91"/>
      <c r="DH91"/>
      <c r="DI91"/>
      <c r="DJ91"/>
      <c r="DK91"/>
      <c r="DL91"/>
      <c r="DM91"/>
      <c r="DN91"/>
      <c r="DO91"/>
      <c r="DP91"/>
      <c r="DQ91"/>
      <c r="DR91"/>
      <c r="DS91"/>
      <c r="DT91"/>
      <c r="DU91"/>
      <c r="DV91"/>
      <c r="DW91"/>
      <c r="DX91"/>
      <c r="DY91"/>
      <c r="DZ91"/>
      <c r="EA91"/>
      <c r="EB91"/>
      <c r="EC91"/>
      <c r="ED91"/>
      <c r="EE91"/>
      <c r="EF91"/>
      <c r="EG91"/>
      <c r="EH91"/>
      <c r="EI91"/>
      <c r="EJ91"/>
      <c r="EK91"/>
      <c r="EL91"/>
      <c r="EM91"/>
      <c r="EN91"/>
      <c r="EO91"/>
      <c r="EP91"/>
      <c r="EQ91"/>
      <c r="ER91"/>
      <c r="ES91"/>
      <c r="ET91"/>
      <c r="EU91"/>
      <c r="EV91"/>
      <c r="EW91"/>
      <c r="EX91"/>
      <c r="EY91"/>
      <c r="EZ91"/>
      <c r="FA91"/>
      <c r="FB91"/>
      <c r="FC91"/>
      <c r="FD91"/>
      <c r="FE91"/>
      <c r="FF91"/>
      <c r="FG91"/>
      <c r="FH91"/>
      <c r="FI91"/>
      <c r="FJ91"/>
      <c r="FK91"/>
      <c r="FL91"/>
      <c r="FM91"/>
      <c r="FN91"/>
      <c r="FO91"/>
      <c r="FP91"/>
      <c r="FQ91"/>
      <c r="FR91"/>
      <c r="FS91"/>
      <c r="FT91"/>
      <c r="FU91"/>
      <c r="FV91"/>
      <c r="FW91"/>
      <c r="FX91"/>
      <c r="FY91"/>
      <c r="FZ91"/>
      <c r="GA91"/>
      <c r="GB91"/>
      <c r="GC91"/>
      <c r="GD91"/>
      <c r="GE91"/>
      <c r="GF91"/>
      <c r="GG91"/>
      <c r="GH91"/>
      <c r="GI91"/>
      <c r="GJ91"/>
      <c r="GK91"/>
      <c r="GL91"/>
      <c r="GM91"/>
      <c r="GN91"/>
      <c r="GO91"/>
      <c r="GP91"/>
      <c r="GQ91"/>
      <c r="GR91"/>
      <c r="GS91"/>
      <c r="GT91"/>
      <c r="GU91"/>
      <c r="GV91"/>
      <c r="GW91"/>
      <c r="GX91"/>
      <c r="GY91"/>
      <c r="GZ91"/>
      <c r="HA91"/>
      <c r="HB91"/>
      <c r="HC91"/>
      <c r="HD91"/>
      <c r="HE91"/>
      <c r="HF91"/>
      <c r="HG91"/>
      <c r="HH91"/>
      <c r="HI91"/>
      <c r="HJ91"/>
      <c r="HK91"/>
      <c r="HL91"/>
      <c r="HM91"/>
      <c r="HN91"/>
      <c r="HO91"/>
      <c r="HP91"/>
      <c r="HQ91"/>
      <c r="HR91"/>
      <c r="HS91"/>
      <c r="HT91"/>
      <c r="HU91"/>
      <c r="HV91"/>
      <c r="HW91"/>
      <c r="HX91"/>
      <c r="HY91"/>
      <c r="HZ91"/>
      <c r="IA91"/>
      <c r="IB91"/>
      <c r="IC91"/>
      <c r="ID91"/>
      <c r="IE91"/>
      <c r="IF91"/>
      <c r="IG91"/>
      <c r="IH91"/>
      <c r="II91"/>
      <c r="IJ91"/>
      <c r="IK91"/>
      <c r="IL91"/>
      <c r="IM91"/>
      <c r="IN91"/>
      <c r="IO91"/>
      <c r="IP91"/>
      <c r="IQ91"/>
      <c r="IR91"/>
      <c r="IS91"/>
      <c r="IT91"/>
      <c r="IU91"/>
      <c r="IV91"/>
      <c r="IW91"/>
      <c r="IX91"/>
      <c r="IY91"/>
      <c r="IZ91"/>
      <c r="JA91"/>
      <c r="JB91"/>
      <c r="JC91"/>
      <c r="JD91"/>
      <c r="JE91"/>
      <c r="JF91"/>
      <c r="JG91"/>
      <c r="JH91"/>
      <c r="JI91"/>
      <c r="JJ91"/>
      <c r="JK91"/>
      <c r="JL91"/>
      <c r="JM91"/>
      <c r="JN91"/>
      <c r="JO91"/>
      <c r="JP91"/>
      <c r="JQ91"/>
      <c r="JR91"/>
      <c r="JS91"/>
      <c r="JT91"/>
      <c r="JU91"/>
      <c r="JV91"/>
      <c r="JW91"/>
      <c r="JX91"/>
      <c r="JY91"/>
      <c r="JZ91"/>
      <c r="KA91"/>
      <c r="KB91"/>
      <c r="KC91"/>
      <c r="KD91"/>
      <c r="KE91"/>
      <c r="KF91"/>
      <c r="KG91"/>
      <c r="KH91"/>
      <c r="KI91"/>
      <c r="KJ91"/>
      <c r="KK91"/>
      <c r="KL91"/>
      <c r="KM91"/>
      <c r="KN91"/>
      <c r="KO91"/>
      <c r="KP91"/>
      <c r="KQ91"/>
      <c r="KR91"/>
      <c r="KS91"/>
      <c r="KT91"/>
      <c r="KU91"/>
      <c r="KV91"/>
      <c r="KW91"/>
      <c r="KX91"/>
      <c r="KY91"/>
      <c r="KZ91"/>
      <c r="LA91"/>
      <c r="LB91"/>
      <c r="LC91"/>
      <c r="LD91"/>
      <c r="LE91"/>
      <c r="LF91"/>
      <c r="LG91"/>
      <c r="LH91"/>
      <c r="LI91"/>
      <c r="LJ91"/>
      <c r="LK91"/>
      <c r="LL91"/>
      <c r="LM91"/>
      <c r="LN91"/>
      <c r="LO91"/>
      <c r="LP91"/>
      <c r="LQ91"/>
      <c r="LR91"/>
      <c r="LS91"/>
      <c r="LT91"/>
      <c r="LU91"/>
      <c r="LV91"/>
      <c r="LW91"/>
      <c r="LX91"/>
      <c r="LY91"/>
      <c r="LZ91"/>
      <c r="MA91"/>
      <c r="MB91"/>
      <c r="MC91"/>
      <c r="MD91"/>
      <c r="ME91"/>
      <c r="MF91"/>
      <c r="MG91"/>
      <c r="MH91"/>
      <c r="MI91"/>
      <c r="MJ91"/>
      <c r="MK91"/>
      <c r="ML91"/>
      <c r="MM91"/>
      <c r="MN91"/>
      <c r="MO91"/>
      <c r="MP91"/>
      <c r="MQ91"/>
      <c r="MR91"/>
      <c r="MS91"/>
      <c r="MT91"/>
      <c r="MU91"/>
      <c r="MV91"/>
      <c r="MW91"/>
      <c r="MX91"/>
      <c r="MY91"/>
      <c r="MZ91"/>
      <c r="NA91"/>
      <c r="NB91"/>
      <c r="NC91"/>
      <c r="ND91"/>
      <c r="NE91"/>
      <c r="NF91"/>
      <c r="NG91"/>
      <c r="NH91"/>
      <c r="NI91"/>
      <c r="NJ91"/>
      <c r="NK91"/>
      <c r="NL91"/>
      <c r="NM91"/>
      <c r="NN91"/>
      <c r="NO91"/>
      <c r="NP91"/>
      <c r="NQ91"/>
      <c r="NR91"/>
      <c r="NS91"/>
      <c r="NT91"/>
      <c r="NU91"/>
      <c r="NV91"/>
      <c r="NW91"/>
      <c r="NX91"/>
      <c r="NY91"/>
      <c r="NZ91"/>
      <c r="OA91"/>
      <c r="OB91"/>
      <c r="OC91"/>
      <c r="OD91"/>
      <c r="OE91"/>
      <c r="OF91"/>
      <c r="OG91"/>
      <c r="OH91"/>
      <c r="OI91"/>
      <c r="OJ91"/>
      <c r="OK91"/>
      <c r="OL91"/>
      <c r="OM91"/>
      <c r="ON91"/>
      <c r="OO91"/>
      <c r="OP91"/>
      <c r="OQ91"/>
      <c r="OR91"/>
      <c r="OS91"/>
      <c r="OT91"/>
      <c r="OU91"/>
      <c r="OV91"/>
      <c r="OW91"/>
      <c r="OX91"/>
      <c r="OY91"/>
      <c r="OZ91"/>
      <c r="PA91"/>
      <c r="PB91"/>
      <c r="PC91"/>
      <c r="PD91"/>
      <c r="PE91"/>
      <c r="PF91"/>
      <c r="PG91"/>
      <c r="PH91"/>
      <c r="PI91"/>
      <c r="PJ91"/>
      <c r="PK91"/>
      <c r="PL91"/>
      <c r="PM91"/>
      <c r="PN91"/>
      <c r="PO91"/>
      <c r="PP91"/>
      <c r="PQ91"/>
      <c r="PR91"/>
      <c r="PS91"/>
      <c r="PT91"/>
      <c r="PU91"/>
      <c r="PV91"/>
      <c r="PW91"/>
      <c r="PX91"/>
      <c r="PY91"/>
      <c r="PZ91"/>
      <c r="QA91"/>
      <c r="QB91"/>
      <c r="QC91"/>
      <c r="QD91"/>
      <c r="QE91"/>
      <c r="QF91"/>
      <c r="QG91"/>
      <c r="QH91"/>
      <c r="QI91"/>
      <c r="QJ91"/>
      <c r="QK91"/>
      <c r="QL91"/>
      <c r="QM91"/>
      <c r="QN91"/>
      <c r="QO91"/>
      <c r="QP91"/>
      <c r="QQ91"/>
      <c r="QR91"/>
      <c r="QS91"/>
      <c r="QT91"/>
      <c r="QU91"/>
      <c r="QV91"/>
      <c r="QW91"/>
      <c r="QX91"/>
      <c r="QY91"/>
      <c r="QZ91"/>
      <c r="RA91"/>
      <c r="RB91"/>
      <c r="RC91"/>
      <c r="RD91"/>
      <c r="RE91"/>
      <c r="RF91"/>
      <c r="RG91"/>
      <c r="RH91"/>
      <c r="RI91"/>
      <c r="RJ91"/>
      <c r="RK91"/>
      <c r="RL91"/>
    </row>
    <row r="92" spans="1:480" s="13" customFormat="1" ht="79.5" customHeight="1" x14ac:dyDescent="0.25">
      <c r="A92" s="34" t="s">
        <v>53</v>
      </c>
      <c r="B92" s="34" t="s">
        <v>60</v>
      </c>
      <c r="C92" s="34" t="s">
        <v>19</v>
      </c>
      <c r="D92" s="26" t="s">
        <v>193</v>
      </c>
      <c r="E92" s="26" t="s">
        <v>57</v>
      </c>
      <c r="F92" s="107" t="s">
        <v>58</v>
      </c>
      <c r="G92" s="33">
        <v>2000</v>
      </c>
      <c r="H92" s="76">
        <v>45657</v>
      </c>
      <c r="I92" s="33">
        <v>0</v>
      </c>
      <c r="J92" s="33">
        <v>0</v>
      </c>
      <c r="K92" s="28">
        <v>39037.892</v>
      </c>
      <c r="L92" s="145">
        <v>0</v>
      </c>
      <c r="M92" s="28">
        <v>0</v>
      </c>
      <c r="N92" s="52"/>
      <c r="O92" s="52"/>
      <c r="P92" s="75"/>
      <c r="Q92" s="169"/>
      <c r="R92" s="126"/>
      <c r="S92" s="127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  <c r="BS92"/>
      <c r="BT92"/>
      <c r="BU92"/>
      <c r="BV92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/>
      <c r="CO92"/>
      <c r="CP92"/>
      <c r="CQ92"/>
      <c r="CR92"/>
      <c r="CS92"/>
      <c r="CT92"/>
      <c r="CU92"/>
      <c r="CV92"/>
      <c r="CW92"/>
      <c r="CX92"/>
      <c r="CY92"/>
      <c r="CZ92"/>
      <c r="DA92"/>
      <c r="DB92"/>
      <c r="DC92"/>
      <c r="DD92"/>
      <c r="DE92"/>
      <c r="DF92"/>
      <c r="DG92"/>
      <c r="DH92"/>
      <c r="DI92"/>
      <c r="DJ92"/>
      <c r="DK92"/>
      <c r="DL92"/>
      <c r="DM92"/>
      <c r="DN92"/>
      <c r="DO92"/>
      <c r="DP92"/>
      <c r="DQ92"/>
      <c r="DR92"/>
      <c r="DS92"/>
      <c r="DT92"/>
      <c r="DU92"/>
      <c r="DV92"/>
      <c r="DW92"/>
      <c r="DX92"/>
      <c r="DY92"/>
      <c r="DZ92"/>
      <c r="EA92"/>
      <c r="EB92"/>
      <c r="EC92"/>
      <c r="ED92"/>
      <c r="EE92"/>
      <c r="EF92"/>
      <c r="EG92"/>
      <c r="EH92"/>
      <c r="EI92"/>
      <c r="EJ92"/>
      <c r="EK92"/>
      <c r="EL92"/>
      <c r="EM92"/>
      <c r="EN92"/>
      <c r="EO92"/>
      <c r="EP92"/>
      <c r="EQ92"/>
      <c r="ER92"/>
      <c r="ES92"/>
      <c r="ET92"/>
      <c r="EU92"/>
      <c r="EV92"/>
      <c r="EW92"/>
      <c r="EX92"/>
      <c r="EY92"/>
      <c r="EZ92"/>
      <c r="FA92"/>
      <c r="FB92"/>
      <c r="FC92"/>
      <c r="FD92"/>
      <c r="FE92"/>
      <c r="FF92"/>
      <c r="FG92"/>
      <c r="FH92"/>
      <c r="FI92"/>
      <c r="FJ92"/>
      <c r="FK92"/>
      <c r="FL92"/>
      <c r="FM92"/>
      <c r="FN92"/>
      <c r="FO92"/>
      <c r="FP92"/>
      <c r="FQ92"/>
      <c r="FR92"/>
      <c r="FS92"/>
      <c r="FT92"/>
      <c r="FU92"/>
      <c r="FV92"/>
      <c r="FW92"/>
      <c r="FX92"/>
      <c r="FY92"/>
      <c r="FZ92"/>
      <c r="GA92"/>
      <c r="GB92"/>
      <c r="GC92"/>
      <c r="GD92"/>
      <c r="GE92"/>
      <c r="GF92"/>
      <c r="GG92"/>
      <c r="GH92"/>
      <c r="GI92"/>
      <c r="GJ92"/>
      <c r="GK92"/>
      <c r="GL92"/>
      <c r="GM92"/>
      <c r="GN92"/>
      <c r="GO92"/>
      <c r="GP92"/>
      <c r="GQ92"/>
      <c r="GR92"/>
      <c r="GS92"/>
      <c r="GT92"/>
      <c r="GU92"/>
      <c r="GV92"/>
      <c r="GW92"/>
      <c r="GX92"/>
      <c r="GY92"/>
      <c r="GZ92"/>
      <c r="HA92"/>
      <c r="HB92"/>
      <c r="HC92"/>
      <c r="HD92"/>
      <c r="HE92"/>
      <c r="HF92"/>
      <c r="HG92"/>
      <c r="HH92"/>
      <c r="HI92"/>
      <c r="HJ92"/>
      <c r="HK92"/>
      <c r="HL92"/>
      <c r="HM92"/>
      <c r="HN92"/>
      <c r="HO92"/>
      <c r="HP92"/>
      <c r="HQ92"/>
      <c r="HR92"/>
      <c r="HS92"/>
      <c r="HT92"/>
      <c r="HU92"/>
      <c r="HV92"/>
      <c r="HW92"/>
      <c r="HX92"/>
      <c r="HY92"/>
      <c r="HZ92"/>
      <c r="IA92"/>
      <c r="IB92"/>
      <c r="IC92"/>
      <c r="ID92"/>
      <c r="IE92"/>
      <c r="IF92"/>
      <c r="IG92"/>
      <c r="IH92"/>
      <c r="II92"/>
      <c r="IJ92"/>
      <c r="IK92"/>
      <c r="IL92"/>
      <c r="IM92"/>
      <c r="IN92"/>
      <c r="IO92"/>
      <c r="IP92"/>
      <c r="IQ92"/>
      <c r="IR92"/>
      <c r="IS92"/>
      <c r="IT92"/>
      <c r="IU92"/>
      <c r="IV92"/>
      <c r="IW92"/>
      <c r="IX92"/>
      <c r="IY92"/>
      <c r="IZ92"/>
      <c r="JA92"/>
      <c r="JB92"/>
      <c r="JC92"/>
      <c r="JD92"/>
      <c r="JE92"/>
      <c r="JF92"/>
      <c r="JG92"/>
      <c r="JH92"/>
      <c r="JI92"/>
      <c r="JJ92"/>
      <c r="JK92"/>
      <c r="JL92"/>
      <c r="JM92"/>
      <c r="JN92"/>
      <c r="JO92"/>
      <c r="JP92"/>
      <c r="JQ92"/>
      <c r="JR92"/>
      <c r="JS92"/>
      <c r="JT92"/>
      <c r="JU92"/>
      <c r="JV92"/>
      <c r="JW92"/>
      <c r="JX92"/>
      <c r="JY92"/>
      <c r="JZ92"/>
      <c r="KA92"/>
      <c r="KB92"/>
      <c r="KC92"/>
      <c r="KD92"/>
      <c r="KE92"/>
      <c r="KF92"/>
      <c r="KG92"/>
      <c r="KH92"/>
      <c r="KI92"/>
      <c r="KJ92"/>
      <c r="KK92"/>
      <c r="KL92"/>
      <c r="KM92"/>
      <c r="KN92"/>
      <c r="KO92"/>
      <c r="KP92"/>
      <c r="KQ92"/>
      <c r="KR92"/>
      <c r="KS92"/>
      <c r="KT92"/>
      <c r="KU92"/>
      <c r="KV92"/>
      <c r="KW92"/>
      <c r="KX92"/>
      <c r="KY92"/>
      <c r="KZ92"/>
      <c r="LA92"/>
      <c r="LB92"/>
      <c r="LC92"/>
      <c r="LD92"/>
      <c r="LE92"/>
      <c r="LF92"/>
      <c r="LG92"/>
      <c r="LH92"/>
      <c r="LI92"/>
      <c r="LJ92"/>
      <c r="LK92"/>
      <c r="LL92"/>
      <c r="LM92"/>
      <c r="LN92"/>
      <c r="LO92"/>
      <c r="LP92"/>
      <c r="LQ92"/>
      <c r="LR92"/>
      <c r="LS92"/>
      <c r="LT92"/>
      <c r="LU92"/>
      <c r="LV92"/>
      <c r="LW92"/>
      <c r="LX92"/>
      <c r="LY92"/>
      <c r="LZ92"/>
      <c r="MA92"/>
      <c r="MB92"/>
      <c r="MC92"/>
      <c r="MD92"/>
      <c r="ME92"/>
      <c r="MF92"/>
      <c r="MG92"/>
      <c r="MH92"/>
      <c r="MI92"/>
      <c r="MJ92"/>
      <c r="MK92"/>
      <c r="ML92"/>
      <c r="MM92"/>
      <c r="MN92"/>
      <c r="MO92"/>
      <c r="MP92"/>
      <c r="MQ92"/>
      <c r="MR92"/>
      <c r="MS92"/>
      <c r="MT92"/>
      <c r="MU92"/>
      <c r="MV92"/>
      <c r="MW92"/>
      <c r="MX92"/>
      <c r="MY92"/>
      <c r="MZ92"/>
      <c r="NA92"/>
      <c r="NB92"/>
      <c r="NC92"/>
      <c r="ND92"/>
      <c r="NE92"/>
      <c r="NF92"/>
      <c r="NG92"/>
      <c r="NH92"/>
      <c r="NI92"/>
      <c r="NJ92"/>
      <c r="NK92"/>
      <c r="NL92"/>
      <c r="NM92"/>
      <c r="NN92"/>
      <c r="NO92"/>
      <c r="NP92"/>
      <c r="NQ92"/>
      <c r="NR92"/>
      <c r="NS92"/>
      <c r="NT92"/>
      <c r="NU92"/>
      <c r="NV92"/>
      <c r="NW92"/>
      <c r="NX92"/>
      <c r="NY92"/>
      <c r="NZ92"/>
      <c r="OA92"/>
      <c r="OB92"/>
      <c r="OC92"/>
      <c r="OD92"/>
      <c r="OE92"/>
      <c r="OF92"/>
      <c r="OG92"/>
      <c r="OH92"/>
      <c r="OI92"/>
      <c r="OJ92"/>
      <c r="OK92"/>
      <c r="OL92"/>
      <c r="OM92"/>
      <c r="ON92"/>
      <c r="OO92"/>
      <c r="OP92"/>
      <c r="OQ92"/>
      <c r="OR92"/>
      <c r="OS92"/>
      <c r="OT92"/>
      <c r="OU92"/>
      <c r="OV92"/>
      <c r="OW92"/>
      <c r="OX92"/>
      <c r="OY92"/>
      <c r="OZ92"/>
      <c r="PA92"/>
      <c r="PB92"/>
      <c r="PC92"/>
      <c r="PD92"/>
      <c r="PE92"/>
      <c r="PF92"/>
      <c r="PG92"/>
      <c r="PH92"/>
      <c r="PI92"/>
      <c r="PJ92"/>
      <c r="PK92"/>
      <c r="PL92"/>
      <c r="PM92"/>
      <c r="PN92"/>
      <c r="PO92"/>
      <c r="PP92"/>
      <c r="PQ92"/>
      <c r="PR92"/>
      <c r="PS92"/>
      <c r="PT92"/>
      <c r="PU92"/>
      <c r="PV92"/>
      <c r="PW92"/>
      <c r="PX92"/>
      <c r="PY92"/>
      <c r="PZ92"/>
      <c r="QA92"/>
      <c r="QB92"/>
      <c r="QC92"/>
      <c r="QD92"/>
      <c r="QE92"/>
      <c r="QF92"/>
      <c r="QG92"/>
      <c r="QH92"/>
      <c r="QI92"/>
      <c r="QJ92"/>
      <c r="QK92"/>
      <c r="QL92"/>
      <c r="QM92"/>
      <c r="QN92"/>
      <c r="QO92"/>
      <c r="QP92"/>
      <c r="QQ92"/>
      <c r="QR92"/>
      <c r="QS92"/>
      <c r="QT92"/>
      <c r="QU92"/>
      <c r="QV92"/>
      <c r="QW92"/>
      <c r="QX92"/>
      <c r="QY92"/>
      <c r="QZ92"/>
      <c r="RA92"/>
      <c r="RB92"/>
      <c r="RC92"/>
      <c r="RD92"/>
      <c r="RE92"/>
      <c r="RF92"/>
      <c r="RG92"/>
      <c r="RH92"/>
      <c r="RI92"/>
      <c r="RJ92"/>
      <c r="RK92"/>
      <c r="RL92"/>
    </row>
    <row r="93" spans="1:480" s="13" customFormat="1" ht="67.5" customHeight="1" x14ac:dyDescent="0.25">
      <c r="A93" s="25" t="s">
        <v>53</v>
      </c>
      <c r="B93" s="25" t="s">
        <v>60</v>
      </c>
      <c r="C93" s="25" t="s">
        <v>19</v>
      </c>
      <c r="D93" s="26" t="s">
        <v>299</v>
      </c>
      <c r="E93" s="26" t="s">
        <v>57</v>
      </c>
      <c r="F93" s="27" t="s">
        <v>58</v>
      </c>
      <c r="G93" s="28">
        <v>0</v>
      </c>
      <c r="H93" s="76" t="s">
        <v>13</v>
      </c>
      <c r="I93" s="28">
        <v>0</v>
      </c>
      <c r="J93" s="28">
        <v>0</v>
      </c>
      <c r="K93" s="28">
        <v>0</v>
      </c>
      <c r="L93" s="28">
        <v>0</v>
      </c>
      <c r="M93" s="28">
        <v>0</v>
      </c>
      <c r="N93" s="52"/>
      <c r="O93" s="52"/>
      <c r="P93" s="75"/>
      <c r="Q93" s="169"/>
      <c r="R93" s="126"/>
      <c r="S93" s="127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/>
      <c r="BN93"/>
      <c r="BO93"/>
      <c r="BP93"/>
      <c r="BQ93"/>
      <c r="BR93"/>
      <c r="BS93"/>
      <c r="BT93"/>
      <c r="BU93"/>
      <c r="BV93"/>
      <c r="BW93"/>
      <c r="BX93"/>
      <c r="BY93"/>
      <c r="BZ93"/>
      <c r="CA93"/>
      <c r="CB93"/>
      <c r="CC93"/>
      <c r="CD93"/>
      <c r="CE93"/>
      <c r="CF93"/>
      <c r="CG93"/>
      <c r="CH93"/>
      <c r="CI93"/>
      <c r="CJ93"/>
      <c r="CK93"/>
      <c r="CL93"/>
      <c r="CM93"/>
      <c r="CN93"/>
      <c r="CO93"/>
      <c r="CP93"/>
      <c r="CQ93"/>
      <c r="CR93"/>
      <c r="CS93"/>
      <c r="CT93"/>
      <c r="CU93"/>
      <c r="CV93"/>
      <c r="CW93"/>
      <c r="CX93"/>
      <c r="CY93"/>
      <c r="CZ93"/>
      <c r="DA93"/>
      <c r="DB93"/>
      <c r="DC93"/>
      <c r="DD93"/>
      <c r="DE93"/>
      <c r="DF93"/>
      <c r="DG93"/>
      <c r="DH93"/>
      <c r="DI93"/>
      <c r="DJ93"/>
      <c r="DK93"/>
      <c r="DL93"/>
      <c r="DM93"/>
      <c r="DN93"/>
      <c r="DO93"/>
      <c r="DP93"/>
      <c r="DQ93"/>
      <c r="DR93"/>
      <c r="DS93"/>
      <c r="DT93"/>
      <c r="DU93"/>
      <c r="DV93"/>
      <c r="DW93"/>
      <c r="DX93"/>
      <c r="DY93"/>
      <c r="DZ93"/>
      <c r="EA93"/>
      <c r="EB93"/>
      <c r="EC93"/>
      <c r="ED93"/>
      <c r="EE93"/>
      <c r="EF93"/>
      <c r="EG93"/>
      <c r="EH93"/>
      <c r="EI93"/>
      <c r="EJ93"/>
      <c r="EK93"/>
      <c r="EL93"/>
      <c r="EM93"/>
      <c r="EN93"/>
      <c r="EO93"/>
      <c r="EP93"/>
      <c r="EQ93"/>
      <c r="ER93"/>
      <c r="ES93"/>
      <c r="ET93"/>
      <c r="EU93"/>
      <c r="EV93"/>
      <c r="EW93"/>
      <c r="EX93"/>
      <c r="EY93"/>
      <c r="EZ93"/>
      <c r="FA93"/>
      <c r="FB93"/>
      <c r="FC93"/>
      <c r="FD93"/>
      <c r="FE93"/>
      <c r="FF93"/>
      <c r="FG93"/>
      <c r="FH93"/>
      <c r="FI93"/>
      <c r="FJ93"/>
      <c r="FK93"/>
      <c r="FL93"/>
      <c r="FM93"/>
      <c r="FN93"/>
      <c r="FO93"/>
      <c r="FP93"/>
      <c r="FQ93"/>
      <c r="FR93"/>
      <c r="FS93"/>
      <c r="FT93"/>
      <c r="FU93"/>
      <c r="FV93"/>
      <c r="FW93"/>
      <c r="FX93"/>
      <c r="FY93"/>
      <c r="FZ93"/>
      <c r="GA93"/>
      <c r="GB93"/>
      <c r="GC93"/>
      <c r="GD93"/>
      <c r="GE93"/>
      <c r="GF93"/>
      <c r="GG93"/>
      <c r="GH93"/>
      <c r="GI93"/>
      <c r="GJ93"/>
      <c r="GK93"/>
      <c r="GL93"/>
      <c r="GM93"/>
      <c r="GN93"/>
      <c r="GO93"/>
      <c r="GP93"/>
      <c r="GQ93"/>
      <c r="GR93"/>
      <c r="GS93"/>
      <c r="GT93"/>
      <c r="GU93"/>
      <c r="GV93"/>
      <c r="GW93"/>
      <c r="GX93"/>
      <c r="GY93"/>
      <c r="GZ93"/>
      <c r="HA93"/>
      <c r="HB93"/>
      <c r="HC93"/>
      <c r="HD93"/>
      <c r="HE93"/>
      <c r="HF93"/>
      <c r="HG93"/>
      <c r="HH93"/>
      <c r="HI93"/>
      <c r="HJ93"/>
      <c r="HK93"/>
      <c r="HL93"/>
      <c r="HM93"/>
      <c r="HN93"/>
      <c r="HO93"/>
      <c r="HP93"/>
      <c r="HQ93"/>
      <c r="HR93"/>
      <c r="HS93"/>
      <c r="HT93"/>
      <c r="HU93"/>
      <c r="HV93"/>
      <c r="HW93"/>
      <c r="HX93"/>
      <c r="HY93"/>
      <c r="HZ93"/>
      <c r="IA93"/>
      <c r="IB93"/>
      <c r="IC93"/>
      <c r="ID93"/>
      <c r="IE93"/>
      <c r="IF93"/>
      <c r="IG93"/>
      <c r="IH93"/>
      <c r="II93"/>
      <c r="IJ93"/>
      <c r="IK93"/>
      <c r="IL93"/>
      <c r="IM93"/>
      <c r="IN93"/>
      <c r="IO93"/>
      <c r="IP93"/>
      <c r="IQ93"/>
      <c r="IR93"/>
      <c r="IS93"/>
      <c r="IT93"/>
      <c r="IU93"/>
      <c r="IV93"/>
      <c r="IW93"/>
      <c r="IX93"/>
      <c r="IY93"/>
      <c r="IZ93"/>
      <c r="JA93"/>
      <c r="JB93"/>
      <c r="JC93"/>
      <c r="JD93"/>
      <c r="JE93"/>
      <c r="JF93"/>
      <c r="JG93"/>
      <c r="JH93"/>
      <c r="JI93"/>
      <c r="JJ93"/>
      <c r="JK93"/>
      <c r="JL93"/>
      <c r="JM93"/>
      <c r="JN93"/>
      <c r="JO93"/>
      <c r="JP93"/>
      <c r="JQ93"/>
      <c r="JR93"/>
      <c r="JS93"/>
      <c r="JT93"/>
      <c r="JU93"/>
      <c r="JV93"/>
      <c r="JW93"/>
      <c r="JX93"/>
      <c r="JY93"/>
      <c r="JZ93"/>
      <c r="KA93"/>
      <c r="KB93"/>
      <c r="KC93"/>
      <c r="KD93"/>
      <c r="KE93"/>
      <c r="KF93"/>
      <c r="KG93"/>
      <c r="KH93"/>
      <c r="KI93"/>
      <c r="KJ93"/>
      <c r="KK93"/>
      <c r="KL93"/>
      <c r="KM93"/>
      <c r="KN93"/>
      <c r="KO93"/>
      <c r="KP93"/>
      <c r="KQ93"/>
      <c r="KR93"/>
      <c r="KS93"/>
      <c r="KT93"/>
      <c r="KU93"/>
      <c r="KV93"/>
      <c r="KW93"/>
      <c r="KX93"/>
      <c r="KY93"/>
      <c r="KZ93"/>
      <c r="LA93"/>
      <c r="LB93"/>
      <c r="LC93"/>
      <c r="LD93"/>
      <c r="LE93"/>
      <c r="LF93"/>
      <c r="LG93"/>
      <c r="LH93"/>
      <c r="LI93"/>
      <c r="LJ93"/>
      <c r="LK93"/>
      <c r="LL93"/>
      <c r="LM93"/>
      <c r="LN93"/>
      <c r="LO93"/>
      <c r="LP93"/>
      <c r="LQ93"/>
      <c r="LR93"/>
      <c r="LS93"/>
      <c r="LT93"/>
      <c r="LU93"/>
      <c r="LV93"/>
      <c r="LW93"/>
      <c r="LX93"/>
      <c r="LY93"/>
      <c r="LZ93"/>
      <c r="MA93"/>
      <c r="MB93"/>
      <c r="MC93"/>
      <c r="MD93"/>
      <c r="ME93"/>
      <c r="MF93"/>
      <c r="MG93"/>
      <c r="MH93"/>
      <c r="MI93"/>
      <c r="MJ93"/>
      <c r="MK93"/>
      <c r="ML93"/>
      <c r="MM93"/>
      <c r="MN93"/>
      <c r="MO93"/>
      <c r="MP93"/>
      <c r="MQ93"/>
      <c r="MR93"/>
      <c r="MS93"/>
      <c r="MT93"/>
      <c r="MU93"/>
      <c r="MV93"/>
      <c r="MW93"/>
      <c r="MX93"/>
      <c r="MY93"/>
      <c r="MZ93"/>
      <c r="NA93"/>
      <c r="NB93"/>
      <c r="NC93"/>
      <c r="ND93"/>
      <c r="NE93"/>
      <c r="NF93"/>
      <c r="NG93"/>
      <c r="NH93"/>
      <c r="NI93"/>
      <c r="NJ93"/>
      <c r="NK93"/>
      <c r="NL93"/>
      <c r="NM93"/>
      <c r="NN93"/>
      <c r="NO93"/>
      <c r="NP93"/>
      <c r="NQ93"/>
      <c r="NR93"/>
      <c r="NS93"/>
      <c r="NT93"/>
      <c r="NU93"/>
      <c r="NV93"/>
      <c r="NW93"/>
      <c r="NX93"/>
      <c r="NY93"/>
      <c r="NZ93"/>
      <c r="OA93"/>
      <c r="OB93"/>
      <c r="OC93"/>
      <c r="OD93"/>
      <c r="OE93"/>
      <c r="OF93"/>
      <c r="OG93"/>
      <c r="OH93"/>
      <c r="OI93"/>
      <c r="OJ93"/>
      <c r="OK93"/>
      <c r="OL93"/>
      <c r="OM93"/>
      <c r="ON93"/>
      <c r="OO93"/>
      <c r="OP93"/>
      <c r="OQ93"/>
      <c r="OR93"/>
      <c r="OS93"/>
      <c r="OT93"/>
      <c r="OU93"/>
      <c r="OV93"/>
      <c r="OW93"/>
      <c r="OX93"/>
      <c r="OY93"/>
      <c r="OZ93"/>
      <c r="PA93"/>
      <c r="PB93"/>
      <c r="PC93"/>
      <c r="PD93"/>
      <c r="PE93"/>
      <c r="PF93"/>
      <c r="PG93"/>
      <c r="PH93"/>
      <c r="PI93"/>
      <c r="PJ93"/>
      <c r="PK93"/>
      <c r="PL93"/>
      <c r="PM93"/>
      <c r="PN93"/>
      <c r="PO93"/>
      <c r="PP93"/>
      <c r="PQ93"/>
      <c r="PR93"/>
      <c r="PS93"/>
      <c r="PT93"/>
      <c r="PU93"/>
      <c r="PV93"/>
      <c r="PW93"/>
      <c r="PX93"/>
      <c r="PY93"/>
      <c r="PZ93"/>
      <c r="QA93"/>
      <c r="QB93"/>
      <c r="QC93"/>
      <c r="QD93"/>
      <c r="QE93"/>
      <c r="QF93"/>
      <c r="QG93"/>
      <c r="QH93"/>
      <c r="QI93"/>
      <c r="QJ93"/>
      <c r="QK93"/>
      <c r="QL93"/>
      <c r="QM93"/>
      <c r="QN93"/>
      <c r="QO93"/>
      <c r="QP93"/>
      <c r="QQ93"/>
      <c r="QR93"/>
      <c r="QS93"/>
      <c r="QT93"/>
      <c r="QU93"/>
      <c r="QV93"/>
      <c r="QW93"/>
      <c r="QX93"/>
      <c r="QY93"/>
      <c r="QZ93"/>
      <c r="RA93"/>
      <c r="RB93"/>
      <c r="RC93"/>
      <c r="RD93"/>
      <c r="RE93"/>
      <c r="RF93"/>
      <c r="RG93"/>
      <c r="RH93"/>
      <c r="RI93"/>
      <c r="RJ93"/>
      <c r="RK93"/>
      <c r="RL93"/>
    </row>
    <row r="94" spans="1:480" s="13" customFormat="1" ht="73.5" customHeight="1" x14ac:dyDescent="0.25">
      <c r="A94" s="34" t="s">
        <v>53</v>
      </c>
      <c r="B94" s="34" t="s">
        <v>60</v>
      </c>
      <c r="C94" s="34" t="s">
        <v>19</v>
      </c>
      <c r="D94" s="26" t="s">
        <v>224</v>
      </c>
      <c r="E94" s="26" t="s">
        <v>57</v>
      </c>
      <c r="F94" s="107" t="s">
        <v>58</v>
      </c>
      <c r="G94" s="28">
        <v>3747</v>
      </c>
      <c r="H94" s="76">
        <v>45415</v>
      </c>
      <c r="I94" s="111">
        <v>0</v>
      </c>
      <c r="J94" s="111">
        <v>0</v>
      </c>
      <c r="K94" s="74">
        <v>5750.1</v>
      </c>
      <c r="L94" s="111">
        <v>0</v>
      </c>
      <c r="M94" s="101">
        <v>0</v>
      </c>
      <c r="N94" s="52"/>
      <c r="O94" s="52"/>
      <c r="P94" s="75"/>
      <c r="Q94" s="169"/>
      <c r="R94" s="126"/>
      <c r="S94" s="127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  <c r="BK94"/>
      <c r="BL94"/>
      <c r="BM94"/>
      <c r="BN94"/>
      <c r="BO94"/>
      <c r="BP94"/>
      <c r="BQ94"/>
      <c r="BR94"/>
      <c r="BS94"/>
      <c r="BT94"/>
      <c r="BU94"/>
      <c r="BV94"/>
      <c r="BW94"/>
      <c r="BX94"/>
      <c r="BY94"/>
      <c r="BZ94"/>
      <c r="CA94"/>
      <c r="CB94"/>
      <c r="CC94"/>
      <c r="CD94"/>
      <c r="CE94"/>
      <c r="CF94"/>
      <c r="CG94"/>
      <c r="CH94"/>
      <c r="CI94"/>
      <c r="CJ94"/>
      <c r="CK94"/>
      <c r="CL94"/>
      <c r="CM94"/>
      <c r="CN94"/>
      <c r="CO94"/>
      <c r="CP94"/>
      <c r="CQ94"/>
      <c r="CR94"/>
      <c r="CS94"/>
      <c r="CT94"/>
      <c r="CU94"/>
      <c r="CV94"/>
      <c r="CW94"/>
      <c r="CX94"/>
      <c r="CY94"/>
      <c r="CZ94"/>
      <c r="DA94"/>
      <c r="DB94"/>
      <c r="DC94"/>
      <c r="DD94"/>
      <c r="DE94"/>
      <c r="DF94"/>
      <c r="DG94"/>
      <c r="DH94"/>
      <c r="DI94"/>
      <c r="DJ94"/>
      <c r="DK94"/>
      <c r="DL94"/>
      <c r="DM94"/>
      <c r="DN94"/>
      <c r="DO94"/>
      <c r="DP94"/>
      <c r="DQ94"/>
      <c r="DR94"/>
      <c r="DS94"/>
      <c r="DT94"/>
      <c r="DU94"/>
      <c r="DV94"/>
      <c r="DW94"/>
      <c r="DX94"/>
      <c r="DY94"/>
      <c r="DZ94"/>
      <c r="EA94"/>
      <c r="EB94"/>
      <c r="EC94"/>
      <c r="ED94"/>
      <c r="EE94"/>
      <c r="EF94"/>
      <c r="EG94"/>
      <c r="EH94"/>
      <c r="EI94"/>
      <c r="EJ94"/>
      <c r="EK94"/>
      <c r="EL94"/>
      <c r="EM94"/>
      <c r="EN94"/>
      <c r="EO94"/>
      <c r="EP94"/>
      <c r="EQ94"/>
      <c r="ER94"/>
      <c r="ES94"/>
      <c r="ET94"/>
      <c r="EU94"/>
      <c r="EV94"/>
      <c r="EW94"/>
      <c r="EX94"/>
      <c r="EY94"/>
      <c r="EZ94"/>
      <c r="FA94"/>
      <c r="FB94"/>
      <c r="FC94"/>
      <c r="FD94"/>
      <c r="FE94"/>
      <c r="FF94"/>
      <c r="FG94"/>
      <c r="FH94"/>
      <c r="FI94"/>
      <c r="FJ94"/>
      <c r="FK94"/>
      <c r="FL94"/>
      <c r="FM94"/>
      <c r="FN94"/>
      <c r="FO94"/>
      <c r="FP94"/>
      <c r="FQ94"/>
      <c r="FR94"/>
      <c r="FS94"/>
      <c r="FT94"/>
      <c r="FU94"/>
      <c r="FV94"/>
      <c r="FW94"/>
      <c r="FX94"/>
      <c r="FY94"/>
      <c r="FZ94"/>
      <c r="GA94"/>
      <c r="GB94"/>
      <c r="GC94"/>
      <c r="GD94"/>
      <c r="GE94"/>
      <c r="GF94"/>
      <c r="GG94"/>
      <c r="GH94"/>
      <c r="GI94"/>
      <c r="GJ94"/>
      <c r="GK94"/>
      <c r="GL94"/>
      <c r="GM94"/>
      <c r="GN94"/>
      <c r="GO94"/>
      <c r="GP94"/>
      <c r="GQ94"/>
      <c r="GR94"/>
      <c r="GS94"/>
      <c r="GT94"/>
      <c r="GU94"/>
      <c r="GV94"/>
      <c r="GW94"/>
      <c r="GX94"/>
      <c r="GY94"/>
      <c r="GZ94"/>
      <c r="HA94"/>
      <c r="HB94"/>
      <c r="HC94"/>
      <c r="HD94"/>
      <c r="HE94"/>
      <c r="HF94"/>
      <c r="HG94"/>
      <c r="HH94"/>
      <c r="HI94"/>
      <c r="HJ94"/>
      <c r="HK94"/>
      <c r="HL94"/>
      <c r="HM94"/>
      <c r="HN94"/>
      <c r="HO94"/>
      <c r="HP94"/>
      <c r="HQ94"/>
      <c r="HR94"/>
      <c r="HS94"/>
      <c r="HT94"/>
      <c r="HU94"/>
      <c r="HV94"/>
      <c r="HW94"/>
      <c r="HX94"/>
      <c r="HY94"/>
      <c r="HZ94"/>
      <c r="IA94"/>
      <c r="IB94"/>
      <c r="IC94"/>
      <c r="ID94"/>
      <c r="IE94"/>
      <c r="IF94"/>
      <c r="IG94"/>
      <c r="IH94"/>
      <c r="II94"/>
      <c r="IJ94"/>
      <c r="IK94"/>
      <c r="IL94"/>
      <c r="IM94"/>
      <c r="IN94"/>
      <c r="IO94"/>
      <c r="IP94"/>
      <c r="IQ94"/>
      <c r="IR94"/>
      <c r="IS94"/>
      <c r="IT94"/>
      <c r="IU94"/>
      <c r="IV94"/>
      <c r="IW94"/>
      <c r="IX94"/>
      <c r="IY94"/>
      <c r="IZ94"/>
      <c r="JA94"/>
      <c r="JB94"/>
      <c r="JC94"/>
      <c r="JD94"/>
      <c r="JE94"/>
      <c r="JF94"/>
      <c r="JG94"/>
      <c r="JH94"/>
      <c r="JI94"/>
      <c r="JJ94"/>
      <c r="JK94"/>
      <c r="JL94"/>
      <c r="JM94"/>
      <c r="JN94"/>
      <c r="JO94"/>
      <c r="JP94"/>
      <c r="JQ94"/>
      <c r="JR94"/>
      <c r="JS94"/>
      <c r="JT94"/>
      <c r="JU94"/>
      <c r="JV94"/>
      <c r="JW94"/>
      <c r="JX94"/>
      <c r="JY94"/>
      <c r="JZ94"/>
      <c r="KA94"/>
      <c r="KB94"/>
      <c r="KC94"/>
      <c r="KD94"/>
      <c r="KE94"/>
      <c r="KF94"/>
      <c r="KG94"/>
      <c r="KH94"/>
      <c r="KI94"/>
      <c r="KJ94"/>
      <c r="KK94"/>
      <c r="KL94"/>
      <c r="KM94"/>
      <c r="KN94"/>
      <c r="KO94"/>
      <c r="KP94"/>
      <c r="KQ94"/>
      <c r="KR94"/>
      <c r="KS94"/>
      <c r="KT94"/>
      <c r="KU94"/>
      <c r="KV94"/>
      <c r="KW94"/>
      <c r="KX94"/>
      <c r="KY94"/>
      <c r="KZ94"/>
      <c r="LA94"/>
      <c r="LB94"/>
      <c r="LC94"/>
      <c r="LD94"/>
      <c r="LE94"/>
      <c r="LF94"/>
      <c r="LG94"/>
      <c r="LH94"/>
      <c r="LI94"/>
      <c r="LJ94"/>
      <c r="LK94"/>
      <c r="LL94"/>
      <c r="LM94"/>
      <c r="LN94"/>
      <c r="LO94"/>
      <c r="LP94"/>
      <c r="LQ94"/>
      <c r="LR94"/>
      <c r="LS94"/>
      <c r="LT94"/>
      <c r="LU94"/>
      <c r="LV94"/>
      <c r="LW94"/>
      <c r="LX94"/>
      <c r="LY94"/>
      <c r="LZ94"/>
      <c r="MA94"/>
      <c r="MB94"/>
      <c r="MC94"/>
      <c r="MD94"/>
      <c r="ME94"/>
      <c r="MF94"/>
      <c r="MG94"/>
      <c r="MH94"/>
      <c r="MI94"/>
      <c r="MJ94"/>
      <c r="MK94"/>
      <c r="ML94"/>
      <c r="MM94"/>
      <c r="MN94"/>
      <c r="MO94"/>
      <c r="MP94"/>
      <c r="MQ94"/>
      <c r="MR94"/>
      <c r="MS94"/>
      <c r="MT94"/>
      <c r="MU94"/>
      <c r="MV94"/>
      <c r="MW94"/>
      <c r="MX94"/>
      <c r="MY94"/>
      <c r="MZ94"/>
      <c r="NA94"/>
      <c r="NB94"/>
      <c r="NC94"/>
      <c r="ND94"/>
      <c r="NE94"/>
      <c r="NF94"/>
      <c r="NG94"/>
      <c r="NH94"/>
      <c r="NI94"/>
      <c r="NJ94"/>
      <c r="NK94"/>
      <c r="NL94"/>
      <c r="NM94"/>
      <c r="NN94"/>
      <c r="NO94"/>
      <c r="NP94"/>
      <c r="NQ94"/>
      <c r="NR94"/>
      <c r="NS94"/>
      <c r="NT94"/>
      <c r="NU94"/>
      <c r="NV94"/>
      <c r="NW94"/>
      <c r="NX94"/>
      <c r="NY94"/>
      <c r="NZ94"/>
      <c r="OA94"/>
      <c r="OB94"/>
      <c r="OC94"/>
      <c r="OD94"/>
      <c r="OE94"/>
      <c r="OF94"/>
      <c r="OG94"/>
      <c r="OH94"/>
      <c r="OI94"/>
      <c r="OJ94"/>
      <c r="OK94"/>
      <c r="OL94"/>
      <c r="OM94"/>
      <c r="ON94"/>
      <c r="OO94"/>
      <c r="OP94"/>
      <c r="OQ94"/>
      <c r="OR94"/>
      <c r="OS94"/>
      <c r="OT94"/>
      <c r="OU94"/>
      <c r="OV94"/>
      <c r="OW94"/>
      <c r="OX94"/>
      <c r="OY94"/>
      <c r="OZ94"/>
      <c r="PA94"/>
      <c r="PB94"/>
      <c r="PC94"/>
      <c r="PD94"/>
      <c r="PE94"/>
      <c r="PF94"/>
      <c r="PG94"/>
      <c r="PH94"/>
      <c r="PI94"/>
      <c r="PJ94"/>
      <c r="PK94"/>
      <c r="PL94"/>
      <c r="PM94"/>
      <c r="PN94"/>
      <c r="PO94"/>
      <c r="PP94"/>
      <c r="PQ94"/>
      <c r="PR94"/>
      <c r="PS94"/>
      <c r="PT94"/>
      <c r="PU94"/>
      <c r="PV94"/>
      <c r="PW94"/>
      <c r="PX94"/>
      <c r="PY94"/>
      <c r="PZ94"/>
      <c r="QA94"/>
      <c r="QB94"/>
      <c r="QC94"/>
      <c r="QD94"/>
      <c r="QE94"/>
      <c r="QF94"/>
      <c r="QG94"/>
      <c r="QH94"/>
      <c r="QI94"/>
      <c r="QJ94"/>
      <c r="QK94"/>
      <c r="QL94"/>
      <c r="QM94"/>
      <c r="QN94"/>
      <c r="QO94"/>
      <c r="QP94"/>
      <c r="QQ94"/>
      <c r="QR94"/>
      <c r="QS94"/>
      <c r="QT94"/>
      <c r="QU94"/>
      <c r="QV94"/>
      <c r="QW94"/>
      <c r="QX94"/>
      <c r="QY94"/>
      <c r="QZ94"/>
      <c r="RA94"/>
      <c r="RB94"/>
      <c r="RC94"/>
      <c r="RD94"/>
      <c r="RE94"/>
      <c r="RF94"/>
      <c r="RG94"/>
      <c r="RH94"/>
      <c r="RI94"/>
      <c r="RJ94"/>
      <c r="RK94"/>
      <c r="RL94"/>
    </row>
    <row r="95" spans="1:480" s="13" customFormat="1" ht="73.5" customHeight="1" x14ac:dyDescent="0.25">
      <c r="A95" s="34" t="s">
        <v>53</v>
      </c>
      <c r="B95" s="34" t="s">
        <v>60</v>
      </c>
      <c r="C95" s="34" t="s">
        <v>19</v>
      </c>
      <c r="D95" s="26" t="s">
        <v>264</v>
      </c>
      <c r="E95" s="26" t="s">
        <v>57</v>
      </c>
      <c r="F95" s="107" t="s">
        <v>58</v>
      </c>
      <c r="G95" s="33">
        <v>5000</v>
      </c>
      <c r="H95" s="135">
        <v>45631</v>
      </c>
      <c r="I95" s="111">
        <v>0</v>
      </c>
      <c r="J95" s="111">
        <v>0</v>
      </c>
      <c r="K95" s="28">
        <v>50</v>
      </c>
      <c r="L95" s="111">
        <v>0</v>
      </c>
      <c r="M95" s="101">
        <v>0</v>
      </c>
      <c r="N95" s="52"/>
      <c r="O95" s="52"/>
      <c r="P95" s="75"/>
      <c r="Q95" s="169"/>
      <c r="R95" s="126"/>
      <c r="S95" s="127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  <c r="BK95"/>
      <c r="BL95"/>
      <c r="BM95"/>
      <c r="BN95"/>
      <c r="BO95"/>
      <c r="BP95"/>
      <c r="BQ95"/>
      <c r="BR95"/>
      <c r="BS95"/>
      <c r="BT95"/>
      <c r="BU95"/>
      <c r="BV95"/>
      <c r="BW95"/>
      <c r="BX95"/>
      <c r="BY95"/>
      <c r="BZ95"/>
      <c r="CA95"/>
      <c r="CB95"/>
      <c r="CC95"/>
      <c r="CD95"/>
      <c r="CE95"/>
      <c r="CF95"/>
      <c r="CG95"/>
      <c r="CH95"/>
      <c r="CI95"/>
      <c r="CJ95"/>
      <c r="CK95"/>
      <c r="CL95"/>
      <c r="CM95"/>
      <c r="CN95"/>
      <c r="CO95"/>
      <c r="CP95"/>
      <c r="CQ95"/>
      <c r="CR95"/>
      <c r="CS95"/>
      <c r="CT95"/>
      <c r="CU95"/>
      <c r="CV95"/>
      <c r="CW95"/>
      <c r="CX95"/>
      <c r="CY95"/>
      <c r="CZ95"/>
      <c r="DA95"/>
      <c r="DB95"/>
      <c r="DC95"/>
      <c r="DD95"/>
      <c r="DE95"/>
      <c r="DF95"/>
      <c r="DG95"/>
      <c r="DH95"/>
      <c r="DI95"/>
      <c r="DJ95"/>
      <c r="DK95"/>
      <c r="DL95"/>
      <c r="DM95"/>
      <c r="DN95"/>
      <c r="DO95"/>
      <c r="DP95"/>
      <c r="DQ95"/>
      <c r="DR95"/>
      <c r="DS95"/>
      <c r="DT95"/>
      <c r="DU95"/>
      <c r="DV95"/>
      <c r="DW95"/>
      <c r="DX95"/>
      <c r="DY95"/>
      <c r="DZ95"/>
      <c r="EA95"/>
      <c r="EB95"/>
      <c r="EC95"/>
      <c r="ED95"/>
      <c r="EE95"/>
      <c r="EF95"/>
      <c r="EG95"/>
      <c r="EH95"/>
      <c r="EI95"/>
      <c r="EJ95"/>
      <c r="EK95"/>
      <c r="EL95"/>
      <c r="EM95"/>
      <c r="EN95"/>
      <c r="EO95"/>
      <c r="EP95"/>
      <c r="EQ95"/>
      <c r="ER95"/>
      <c r="ES95"/>
      <c r="ET95"/>
      <c r="EU95"/>
      <c r="EV95"/>
      <c r="EW95"/>
      <c r="EX95"/>
      <c r="EY95"/>
      <c r="EZ95"/>
      <c r="FA95"/>
      <c r="FB95"/>
      <c r="FC95"/>
      <c r="FD95"/>
      <c r="FE95"/>
      <c r="FF95"/>
      <c r="FG95"/>
      <c r="FH95"/>
      <c r="FI95"/>
      <c r="FJ95"/>
      <c r="FK95"/>
      <c r="FL95"/>
      <c r="FM95"/>
      <c r="FN95"/>
      <c r="FO95"/>
      <c r="FP95"/>
      <c r="FQ95"/>
      <c r="FR95"/>
      <c r="FS95"/>
      <c r="FT95"/>
      <c r="FU95"/>
      <c r="FV95"/>
      <c r="FW95"/>
      <c r="FX95"/>
      <c r="FY95"/>
      <c r="FZ95"/>
      <c r="GA95"/>
      <c r="GB95"/>
      <c r="GC95"/>
      <c r="GD95"/>
      <c r="GE95"/>
      <c r="GF95"/>
      <c r="GG95"/>
      <c r="GH95"/>
      <c r="GI95"/>
      <c r="GJ95"/>
      <c r="GK95"/>
      <c r="GL95"/>
      <c r="GM95"/>
      <c r="GN95"/>
      <c r="GO95"/>
      <c r="GP95"/>
      <c r="GQ95"/>
      <c r="GR95"/>
      <c r="GS95"/>
      <c r="GT95"/>
      <c r="GU95"/>
      <c r="GV95"/>
      <c r="GW95"/>
      <c r="GX95"/>
      <c r="GY95"/>
      <c r="GZ95"/>
      <c r="HA95"/>
      <c r="HB95"/>
      <c r="HC95"/>
      <c r="HD95"/>
      <c r="HE95"/>
      <c r="HF95"/>
      <c r="HG95"/>
      <c r="HH95"/>
      <c r="HI95"/>
      <c r="HJ95"/>
      <c r="HK95"/>
      <c r="HL95"/>
      <c r="HM95"/>
      <c r="HN95"/>
      <c r="HO95"/>
      <c r="HP95"/>
      <c r="HQ95"/>
      <c r="HR95"/>
      <c r="HS95"/>
      <c r="HT95"/>
      <c r="HU95"/>
      <c r="HV95"/>
      <c r="HW95"/>
      <c r="HX95"/>
      <c r="HY95"/>
      <c r="HZ95"/>
      <c r="IA95"/>
      <c r="IB95"/>
      <c r="IC95"/>
      <c r="ID95"/>
      <c r="IE95"/>
      <c r="IF95"/>
      <c r="IG95"/>
      <c r="IH95"/>
      <c r="II95"/>
      <c r="IJ95"/>
      <c r="IK95"/>
      <c r="IL95"/>
      <c r="IM95"/>
      <c r="IN95"/>
      <c r="IO95"/>
      <c r="IP95"/>
      <c r="IQ95"/>
      <c r="IR95"/>
      <c r="IS95"/>
      <c r="IT95"/>
      <c r="IU95"/>
      <c r="IV95"/>
      <c r="IW95"/>
      <c r="IX95"/>
      <c r="IY95"/>
      <c r="IZ95"/>
      <c r="JA95"/>
      <c r="JB95"/>
      <c r="JC95"/>
      <c r="JD95"/>
      <c r="JE95"/>
      <c r="JF95"/>
      <c r="JG95"/>
      <c r="JH95"/>
      <c r="JI95"/>
      <c r="JJ95"/>
      <c r="JK95"/>
      <c r="JL95"/>
      <c r="JM95"/>
      <c r="JN95"/>
      <c r="JO95"/>
      <c r="JP95"/>
      <c r="JQ95"/>
      <c r="JR95"/>
      <c r="JS95"/>
      <c r="JT95"/>
      <c r="JU95"/>
      <c r="JV95"/>
      <c r="JW95"/>
      <c r="JX95"/>
      <c r="JY95"/>
      <c r="JZ95"/>
      <c r="KA95"/>
      <c r="KB95"/>
      <c r="KC95"/>
      <c r="KD95"/>
      <c r="KE95"/>
      <c r="KF95"/>
      <c r="KG95"/>
      <c r="KH95"/>
      <c r="KI95"/>
      <c r="KJ95"/>
      <c r="KK95"/>
      <c r="KL95"/>
      <c r="KM95"/>
      <c r="KN95"/>
      <c r="KO95"/>
      <c r="KP95"/>
      <c r="KQ95"/>
      <c r="KR95"/>
      <c r="KS95"/>
      <c r="KT95"/>
      <c r="KU95"/>
      <c r="KV95"/>
      <c r="KW95"/>
      <c r="KX95"/>
      <c r="KY95"/>
      <c r="KZ95"/>
      <c r="LA95"/>
      <c r="LB95"/>
      <c r="LC95"/>
      <c r="LD95"/>
      <c r="LE95"/>
      <c r="LF95"/>
      <c r="LG95"/>
      <c r="LH95"/>
      <c r="LI95"/>
      <c r="LJ95"/>
      <c r="LK95"/>
      <c r="LL95"/>
      <c r="LM95"/>
      <c r="LN95"/>
      <c r="LO95"/>
      <c r="LP95"/>
      <c r="LQ95"/>
      <c r="LR95"/>
      <c r="LS95"/>
      <c r="LT95"/>
      <c r="LU95"/>
      <c r="LV95"/>
      <c r="LW95"/>
      <c r="LX95"/>
      <c r="LY95"/>
      <c r="LZ95"/>
      <c r="MA95"/>
      <c r="MB95"/>
      <c r="MC95"/>
      <c r="MD95"/>
      <c r="ME95"/>
      <c r="MF95"/>
      <c r="MG95"/>
      <c r="MH95"/>
      <c r="MI95"/>
      <c r="MJ95"/>
      <c r="MK95"/>
      <c r="ML95"/>
      <c r="MM95"/>
      <c r="MN95"/>
      <c r="MO95"/>
      <c r="MP95"/>
      <c r="MQ95"/>
      <c r="MR95"/>
      <c r="MS95"/>
      <c r="MT95"/>
      <c r="MU95"/>
      <c r="MV95"/>
      <c r="MW95"/>
      <c r="MX95"/>
      <c r="MY95"/>
      <c r="MZ95"/>
      <c r="NA95"/>
      <c r="NB95"/>
      <c r="NC95"/>
      <c r="ND95"/>
      <c r="NE95"/>
      <c r="NF95"/>
      <c r="NG95"/>
      <c r="NH95"/>
      <c r="NI95"/>
      <c r="NJ95"/>
      <c r="NK95"/>
      <c r="NL95"/>
      <c r="NM95"/>
      <c r="NN95"/>
      <c r="NO95"/>
      <c r="NP95"/>
      <c r="NQ95"/>
      <c r="NR95"/>
      <c r="NS95"/>
      <c r="NT95"/>
      <c r="NU95"/>
      <c r="NV95"/>
      <c r="NW95"/>
      <c r="NX95"/>
      <c r="NY95"/>
      <c r="NZ95"/>
      <c r="OA95"/>
      <c r="OB95"/>
      <c r="OC95"/>
      <c r="OD95"/>
      <c r="OE95"/>
      <c r="OF95"/>
      <c r="OG95"/>
      <c r="OH95"/>
      <c r="OI95"/>
      <c r="OJ95"/>
      <c r="OK95"/>
      <c r="OL95"/>
      <c r="OM95"/>
      <c r="ON95"/>
      <c r="OO95"/>
      <c r="OP95"/>
      <c r="OQ95"/>
      <c r="OR95"/>
      <c r="OS95"/>
      <c r="OT95"/>
      <c r="OU95"/>
      <c r="OV95"/>
      <c r="OW95"/>
      <c r="OX95"/>
      <c r="OY95"/>
      <c r="OZ95"/>
      <c r="PA95"/>
      <c r="PB95"/>
      <c r="PC95"/>
      <c r="PD95"/>
      <c r="PE95"/>
      <c r="PF95"/>
      <c r="PG95"/>
      <c r="PH95"/>
      <c r="PI95"/>
      <c r="PJ95"/>
      <c r="PK95"/>
      <c r="PL95"/>
      <c r="PM95"/>
      <c r="PN95"/>
      <c r="PO95"/>
      <c r="PP95"/>
      <c r="PQ95"/>
      <c r="PR95"/>
      <c r="PS95"/>
      <c r="PT95"/>
      <c r="PU95"/>
      <c r="PV95"/>
      <c r="PW95"/>
      <c r="PX95"/>
      <c r="PY95"/>
      <c r="PZ95"/>
      <c r="QA95"/>
      <c r="QB95"/>
      <c r="QC95"/>
      <c r="QD95"/>
      <c r="QE95"/>
      <c r="QF95"/>
      <c r="QG95"/>
      <c r="QH95"/>
      <c r="QI95"/>
      <c r="QJ95"/>
      <c r="QK95"/>
      <c r="QL95"/>
      <c r="QM95"/>
      <c r="QN95"/>
      <c r="QO95"/>
      <c r="QP95"/>
      <c r="QQ95"/>
      <c r="QR95"/>
      <c r="QS95"/>
      <c r="QT95"/>
      <c r="QU95"/>
      <c r="QV95"/>
      <c r="QW95"/>
      <c r="QX95"/>
      <c r="QY95"/>
      <c r="QZ95"/>
      <c r="RA95"/>
      <c r="RB95"/>
      <c r="RC95"/>
      <c r="RD95"/>
      <c r="RE95"/>
      <c r="RF95"/>
      <c r="RG95"/>
      <c r="RH95"/>
      <c r="RI95"/>
      <c r="RJ95"/>
      <c r="RK95"/>
      <c r="RL95"/>
    </row>
    <row r="96" spans="1:480" s="13" customFormat="1" ht="73.5" customHeight="1" x14ac:dyDescent="0.25">
      <c r="A96" s="34" t="s">
        <v>53</v>
      </c>
      <c r="B96" s="34" t="s">
        <v>60</v>
      </c>
      <c r="C96" s="34" t="s">
        <v>19</v>
      </c>
      <c r="D96" s="26" t="s">
        <v>324</v>
      </c>
      <c r="E96" s="26" t="s">
        <v>57</v>
      </c>
      <c r="F96" s="107" t="s">
        <v>58</v>
      </c>
      <c r="G96" s="33">
        <v>1050</v>
      </c>
      <c r="H96" s="135">
        <v>45631</v>
      </c>
      <c r="I96" s="111">
        <v>0</v>
      </c>
      <c r="J96" s="111">
        <v>0</v>
      </c>
      <c r="K96" s="28">
        <v>50</v>
      </c>
      <c r="L96" s="111">
        <v>0</v>
      </c>
      <c r="M96" s="101">
        <v>0</v>
      </c>
      <c r="N96" s="52"/>
      <c r="O96" s="52"/>
      <c r="P96" s="75"/>
      <c r="Q96" s="169"/>
      <c r="R96" s="126"/>
      <c r="S96" s="127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  <c r="AX96"/>
      <c r="AY96"/>
      <c r="AZ96"/>
      <c r="BA96"/>
      <c r="BB96"/>
      <c r="BC96"/>
      <c r="BD96"/>
      <c r="BE96"/>
      <c r="BF96"/>
      <c r="BG96"/>
      <c r="BH96"/>
      <c r="BI96"/>
      <c r="BJ96"/>
      <c r="BK96"/>
      <c r="BL96"/>
      <c r="BM96"/>
      <c r="BN96"/>
      <c r="BO96"/>
      <c r="BP96"/>
      <c r="BQ96"/>
      <c r="BR96"/>
      <c r="BS96"/>
      <c r="BT96"/>
      <c r="BU96"/>
      <c r="BV96"/>
      <c r="BW96"/>
      <c r="BX96"/>
      <c r="BY96"/>
      <c r="BZ96"/>
      <c r="CA96"/>
      <c r="CB96"/>
      <c r="CC96"/>
      <c r="CD96"/>
      <c r="CE96"/>
      <c r="CF96"/>
      <c r="CG96"/>
      <c r="CH96"/>
      <c r="CI96"/>
      <c r="CJ96"/>
      <c r="CK96"/>
      <c r="CL96"/>
      <c r="CM96"/>
      <c r="CN96"/>
      <c r="CO96"/>
      <c r="CP96"/>
      <c r="CQ96"/>
      <c r="CR96"/>
      <c r="CS96"/>
      <c r="CT96"/>
      <c r="CU96"/>
      <c r="CV96"/>
      <c r="CW96"/>
      <c r="CX96"/>
      <c r="CY96"/>
      <c r="CZ96"/>
      <c r="DA96"/>
      <c r="DB96"/>
      <c r="DC96"/>
      <c r="DD96"/>
      <c r="DE96"/>
      <c r="DF96"/>
      <c r="DG96"/>
      <c r="DH96"/>
      <c r="DI96"/>
      <c r="DJ96"/>
      <c r="DK96"/>
      <c r="DL96"/>
      <c r="DM96"/>
      <c r="DN96"/>
      <c r="DO96"/>
      <c r="DP96"/>
      <c r="DQ96"/>
      <c r="DR96"/>
      <c r="DS96"/>
      <c r="DT96"/>
      <c r="DU96"/>
      <c r="DV96"/>
      <c r="DW96"/>
      <c r="DX96"/>
      <c r="DY96"/>
      <c r="DZ96"/>
      <c r="EA96"/>
      <c r="EB96"/>
      <c r="EC96"/>
      <c r="ED96"/>
      <c r="EE96"/>
      <c r="EF96"/>
      <c r="EG96"/>
      <c r="EH96"/>
      <c r="EI96"/>
      <c r="EJ96"/>
      <c r="EK96"/>
      <c r="EL96"/>
      <c r="EM96"/>
      <c r="EN96"/>
      <c r="EO96"/>
      <c r="EP96"/>
      <c r="EQ96"/>
      <c r="ER96"/>
      <c r="ES96"/>
      <c r="ET96"/>
      <c r="EU96"/>
      <c r="EV96"/>
      <c r="EW96"/>
      <c r="EX96"/>
      <c r="EY96"/>
      <c r="EZ96"/>
      <c r="FA96"/>
      <c r="FB96"/>
      <c r="FC96"/>
      <c r="FD96"/>
      <c r="FE96"/>
      <c r="FF96"/>
      <c r="FG96"/>
      <c r="FH96"/>
      <c r="FI96"/>
      <c r="FJ96"/>
      <c r="FK96"/>
      <c r="FL96"/>
      <c r="FM96"/>
      <c r="FN96"/>
      <c r="FO96"/>
      <c r="FP96"/>
      <c r="FQ96"/>
      <c r="FR96"/>
      <c r="FS96"/>
      <c r="FT96"/>
      <c r="FU96"/>
      <c r="FV96"/>
      <c r="FW96"/>
      <c r="FX96"/>
      <c r="FY96"/>
      <c r="FZ96"/>
      <c r="GA96"/>
      <c r="GB96"/>
      <c r="GC96"/>
      <c r="GD96"/>
      <c r="GE96"/>
      <c r="GF96"/>
      <c r="GG96"/>
      <c r="GH96"/>
      <c r="GI96"/>
      <c r="GJ96"/>
      <c r="GK96"/>
      <c r="GL96"/>
      <c r="GM96"/>
      <c r="GN96"/>
      <c r="GO96"/>
      <c r="GP96"/>
      <c r="GQ96"/>
      <c r="GR96"/>
      <c r="GS96"/>
      <c r="GT96"/>
      <c r="GU96"/>
      <c r="GV96"/>
      <c r="GW96"/>
      <c r="GX96"/>
      <c r="GY96"/>
      <c r="GZ96"/>
      <c r="HA96"/>
      <c r="HB96"/>
      <c r="HC96"/>
      <c r="HD96"/>
      <c r="HE96"/>
      <c r="HF96"/>
      <c r="HG96"/>
      <c r="HH96"/>
      <c r="HI96"/>
      <c r="HJ96"/>
      <c r="HK96"/>
      <c r="HL96"/>
      <c r="HM96"/>
      <c r="HN96"/>
      <c r="HO96"/>
      <c r="HP96"/>
      <c r="HQ96"/>
      <c r="HR96"/>
      <c r="HS96"/>
      <c r="HT96"/>
      <c r="HU96"/>
      <c r="HV96"/>
      <c r="HW96"/>
      <c r="HX96"/>
      <c r="HY96"/>
      <c r="HZ96"/>
      <c r="IA96"/>
      <c r="IB96"/>
      <c r="IC96"/>
      <c r="ID96"/>
      <c r="IE96"/>
      <c r="IF96"/>
      <c r="IG96"/>
      <c r="IH96"/>
      <c r="II96"/>
      <c r="IJ96"/>
      <c r="IK96"/>
      <c r="IL96"/>
      <c r="IM96"/>
      <c r="IN96"/>
      <c r="IO96"/>
      <c r="IP96"/>
      <c r="IQ96"/>
      <c r="IR96"/>
      <c r="IS96"/>
      <c r="IT96"/>
      <c r="IU96"/>
      <c r="IV96"/>
      <c r="IW96"/>
      <c r="IX96"/>
      <c r="IY96"/>
      <c r="IZ96"/>
      <c r="JA96"/>
      <c r="JB96"/>
      <c r="JC96"/>
      <c r="JD96"/>
      <c r="JE96"/>
      <c r="JF96"/>
      <c r="JG96"/>
      <c r="JH96"/>
      <c r="JI96"/>
      <c r="JJ96"/>
      <c r="JK96"/>
      <c r="JL96"/>
      <c r="JM96"/>
      <c r="JN96"/>
      <c r="JO96"/>
      <c r="JP96"/>
      <c r="JQ96"/>
      <c r="JR96"/>
      <c r="JS96"/>
      <c r="JT96"/>
      <c r="JU96"/>
      <c r="JV96"/>
      <c r="JW96"/>
      <c r="JX96"/>
      <c r="JY96"/>
      <c r="JZ96"/>
      <c r="KA96"/>
      <c r="KB96"/>
      <c r="KC96"/>
      <c r="KD96"/>
      <c r="KE96"/>
      <c r="KF96"/>
      <c r="KG96"/>
      <c r="KH96"/>
      <c r="KI96"/>
      <c r="KJ96"/>
      <c r="KK96"/>
      <c r="KL96"/>
      <c r="KM96"/>
      <c r="KN96"/>
      <c r="KO96"/>
      <c r="KP96"/>
      <c r="KQ96"/>
      <c r="KR96"/>
      <c r="KS96"/>
      <c r="KT96"/>
      <c r="KU96"/>
      <c r="KV96"/>
      <c r="KW96"/>
      <c r="KX96"/>
      <c r="KY96"/>
      <c r="KZ96"/>
      <c r="LA96"/>
      <c r="LB96"/>
      <c r="LC96"/>
      <c r="LD96"/>
      <c r="LE96"/>
      <c r="LF96"/>
      <c r="LG96"/>
      <c r="LH96"/>
      <c r="LI96"/>
      <c r="LJ96"/>
      <c r="LK96"/>
      <c r="LL96"/>
      <c r="LM96"/>
      <c r="LN96"/>
      <c r="LO96"/>
      <c r="LP96"/>
      <c r="LQ96"/>
      <c r="LR96"/>
      <c r="LS96"/>
      <c r="LT96"/>
      <c r="LU96"/>
      <c r="LV96"/>
      <c r="LW96"/>
      <c r="LX96"/>
      <c r="LY96"/>
      <c r="LZ96"/>
      <c r="MA96"/>
      <c r="MB96"/>
      <c r="MC96"/>
      <c r="MD96"/>
      <c r="ME96"/>
      <c r="MF96"/>
      <c r="MG96"/>
      <c r="MH96"/>
      <c r="MI96"/>
      <c r="MJ96"/>
      <c r="MK96"/>
      <c r="ML96"/>
      <c r="MM96"/>
      <c r="MN96"/>
      <c r="MO96"/>
      <c r="MP96"/>
      <c r="MQ96"/>
      <c r="MR96"/>
      <c r="MS96"/>
      <c r="MT96"/>
      <c r="MU96"/>
      <c r="MV96"/>
      <c r="MW96"/>
      <c r="MX96"/>
      <c r="MY96"/>
      <c r="MZ96"/>
      <c r="NA96"/>
      <c r="NB96"/>
      <c r="NC96"/>
      <c r="ND96"/>
      <c r="NE96"/>
      <c r="NF96"/>
      <c r="NG96"/>
      <c r="NH96"/>
      <c r="NI96"/>
      <c r="NJ96"/>
      <c r="NK96"/>
      <c r="NL96"/>
      <c r="NM96"/>
      <c r="NN96"/>
      <c r="NO96"/>
      <c r="NP96"/>
      <c r="NQ96"/>
      <c r="NR96"/>
      <c r="NS96"/>
      <c r="NT96"/>
      <c r="NU96"/>
      <c r="NV96"/>
      <c r="NW96"/>
      <c r="NX96"/>
      <c r="NY96"/>
      <c r="NZ96"/>
      <c r="OA96"/>
      <c r="OB96"/>
      <c r="OC96"/>
      <c r="OD96"/>
      <c r="OE96"/>
      <c r="OF96"/>
      <c r="OG96"/>
      <c r="OH96"/>
      <c r="OI96"/>
      <c r="OJ96"/>
      <c r="OK96"/>
      <c r="OL96"/>
      <c r="OM96"/>
      <c r="ON96"/>
      <c r="OO96"/>
      <c r="OP96"/>
      <c r="OQ96"/>
      <c r="OR96"/>
      <c r="OS96"/>
      <c r="OT96"/>
      <c r="OU96"/>
      <c r="OV96"/>
      <c r="OW96"/>
      <c r="OX96"/>
      <c r="OY96"/>
      <c r="OZ96"/>
      <c r="PA96"/>
      <c r="PB96"/>
      <c r="PC96"/>
      <c r="PD96"/>
      <c r="PE96"/>
      <c r="PF96"/>
      <c r="PG96"/>
      <c r="PH96"/>
      <c r="PI96"/>
      <c r="PJ96"/>
      <c r="PK96"/>
      <c r="PL96"/>
      <c r="PM96"/>
      <c r="PN96"/>
      <c r="PO96"/>
      <c r="PP96"/>
      <c r="PQ96"/>
      <c r="PR96"/>
      <c r="PS96"/>
      <c r="PT96"/>
      <c r="PU96"/>
      <c r="PV96"/>
      <c r="PW96"/>
      <c r="PX96"/>
      <c r="PY96"/>
      <c r="PZ96"/>
      <c r="QA96"/>
      <c r="QB96"/>
      <c r="QC96"/>
      <c r="QD96"/>
      <c r="QE96"/>
      <c r="QF96"/>
      <c r="QG96"/>
      <c r="QH96"/>
      <c r="QI96"/>
      <c r="QJ96"/>
      <c r="QK96"/>
      <c r="QL96"/>
      <c r="QM96"/>
      <c r="QN96"/>
      <c r="QO96"/>
      <c r="QP96"/>
      <c r="QQ96"/>
      <c r="QR96"/>
      <c r="QS96"/>
      <c r="QT96"/>
      <c r="QU96"/>
      <c r="QV96"/>
      <c r="QW96"/>
      <c r="QX96"/>
      <c r="QY96"/>
      <c r="QZ96"/>
      <c r="RA96"/>
      <c r="RB96"/>
      <c r="RC96"/>
      <c r="RD96"/>
      <c r="RE96"/>
      <c r="RF96"/>
      <c r="RG96"/>
      <c r="RH96"/>
      <c r="RI96"/>
      <c r="RJ96"/>
      <c r="RK96"/>
      <c r="RL96"/>
    </row>
    <row r="97" spans="1:480" s="13" customFormat="1" ht="130.5" customHeight="1" x14ac:dyDescent="0.25">
      <c r="A97" s="34" t="s">
        <v>53</v>
      </c>
      <c r="B97" s="34" t="s">
        <v>60</v>
      </c>
      <c r="C97" s="34" t="s">
        <v>19</v>
      </c>
      <c r="D97" s="26" t="s">
        <v>265</v>
      </c>
      <c r="E97" s="26" t="s">
        <v>57</v>
      </c>
      <c r="F97" s="107" t="s">
        <v>58</v>
      </c>
      <c r="G97" s="33">
        <v>415</v>
      </c>
      <c r="H97" s="76">
        <v>45657</v>
      </c>
      <c r="I97" s="111">
        <v>0</v>
      </c>
      <c r="J97" s="111">
        <v>0</v>
      </c>
      <c r="K97" s="28">
        <f>2967+1033+715</f>
        <v>4715</v>
      </c>
      <c r="L97" s="111">
        <v>0</v>
      </c>
      <c r="M97" s="101">
        <v>0</v>
      </c>
      <c r="N97" s="52"/>
      <c r="O97" s="52"/>
      <c r="P97" s="75"/>
      <c r="Q97" s="169"/>
      <c r="R97" s="126"/>
      <c r="S97" s="12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  <c r="AV97"/>
      <c r="AW97"/>
      <c r="AX97"/>
      <c r="AY97"/>
      <c r="AZ97"/>
      <c r="BA97"/>
      <c r="BB97"/>
      <c r="BC97"/>
      <c r="BD97"/>
      <c r="BE97"/>
      <c r="BF97"/>
      <c r="BG97"/>
      <c r="BH97"/>
      <c r="BI97"/>
      <c r="BJ97"/>
      <c r="BK97"/>
      <c r="BL97"/>
      <c r="BM97"/>
      <c r="BN97"/>
      <c r="BO97"/>
      <c r="BP97"/>
      <c r="BQ97"/>
      <c r="BR97"/>
      <c r="BS97"/>
      <c r="BT97"/>
      <c r="BU97"/>
      <c r="BV97"/>
      <c r="BW97"/>
      <c r="BX97"/>
      <c r="BY97"/>
      <c r="BZ97"/>
      <c r="CA97"/>
      <c r="CB97"/>
      <c r="CC97"/>
      <c r="CD97"/>
      <c r="CE97"/>
      <c r="CF97"/>
      <c r="CG97"/>
      <c r="CH97"/>
      <c r="CI97"/>
      <c r="CJ97"/>
      <c r="CK97"/>
      <c r="CL97"/>
      <c r="CM97"/>
      <c r="CN97"/>
      <c r="CO97"/>
      <c r="CP97"/>
      <c r="CQ97"/>
      <c r="CR97"/>
      <c r="CS97"/>
      <c r="CT97"/>
      <c r="CU97"/>
      <c r="CV97"/>
      <c r="CW97"/>
      <c r="CX97"/>
      <c r="CY97"/>
      <c r="CZ97"/>
      <c r="DA97"/>
      <c r="DB97"/>
      <c r="DC97"/>
      <c r="DD97"/>
      <c r="DE97"/>
      <c r="DF97"/>
      <c r="DG97"/>
      <c r="DH97"/>
      <c r="DI97"/>
      <c r="DJ97"/>
      <c r="DK97"/>
      <c r="DL97"/>
      <c r="DM97"/>
      <c r="DN97"/>
      <c r="DO97"/>
      <c r="DP97"/>
      <c r="DQ97"/>
      <c r="DR97"/>
      <c r="DS97"/>
      <c r="DT97"/>
      <c r="DU97"/>
      <c r="DV97"/>
      <c r="DW97"/>
      <c r="DX97"/>
      <c r="DY97"/>
      <c r="DZ97"/>
      <c r="EA97"/>
      <c r="EB97"/>
      <c r="EC97"/>
      <c r="ED97"/>
      <c r="EE97"/>
      <c r="EF97"/>
      <c r="EG97"/>
      <c r="EH97"/>
      <c r="EI97"/>
      <c r="EJ97"/>
      <c r="EK97"/>
      <c r="EL97"/>
      <c r="EM97"/>
      <c r="EN97"/>
      <c r="EO97"/>
      <c r="EP97"/>
      <c r="EQ97"/>
      <c r="ER97"/>
      <c r="ES97"/>
      <c r="ET97"/>
      <c r="EU97"/>
      <c r="EV97"/>
      <c r="EW97"/>
      <c r="EX97"/>
      <c r="EY97"/>
      <c r="EZ97"/>
      <c r="FA97"/>
      <c r="FB97"/>
      <c r="FC97"/>
      <c r="FD97"/>
      <c r="FE97"/>
      <c r="FF97"/>
      <c r="FG97"/>
      <c r="FH97"/>
      <c r="FI97"/>
      <c r="FJ97"/>
      <c r="FK97"/>
      <c r="FL97"/>
      <c r="FM97"/>
      <c r="FN97"/>
      <c r="FO97"/>
      <c r="FP97"/>
      <c r="FQ97"/>
      <c r="FR97"/>
      <c r="FS97"/>
      <c r="FT97"/>
      <c r="FU97"/>
      <c r="FV97"/>
      <c r="FW97"/>
      <c r="FX97"/>
      <c r="FY97"/>
      <c r="FZ97"/>
      <c r="GA97"/>
      <c r="GB97"/>
      <c r="GC97"/>
      <c r="GD97"/>
      <c r="GE97"/>
      <c r="GF97"/>
      <c r="GG97"/>
      <c r="GH97"/>
      <c r="GI97"/>
      <c r="GJ97"/>
      <c r="GK97"/>
      <c r="GL97"/>
      <c r="GM97"/>
      <c r="GN97"/>
      <c r="GO97"/>
      <c r="GP97"/>
      <c r="GQ97"/>
      <c r="GR97"/>
      <c r="GS97"/>
      <c r="GT97"/>
      <c r="GU97"/>
      <c r="GV97"/>
      <c r="GW97"/>
      <c r="GX97"/>
      <c r="GY97"/>
      <c r="GZ97"/>
      <c r="HA97"/>
      <c r="HB97"/>
      <c r="HC97"/>
      <c r="HD97"/>
      <c r="HE97"/>
      <c r="HF97"/>
      <c r="HG97"/>
      <c r="HH97"/>
      <c r="HI97"/>
      <c r="HJ97"/>
      <c r="HK97"/>
      <c r="HL97"/>
      <c r="HM97"/>
      <c r="HN97"/>
      <c r="HO97"/>
      <c r="HP97"/>
      <c r="HQ97"/>
      <c r="HR97"/>
      <c r="HS97"/>
      <c r="HT97"/>
      <c r="HU97"/>
      <c r="HV97"/>
      <c r="HW97"/>
      <c r="HX97"/>
      <c r="HY97"/>
      <c r="HZ97"/>
      <c r="IA97"/>
      <c r="IB97"/>
      <c r="IC97"/>
      <c r="ID97"/>
      <c r="IE97"/>
      <c r="IF97"/>
      <c r="IG97"/>
      <c r="IH97"/>
      <c r="II97"/>
      <c r="IJ97"/>
      <c r="IK97"/>
      <c r="IL97"/>
      <c r="IM97"/>
      <c r="IN97"/>
      <c r="IO97"/>
      <c r="IP97"/>
      <c r="IQ97"/>
      <c r="IR97"/>
      <c r="IS97"/>
      <c r="IT97"/>
      <c r="IU97"/>
      <c r="IV97"/>
      <c r="IW97"/>
      <c r="IX97"/>
      <c r="IY97"/>
      <c r="IZ97"/>
      <c r="JA97"/>
      <c r="JB97"/>
      <c r="JC97"/>
      <c r="JD97"/>
      <c r="JE97"/>
      <c r="JF97"/>
      <c r="JG97"/>
      <c r="JH97"/>
      <c r="JI97"/>
      <c r="JJ97"/>
      <c r="JK97"/>
      <c r="JL97"/>
      <c r="JM97"/>
      <c r="JN97"/>
      <c r="JO97"/>
      <c r="JP97"/>
      <c r="JQ97"/>
      <c r="JR97"/>
      <c r="JS97"/>
      <c r="JT97"/>
      <c r="JU97"/>
      <c r="JV97"/>
      <c r="JW97"/>
      <c r="JX97"/>
      <c r="JY97"/>
      <c r="JZ97"/>
      <c r="KA97"/>
      <c r="KB97"/>
      <c r="KC97"/>
      <c r="KD97"/>
      <c r="KE97"/>
      <c r="KF97"/>
      <c r="KG97"/>
      <c r="KH97"/>
      <c r="KI97"/>
      <c r="KJ97"/>
      <c r="KK97"/>
      <c r="KL97"/>
      <c r="KM97"/>
      <c r="KN97"/>
      <c r="KO97"/>
      <c r="KP97"/>
      <c r="KQ97"/>
      <c r="KR97"/>
      <c r="KS97"/>
      <c r="KT97"/>
      <c r="KU97"/>
      <c r="KV97"/>
      <c r="KW97"/>
      <c r="KX97"/>
      <c r="KY97"/>
      <c r="KZ97"/>
      <c r="LA97"/>
      <c r="LB97"/>
      <c r="LC97"/>
      <c r="LD97"/>
      <c r="LE97"/>
      <c r="LF97"/>
      <c r="LG97"/>
      <c r="LH97"/>
      <c r="LI97"/>
      <c r="LJ97"/>
      <c r="LK97"/>
      <c r="LL97"/>
      <c r="LM97"/>
      <c r="LN97"/>
      <c r="LO97"/>
      <c r="LP97"/>
      <c r="LQ97"/>
      <c r="LR97"/>
      <c r="LS97"/>
      <c r="LT97"/>
      <c r="LU97"/>
      <c r="LV97"/>
      <c r="LW97"/>
      <c r="LX97"/>
      <c r="LY97"/>
      <c r="LZ97"/>
      <c r="MA97"/>
      <c r="MB97"/>
      <c r="MC97"/>
      <c r="MD97"/>
      <c r="ME97"/>
      <c r="MF97"/>
      <c r="MG97"/>
      <c r="MH97"/>
      <c r="MI97"/>
      <c r="MJ97"/>
      <c r="MK97"/>
      <c r="ML97"/>
      <c r="MM97"/>
      <c r="MN97"/>
      <c r="MO97"/>
      <c r="MP97"/>
      <c r="MQ97"/>
      <c r="MR97"/>
      <c r="MS97"/>
      <c r="MT97"/>
      <c r="MU97"/>
      <c r="MV97"/>
      <c r="MW97"/>
      <c r="MX97"/>
      <c r="MY97"/>
      <c r="MZ97"/>
      <c r="NA97"/>
      <c r="NB97"/>
      <c r="NC97"/>
      <c r="ND97"/>
      <c r="NE97"/>
      <c r="NF97"/>
      <c r="NG97"/>
      <c r="NH97"/>
      <c r="NI97"/>
      <c r="NJ97"/>
      <c r="NK97"/>
      <c r="NL97"/>
      <c r="NM97"/>
      <c r="NN97"/>
      <c r="NO97"/>
      <c r="NP97"/>
      <c r="NQ97"/>
      <c r="NR97"/>
      <c r="NS97"/>
      <c r="NT97"/>
      <c r="NU97"/>
      <c r="NV97"/>
      <c r="NW97"/>
      <c r="NX97"/>
      <c r="NY97"/>
      <c r="NZ97"/>
      <c r="OA97"/>
      <c r="OB97"/>
      <c r="OC97"/>
      <c r="OD97"/>
      <c r="OE97"/>
      <c r="OF97"/>
      <c r="OG97"/>
      <c r="OH97"/>
      <c r="OI97"/>
      <c r="OJ97"/>
      <c r="OK97"/>
      <c r="OL97"/>
      <c r="OM97"/>
      <c r="ON97"/>
      <c r="OO97"/>
      <c r="OP97"/>
      <c r="OQ97"/>
      <c r="OR97"/>
      <c r="OS97"/>
      <c r="OT97"/>
      <c r="OU97"/>
      <c r="OV97"/>
      <c r="OW97"/>
      <c r="OX97"/>
      <c r="OY97"/>
      <c r="OZ97"/>
      <c r="PA97"/>
      <c r="PB97"/>
      <c r="PC97"/>
      <c r="PD97"/>
      <c r="PE97"/>
      <c r="PF97"/>
      <c r="PG97"/>
      <c r="PH97"/>
      <c r="PI97"/>
      <c r="PJ97"/>
      <c r="PK97"/>
      <c r="PL97"/>
      <c r="PM97"/>
      <c r="PN97"/>
      <c r="PO97"/>
      <c r="PP97"/>
      <c r="PQ97"/>
      <c r="PR97"/>
      <c r="PS97"/>
      <c r="PT97"/>
      <c r="PU97"/>
      <c r="PV97"/>
      <c r="PW97"/>
      <c r="PX97"/>
      <c r="PY97"/>
      <c r="PZ97"/>
      <c r="QA97"/>
      <c r="QB97"/>
      <c r="QC97"/>
      <c r="QD97"/>
      <c r="QE97"/>
      <c r="QF97"/>
      <c r="QG97"/>
      <c r="QH97"/>
      <c r="QI97"/>
      <c r="QJ97"/>
      <c r="QK97"/>
      <c r="QL97"/>
      <c r="QM97"/>
      <c r="QN97"/>
      <c r="QO97"/>
      <c r="QP97"/>
      <c r="QQ97"/>
      <c r="QR97"/>
      <c r="QS97"/>
      <c r="QT97"/>
      <c r="QU97"/>
      <c r="QV97"/>
      <c r="QW97"/>
      <c r="QX97"/>
      <c r="QY97"/>
      <c r="QZ97"/>
      <c r="RA97"/>
      <c r="RB97"/>
      <c r="RC97"/>
      <c r="RD97"/>
      <c r="RE97"/>
      <c r="RF97"/>
      <c r="RG97"/>
      <c r="RH97"/>
      <c r="RI97"/>
      <c r="RJ97"/>
      <c r="RK97"/>
      <c r="RL97"/>
    </row>
    <row r="98" spans="1:480" s="13" customFormat="1" ht="79.5" customHeight="1" x14ac:dyDescent="0.25">
      <c r="A98" s="65" t="s">
        <v>13</v>
      </c>
      <c r="B98" s="65" t="s">
        <v>13</v>
      </c>
      <c r="C98" s="65" t="s">
        <v>13</v>
      </c>
      <c r="D98" s="66" t="s">
        <v>65</v>
      </c>
      <c r="E98" s="67" t="s">
        <v>55</v>
      </c>
      <c r="F98" s="68" t="s">
        <v>18</v>
      </c>
      <c r="G98" s="69">
        <f>SUM(G99:G154)</f>
        <v>9.365000000000002</v>
      </c>
      <c r="H98" s="64" t="s">
        <v>13</v>
      </c>
      <c r="I98" s="69">
        <f>SUM(I99:I154)</f>
        <v>10.540000000000001</v>
      </c>
      <c r="J98" s="69">
        <f>SUM(J99:J149)</f>
        <v>0</v>
      </c>
      <c r="K98" s="69">
        <f>SUM(K99:K149)</f>
        <v>195236.12</v>
      </c>
      <c r="L98" s="69">
        <f>SUM(L99:L154)</f>
        <v>311949.2</v>
      </c>
      <c r="M98" s="69">
        <f>SUM(M99:M149)</f>
        <v>0</v>
      </c>
      <c r="N98" s="52"/>
      <c r="O98" s="52"/>
      <c r="P98" s="52"/>
      <c r="Q98" s="169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/>
      <c r="AV98"/>
      <c r="AW98"/>
      <c r="AX98"/>
      <c r="AY98"/>
      <c r="AZ98"/>
      <c r="BA98"/>
      <c r="BB98"/>
      <c r="BC98"/>
      <c r="BD98"/>
      <c r="BE98"/>
      <c r="BF98"/>
      <c r="BG98"/>
      <c r="BH98"/>
      <c r="BI98"/>
      <c r="BJ98"/>
      <c r="BK98"/>
      <c r="BL98"/>
      <c r="BM98"/>
      <c r="BN98"/>
      <c r="BO98"/>
      <c r="BP98"/>
      <c r="BQ98"/>
      <c r="BR98"/>
      <c r="BS98"/>
      <c r="BT98"/>
      <c r="BU98"/>
      <c r="BV98"/>
      <c r="BW98"/>
      <c r="BX98"/>
      <c r="BY98"/>
      <c r="BZ98"/>
      <c r="CA98"/>
      <c r="CB98"/>
      <c r="CC98"/>
      <c r="CD98"/>
      <c r="CE98"/>
      <c r="CF98"/>
      <c r="CG98"/>
      <c r="CH98"/>
      <c r="CI98"/>
      <c r="CJ98"/>
      <c r="CK98"/>
      <c r="CL98"/>
      <c r="CM98"/>
      <c r="CN98"/>
      <c r="CO98"/>
      <c r="CP98"/>
      <c r="CQ98"/>
      <c r="CR98"/>
      <c r="CS98"/>
      <c r="CT98"/>
      <c r="CU98"/>
      <c r="CV98"/>
      <c r="CW98"/>
      <c r="CX98"/>
      <c r="CY98"/>
      <c r="CZ98"/>
      <c r="DA98"/>
      <c r="DB98"/>
      <c r="DC98"/>
      <c r="DD98"/>
      <c r="DE98"/>
      <c r="DF98"/>
      <c r="DG98"/>
      <c r="DH98"/>
      <c r="DI98"/>
      <c r="DJ98"/>
      <c r="DK98"/>
      <c r="DL98"/>
      <c r="DM98"/>
      <c r="DN98"/>
      <c r="DO98"/>
      <c r="DP98"/>
      <c r="DQ98"/>
      <c r="DR98"/>
      <c r="DS98"/>
      <c r="DT98"/>
      <c r="DU98"/>
      <c r="DV98"/>
      <c r="DW98"/>
      <c r="DX98"/>
      <c r="DY98"/>
      <c r="DZ98"/>
      <c r="EA98"/>
      <c r="EB98"/>
      <c r="EC98"/>
      <c r="ED98"/>
      <c r="EE98"/>
      <c r="EF98"/>
      <c r="EG98"/>
      <c r="EH98"/>
      <c r="EI98"/>
      <c r="EJ98"/>
      <c r="EK98"/>
      <c r="EL98"/>
      <c r="EM98"/>
      <c r="EN98"/>
      <c r="EO98"/>
      <c r="EP98"/>
      <c r="EQ98"/>
      <c r="ER98"/>
      <c r="ES98"/>
      <c r="ET98"/>
      <c r="EU98"/>
      <c r="EV98"/>
      <c r="EW98"/>
      <c r="EX98"/>
      <c r="EY98"/>
      <c r="EZ98"/>
      <c r="FA98"/>
      <c r="FB98"/>
      <c r="FC98"/>
      <c r="FD98"/>
      <c r="FE98"/>
      <c r="FF98"/>
      <c r="FG98"/>
      <c r="FH98"/>
      <c r="FI98"/>
      <c r="FJ98"/>
      <c r="FK98"/>
      <c r="FL98"/>
      <c r="FM98"/>
      <c r="FN98"/>
      <c r="FO98"/>
      <c r="FP98"/>
      <c r="FQ98"/>
      <c r="FR98"/>
      <c r="FS98"/>
      <c r="FT98"/>
      <c r="FU98"/>
      <c r="FV98"/>
      <c r="FW98"/>
      <c r="FX98"/>
      <c r="FY98"/>
      <c r="FZ98"/>
      <c r="GA98"/>
      <c r="GB98"/>
      <c r="GC98"/>
      <c r="GD98"/>
      <c r="GE98"/>
      <c r="GF98"/>
      <c r="GG98"/>
      <c r="GH98"/>
      <c r="GI98"/>
      <c r="GJ98"/>
      <c r="GK98"/>
      <c r="GL98"/>
      <c r="GM98"/>
      <c r="GN98"/>
      <c r="GO98"/>
      <c r="GP98"/>
      <c r="GQ98"/>
      <c r="GR98"/>
      <c r="GS98"/>
      <c r="GT98"/>
      <c r="GU98"/>
      <c r="GV98"/>
      <c r="GW98"/>
      <c r="GX98"/>
      <c r="GY98"/>
      <c r="GZ98"/>
      <c r="HA98"/>
      <c r="HB98"/>
      <c r="HC98"/>
      <c r="HD98"/>
      <c r="HE98"/>
      <c r="HF98"/>
      <c r="HG98"/>
      <c r="HH98"/>
      <c r="HI98"/>
      <c r="HJ98"/>
      <c r="HK98"/>
      <c r="HL98"/>
      <c r="HM98"/>
      <c r="HN98"/>
      <c r="HO98"/>
      <c r="HP98"/>
      <c r="HQ98"/>
      <c r="HR98"/>
      <c r="HS98"/>
      <c r="HT98"/>
      <c r="HU98"/>
      <c r="HV98"/>
      <c r="HW98"/>
      <c r="HX98"/>
      <c r="HY98"/>
      <c r="HZ98"/>
      <c r="IA98"/>
      <c r="IB98"/>
      <c r="IC98"/>
      <c r="ID98"/>
      <c r="IE98"/>
      <c r="IF98"/>
      <c r="IG98"/>
      <c r="IH98"/>
      <c r="II98"/>
      <c r="IJ98"/>
      <c r="IK98"/>
      <c r="IL98"/>
      <c r="IM98"/>
      <c r="IN98"/>
      <c r="IO98"/>
      <c r="IP98"/>
      <c r="IQ98"/>
      <c r="IR98"/>
      <c r="IS98"/>
      <c r="IT98"/>
      <c r="IU98"/>
      <c r="IV98"/>
      <c r="IW98"/>
      <c r="IX98"/>
      <c r="IY98"/>
      <c r="IZ98"/>
      <c r="JA98"/>
      <c r="JB98"/>
      <c r="JC98"/>
      <c r="JD98"/>
      <c r="JE98"/>
      <c r="JF98"/>
      <c r="JG98"/>
      <c r="JH98"/>
      <c r="JI98"/>
      <c r="JJ98"/>
      <c r="JK98"/>
      <c r="JL98"/>
      <c r="JM98"/>
      <c r="JN98"/>
      <c r="JO98"/>
      <c r="JP98"/>
      <c r="JQ98"/>
      <c r="JR98"/>
      <c r="JS98"/>
      <c r="JT98"/>
      <c r="JU98"/>
      <c r="JV98"/>
      <c r="JW98"/>
      <c r="JX98"/>
      <c r="JY98"/>
      <c r="JZ98"/>
      <c r="KA98"/>
      <c r="KB98"/>
      <c r="KC98"/>
      <c r="KD98"/>
      <c r="KE98"/>
      <c r="KF98"/>
      <c r="KG98"/>
      <c r="KH98"/>
      <c r="KI98"/>
      <c r="KJ98"/>
      <c r="KK98"/>
      <c r="KL98"/>
      <c r="KM98"/>
      <c r="KN98"/>
      <c r="KO98"/>
      <c r="KP98"/>
      <c r="KQ98"/>
      <c r="KR98"/>
      <c r="KS98"/>
      <c r="KT98"/>
      <c r="KU98"/>
      <c r="KV98"/>
      <c r="KW98"/>
      <c r="KX98"/>
      <c r="KY98"/>
      <c r="KZ98"/>
      <c r="LA98"/>
      <c r="LB98"/>
      <c r="LC98"/>
      <c r="LD98"/>
      <c r="LE98"/>
      <c r="LF98"/>
      <c r="LG98"/>
      <c r="LH98"/>
      <c r="LI98"/>
      <c r="LJ98"/>
      <c r="LK98"/>
      <c r="LL98"/>
      <c r="LM98"/>
      <c r="LN98"/>
      <c r="LO98"/>
      <c r="LP98"/>
      <c r="LQ98"/>
      <c r="LR98"/>
      <c r="LS98"/>
      <c r="LT98"/>
      <c r="LU98"/>
      <c r="LV98"/>
      <c r="LW98"/>
      <c r="LX98"/>
      <c r="LY98"/>
      <c r="LZ98"/>
      <c r="MA98"/>
      <c r="MB98"/>
      <c r="MC98"/>
      <c r="MD98"/>
      <c r="ME98"/>
      <c r="MF98"/>
      <c r="MG98"/>
      <c r="MH98"/>
      <c r="MI98"/>
      <c r="MJ98"/>
      <c r="MK98"/>
      <c r="ML98"/>
      <c r="MM98"/>
      <c r="MN98"/>
      <c r="MO98"/>
      <c r="MP98"/>
      <c r="MQ98"/>
      <c r="MR98"/>
      <c r="MS98"/>
      <c r="MT98"/>
      <c r="MU98"/>
      <c r="MV98"/>
      <c r="MW98"/>
      <c r="MX98"/>
      <c r="MY98"/>
      <c r="MZ98"/>
      <c r="NA98"/>
      <c r="NB98"/>
      <c r="NC98"/>
      <c r="ND98"/>
      <c r="NE98"/>
      <c r="NF98"/>
      <c r="NG98"/>
      <c r="NH98"/>
      <c r="NI98"/>
      <c r="NJ98"/>
      <c r="NK98"/>
      <c r="NL98"/>
      <c r="NM98"/>
      <c r="NN98"/>
      <c r="NO98"/>
      <c r="NP98"/>
      <c r="NQ98"/>
      <c r="NR98"/>
      <c r="NS98"/>
      <c r="NT98"/>
      <c r="NU98"/>
      <c r="NV98"/>
      <c r="NW98"/>
      <c r="NX98"/>
      <c r="NY98"/>
      <c r="NZ98"/>
      <c r="OA98"/>
      <c r="OB98"/>
      <c r="OC98"/>
      <c r="OD98"/>
      <c r="OE98"/>
      <c r="OF98"/>
      <c r="OG98"/>
      <c r="OH98"/>
      <c r="OI98"/>
      <c r="OJ98"/>
      <c r="OK98"/>
      <c r="OL98"/>
      <c r="OM98"/>
      <c r="ON98"/>
      <c r="OO98"/>
      <c r="OP98"/>
      <c r="OQ98"/>
      <c r="OR98"/>
      <c r="OS98"/>
      <c r="OT98"/>
      <c r="OU98"/>
      <c r="OV98"/>
      <c r="OW98"/>
      <c r="OX98"/>
      <c r="OY98"/>
      <c r="OZ98"/>
      <c r="PA98"/>
      <c r="PB98"/>
      <c r="PC98"/>
      <c r="PD98"/>
      <c r="PE98"/>
      <c r="PF98"/>
      <c r="PG98"/>
      <c r="PH98"/>
      <c r="PI98"/>
      <c r="PJ98"/>
      <c r="PK98"/>
      <c r="PL98"/>
      <c r="PM98"/>
      <c r="PN98"/>
      <c r="PO98"/>
      <c r="PP98"/>
      <c r="PQ98"/>
      <c r="PR98"/>
      <c r="PS98"/>
      <c r="PT98"/>
      <c r="PU98"/>
      <c r="PV98"/>
      <c r="PW98"/>
      <c r="PX98"/>
      <c r="PY98"/>
      <c r="PZ98"/>
      <c r="QA98"/>
      <c r="QB98"/>
      <c r="QC98"/>
      <c r="QD98"/>
      <c r="QE98"/>
      <c r="QF98"/>
      <c r="QG98"/>
      <c r="QH98"/>
      <c r="QI98"/>
      <c r="QJ98"/>
      <c r="QK98"/>
      <c r="QL98"/>
      <c r="QM98"/>
      <c r="QN98"/>
      <c r="QO98"/>
      <c r="QP98"/>
      <c r="QQ98"/>
      <c r="QR98"/>
      <c r="QS98"/>
      <c r="QT98"/>
      <c r="QU98"/>
      <c r="QV98"/>
      <c r="QW98"/>
      <c r="QX98"/>
      <c r="QY98"/>
      <c r="QZ98"/>
      <c r="RA98"/>
      <c r="RB98"/>
      <c r="RC98"/>
      <c r="RD98"/>
      <c r="RE98"/>
      <c r="RF98"/>
      <c r="RG98"/>
      <c r="RH98"/>
      <c r="RI98"/>
      <c r="RJ98"/>
      <c r="RK98"/>
      <c r="RL98"/>
    </row>
    <row r="99" spans="1:480" ht="87.75" customHeight="1" x14ac:dyDescent="0.25">
      <c r="A99" s="34" t="s">
        <v>53</v>
      </c>
      <c r="B99" s="34" t="s">
        <v>60</v>
      </c>
      <c r="C99" s="34" t="s">
        <v>19</v>
      </c>
      <c r="D99" s="26" t="s">
        <v>163</v>
      </c>
      <c r="E99" s="26" t="s">
        <v>55</v>
      </c>
      <c r="F99" s="27" t="s">
        <v>18</v>
      </c>
      <c r="G99" s="28">
        <v>0.45</v>
      </c>
      <c r="H99" s="76">
        <v>45635</v>
      </c>
      <c r="I99" s="28">
        <v>0</v>
      </c>
      <c r="J99" s="89">
        <v>0</v>
      </c>
      <c r="K99" s="156">
        <v>11084.68</v>
      </c>
      <c r="L99" s="95">
        <v>0</v>
      </c>
      <c r="M99" s="28">
        <v>0</v>
      </c>
      <c r="N99" s="52"/>
      <c r="O99" s="52"/>
      <c r="P99" s="52"/>
      <c r="Q99" s="170"/>
      <c r="R99" s="123"/>
    </row>
    <row r="100" spans="1:480" s="29" customFormat="1" ht="75" customHeight="1" x14ac:dyDescent="0.25">
      <c r="A100" s="34" t="s">
        <v>53</v>
      </c>
      <c r="B100" s="34" t="s">
        <v>60</v>
      </c>
      <c r="C100" s="34" t="s">
        <v>19</v>
      </c>
      <c r="D100" s="26" t="s">
        <v>164</v>
      </c>
      <c r="E100" s="26" t="s">
        <v>55</v>
      </c>
      <c r="F100" s="27" t="s">
        <v>18</v>
      </c>
      <c r="G100" s="28">
        <v>0.32</v>
      </c>
      <c r="H100" s="76">
        <v>45631</v>
      </c>
      <c r="I100" s="28">
        <v>0</v>
      </c>
      <c r="J100" s="89">
        <v>0</v>
      </c>
      <c r="K100" s="156">
        <v>7568.92</v>
      </c>
      <c r="L100" s="95">
        <v>0</v>
      </c>
      <c r="M100" s="28">
        <v>0</v>
      </c>
      <c r="N100" s="52"/>
      <c r="O100" s="52"/>
      <c r="P100" s="52"/>
      <c r="Q100" s="173"/>
    </row>
    <row r="101" spans="1:480" s="29" customFormat="1" ht="78" customHeight="1" x14ac:dyDescent="0.25">
      <c r="A101" s="34" t="s">
        <v>53</v>
      </c>
      <c r="B101" s="34" t="s">
        <v>60</v>
      </c>
      <c r="C101" s="34" t="s">
        <v>19</v>
      </c>
      <c r="D101" s="26" t="s">
        <v>165</v>
      </c>
      <c r="E101" s="26" t="s">
        <v>55</v>
      </c>
      <c r="F101" s="27" t="s">
        <v>18</v>
      </c>
      <c r="G101" s="85">
        <v>0.8</v>
      </c>
      <c r="H101" s="76">
        <v>45631</v>
      </c>
      <c r="I101" s="28">
        <v>0</v>
      </c>
      <c r="J101" s="89">
        <v>0</v>
      </c>
      <c r="K101" s="156">
        <v>12715.61</v>
      </c>
      <c r="L101" s="95">
        <v>0</v>
      </c>
      <c r="M101" s="28">
        <v>0</v>
      </c>
      <c r="N101" s="52"/>
      <c r="O101" s="52"/>
      <c r="P101" s="52"/>
      <c r="Q101" s="173"/>
    </row>
    <row r="102" spans="1:480" s="29" customFormat="1" ht="72.75" customHeight="1" x14ac:dyDescent="0.25">
      <c r="A102" s="34" t="s">
        <v>53</v>
      </c>
      <c r="B102" s="34" t="s">
        <v>60</v>
      </c>
      <c r="C102" s="34" t="s">
        <v>19</v>
      </c>
      <c r="D102" s="26" t="s">
        <v>166</v>
      </c>
      <c r="E102" s="26" t="s">
        <v>55</v>
      </c>
      <c r="F102" s="27" t="s">
        <v>18</v>
      </c>
      <c r="G102" s="96">
        <v>0.5</v>
      </c>
      <c r="H102" s="76">
        <v>45631</v>
      </c>
      <c r="I102" s="28">
        <v>0</v>
      </c>
      <c r="J102" s="89">
        <v>0</v>
      </c>
      <c r="K102" s="156">
        <v>9689.74</v>
      </c>
      <c r="L102" s="95">
        <v>0</v>
      </c>
      <c r="M102" s="28">
        <v>0</v>
      </c>
      <c r="N102" s="52"/>
      <c r="O102" s="52"/>
      <c r="P102" s="52"/>
      <c r="Q102" s="173"/>
    </row>
    <row r="103" spans="1:480" s="29" customFormat="1" ht="78" customHeight="1" x14ac:dyDescent="0.25">
      <c r="A103" s="34" t="s">
        <v>53</v>
      </c>
      <c r="B103" s="34" t="s">
        <v>60</v>
      </c>
      <c r="C103" s="34" t="s">
        <v>19</v>
      </c>
      <c r="D103" s="26" t="s">
        <v>167</v>
      </c>
      <c r="E103" s="26" t="s">
        <v>55</v>
      </c>
      <c r="F103" s="27" t="s">
        <v>18</v>
      </c>
      <c r="G103" s="28">
        <v>0.5</v>
      </c>
      <c r="H103" s="76">
        <v>45631</v>
      </c>
      <c r="I103" s="28">
        <v>0</v>
      </c>
      <c r="J103" s="88">
        <v>0</v>
      </c>
      <c r="K103" s="157">
        <v>12029.4</v>
      </c>
      <c r="L103" s="88">
        <v>0</v>
      </c>
      <c r="M103" s="28">
        <v>0</v>
      </c>
      <c r="N103" s="52"/>
      <c r="O103" s="52"/>
      <c r="P103" s="52"/>
      <c r="Q103" s="173"/>
    </row>
    <row r="104" spans="1:480" s="30" customFormat="1" ht="77.25" customHeight="1" x14ac:dyDescent="0.25">
      <c r="A104" s="34" t="s">
        <v>53</v>
      </c>
      <c r="B104" s="34" t="s">
        <v>60</v>
      </c>
      <c r="C104" s="34" t="s">
        <v>19</v>
      </c>
      <c r="D104" s="26" t="s">
        <v>168</v>
      </c>
      <c r="E104" s="26" t="s">
        <v>55</v>
      </c>
      <c r="F104" s="27" t="s">
        <v>18</v>
      </c>
      <c r="G104" s="85">
        <v>0.23</v>
      </c>
      <c r="H104" s="76">
        <v>45590</v>
      </c>
      <c r="I104" s="28">
        <v>0</v>
      </c>
      <c r="J104" s="28">
        <v>0</v>
      </c>
      <c r="K104" s="85">
        <v>3957.35</v>
      </c>
      <c r="L104" s="28">
        <v>0</v>
      </c>
      <c r="M104" s="28">
        <v>0</v>
      </c>
      <c r="N104" s="52"/>
      <c r="O104" s="52"/>
      <c r="P104" s="52"/>
      <c r="Q104" s="170"/>
      <c r="R104" s="2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  <c r="AF104" s="29"/>
      <c r="AG104" s="29"/>
      <c r="AH104" s="29"/>
      <c r="AI104" s="29"/>
      <c r="AJ104" s="29"/>
      <c r="AK104" s="29"/>
      <c r="AL104" s="29"/>
      <c r="AM104" s="29"/>
      <c r="AN104" s="29"/>
      <c r="AO104" s="29"/>
      <c r="AP104" s="29"/>
      <c r="AQ104" s="29"/>
      <c r="AR104" s="29"/>
      <c r="AS104" s="29"/>
      <c r="AT104" s="29"/>
      <c r="AU104" s="29"/>
      <c r="AV104" s="29"/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  <c r="FY104" s="29"/>
      <c r="FZ104" s="29"/>
      <c r="GA104" s="29"/>
      <c r="GB104" s="29"/>
      <c r="GC104" s="29"/>
      <c r="GD104" s="29"/>
      <c r="GE104" s="29"/>
      <c r="GF104" s="29"/>
      <c r="GG104" s="29"/>
      <c r="GH104" s="29"/>
      <c r="GI104" s="29"/>
      <c r="GJ104" s="29"/>
      <c r="GK104" s="29"/>
      <c r="GL104" s="29"/>
      <c r="GM104" s="29"/>
      <c r="GN104" s="29"/>
      <c r="GO104" s="29"/>
      <c r="GP104" s="29"/>
      <c r="GQ104" s="29"/>
      <c r="GR104" s="29"/>
      <c r="GS104" s="29"/>
      <c r="GT104" s="29"/>
      <c r="GU104" s="29"/>
      <c r="GV104" s="29"/>
      <c r="GW104" s="29"/>
      <c r="GX104" s="29"/>
      <c r="GY104" s="29"/>
      <c r="GZ104" s="29"/>
      <c r="HA104" s="29"/>
      <c r="HB104" s="29"/>
      <c r="HC104" s="29"/>
      <c r="HD104" s="29"/>
      <c r="HE104" s="29"/>
      <c r="HF104" s="29"/>
      <c r="HG104" s="29"/>
      <c r="HH104" s="29"/>
      <c r="HI104" s="29"/>
      <c r="HJ104" s="29"/>
      <c r="HK104" s="29"/>
      <c r="HL104" s="29"/>
      <c r="HM104" s="29"/>
      <c r="HN104" s="29"/>
      <c r="HO104" s="29"/>
      <c r="HP104" s="29"/>
      <c r="HQ104" s="29"/>
      <c r="HR104" s="29"/>
      <c r="HS104" s="29"/>
      <c r="HT104" s="29"/>
      <c r="HU104" s="29"/>
      <c r="HV104" s="29"/>
      <c r="HW104" s="29"/>
      <c r="HX104" s="29"/>
      <c r="HY104" s="29"/>
      <c r="HZ104" s="29"/>
      <c r="IA104" s="29"/>
      <c r="IB104" s="29"/>
      <c r="IC104" s="29"/>
      <c r="ID104" s="29"/>
      <c r="IE104" s="29"/>
      <c r="IF104" s="29"/>
      <c r="IG104" s="29"/>
      <c r="IH104" s="29"/>
      <c r="II104" s="29"/>
      <c r="IJ104" s="29"/>
      <c r="IK104" s="29"/>
      <c r="IL104" s="29"/>
      <c r="IM104" s="29"/>
      <c r="IN104" s="29"/>
      <c r="IO104" s="29"/>
      <c r="IP104" s="29"/>
      <c r="IQ104" s="29"/>
      <c r="IR104" s="29"/>
      <c r="IS104" s="29"/>
      <c r="IT104" s="29"/>
      <c r="IU104" s="29"/>
      <c r="IV104" s="29"/>
      <c r="IW104" s="29"/>
      <c r="IX104" s="29"/>
      <c r="IY104" s="29"/>
      <c r="IZ104" s="29"/>
      <c r="JA104" s="29"/>
      <c r="JB104" s="29"/>
      <c r="JC104" s="29"/>
      <c r="JD104" s="29"/>
      <c r="JE104" s="29"/>
      <c r="JF104" s="29"/>
      <c r="JG104" s="29"/>
      <c r="JH104" s="29"/>
      <c r="JI104" s="29"/>
      <c r="JJ104" s="29"/>
      <c r="JK104" s="29"/>
      <c r="JL104" s="29"/>
      <c r="JM104" s="29"/>
      <c r="JN104" s="29"/>
      <c r="JO104" s="29"/>
      <c r="JP104" s="29"/>
      <c r="JQ104" s="29"/>
      <c r="JR104" s="29"/>
      <c r="JS104" s="29"/>
      <c r="JT104" s="29"/>
      <c r="JU104" s="29"/>
      <c r="JV104" s="29"/>
      <c r="JW104" s="29"/>
      <c r="JX104" s="29"/>
      <c r="JY104" s="29"/>
      <c r="JZ104" s="29"/>
      <c r="KA104" s="29"/>
      <c r="KB104" s="29"/>
      <c r="KC104" s="29"/>
      <c r="KD104" s="29"/>
      <c r="KE104" s="29"/>
      <c r="KF104" s="29"/>
      <c r="KG104" s="29"/>
      <c r="KH104" s="29"/>
      <c r="KI104" s="29"/>
      <c r="KJ104" s="29"/>
      <c r="KK104" s="29"/>
      <c r="KL104" s="29"/>
      <c r="KM104" s="29"/>
      <c r="KN104" s="29"/>
      <c r="KO104" s="29"/>
      <c r="KP104" s="29"/>
      <c r="KQ104" s="29"/>
      <c r="KR104" s="29"/>
      <c r="KS104" s="29"/>
      <c r="KT104" s="29"/>
      <c r="KU104" s="29"/>
      <c r="KV104" s="29"/>
      <c r="KW104" s="29"/>
      <c r="KX104" s="29"/>
      <c r="KY104" s="29"/>
      <c r="KZ104" s="29"/>
      <c r="LA104" s="29"/>
      <c r="LB104" s="29"/>
      <c r="LC104" s="29"/>
      <c r="LD104" s="29"/>
      <c r="LE104" s="29"/>
      <c r="LF104" s="29"/>
      <c r="LG104" s="29"/>
      <c r="LH104" s="29"/>
      <c r="LI104" s="29"/>
      <c r="LJ104" s="29"/>
      <c r="LK104" s="29"/>
      <c r="LL104" s="29"/>
      <c r="LM104" s="29"/>
      <c r="LN104" s="29"/>
      <c r="LO104" s="29"/>
      <c r="LP104" s="29"/>
      <c r="LQ104" s="29"/>
      <c r="LR104" s="29"/>
      <c r="LS104" s="29"/>
      <c r="LT104" s="29"/>
      <c r="LU104" s="29"/>
      <c r="LV104" s="29"/>
      <c r="LW104" s="29"/>
      <c r="LX104" s="29"/>
      <c r="LY104" s="29"/>
      <c r="LZ104" s="29"/>
      <c r="MA104" s="29"/>
      <c r="MB104" s="29"/>
      <c r="MC104" s="29"/>
      <c r="MD104" s="29"/>
      <c r="ME104" s="29"/>
      <c r="MF104" s="29"/>
      <c r="MG104" s="29"/>
      <c r="MH104" s="29"/>
      <c r="MI104" s="29"/>
      <c r="MJ104" s="29"/>
      <c r="MK104" s="29"/>
      <c r="ML104" s="29"/>
      <c r="MM104" s="29"/>
      <c r="MN104" s="29"/>
      <c r="MO104" s="29"/>
      <c r="MP104" s="29"/>
      <c r="MQ104" s="29"/>
      <c r="MR104" s="29"/>
      <c r="MS104" s="29"/>
      <c r="MT104" s="29"/>
      <c r="MU104" s="29"/>
      <c r="MV104" s="29"/>
      <c r="MW104" s="29"/>
      <c r="MX104" s="29"/>
      <c r="MY104" s="29"/>
      <c r="MZ104" s="29"/>
      <c r="NA104" s="29"/>
      <c r="NB104" s="29"/>
      <c r="NC104" s="29"/>
      <c r="ND104" s="29"/>
      <c r="NE104" s="29"/>
      <c r="NF104" s="29"/>
      <c r="NG104" s="29"/>
      <c r="NH104" s="29"/>
      <c r="NI104" s="29"/>
      <c r="NJ104" s="29"/>
      <c r="NK104" s="29"/>
      <c r="NL104" s="29"/>
      <c r="NM104" s="29"/>
      <c r="NN104" s="29"/>
      <c r="NO104" s="29"/>
      <c r="NP104" s="29"/>
      <c r="NQ104" s="29"/>
      <c r="NR104" s="29"/>
      <c r="NS104" s="29"/>
      <c r="NT104" s="29"/>
      <c r="NU104" s="29"/>
      <c r="NV104" s="29"/>
      <c r="NW104" s="29"/>
      <c r="NX104" s="29"/>
      <c r="NY104" s="29"/>
      <c r="NZ104" s="29"/>
      <c r="OA104" s="29"/>
      <c r="OB104" s="29"/>
      <c r="OC104" s="29"/>
      <c r="OD104" s="29"/>
      <c r="OE104" s="29"/>
      <c r="OF104" s="29"/>
      <c r="OG104" s="29"/>
      <c r="OH104" s="29"/>
      <c r="OI104" s="29"/>
      <c r="OJ104" s="29"/>
      <c r="OK104" s="29"/>
      <c r="OL104" s="29"/>
      <c r="OM104" s="29"/>
      <c r="ON104" s="29"/>
      <c r="OO104" s="29"/>
      <c r="OP104" s="29"/>
      <c r="OQ104" s="29"/>
      <c r="OR104" s="29"/>
      <c r="OS104" s="29"/>
      <c r="OT104" s="29"/>
      <c r="OU104" s="29"/>
      <c r="OV104" s="29"/>
      <c r="OW104" s="29"/>
      <c r="OX104" s="29"/>
      <c r="OY104" s="29"/>
      <c r="OZ104" s="29"/>
      <c r="PA104" s="29"/>
      <c r="PB104" s="29"/>
      <c r="PC104" s="29"/>
      <c r="PD104" s="29"/>
      <c r="PE104" s="29"/>
      <c r="PF104" s="29"/>
      <c r="PG104" s="29"/>
      <c r="PH104" s="29"/>
      <c r="PI104" s="29"/>
      <c r="PJ104" s="29"/>
      <c r="PK104" s="29"/>
      <c r="PL104" s="29"/>
      <c r="PM104" s="29"/>
      <c r="PN104" s="29"/>
      <c r="PO104" s="29"/>
      <c r="PP104" s="29"/>
      <c r="PQ104" s="29"/>
      <c r="PR104" s="29"/>
      <c r="PS104" s="29"/>
      <c r="PT104" s="29"/>
      <c r="PU104" s="29"/>
      <c r="PV104" s="29"/>
      <c r="PW104" s="29"/>
      <c r="PX104" s="29"/>
      <c r="PY104" s="29"/>
      <c r="PZ104" s="29"/>
      <c r="QA104" s="29"/>
      <c r="QB104" s="29"/>
      <c r="QC104" s="29"/>
      <c r="QD104" s="29"/>
      <c r="QE104" s="29"/>
      <c r="QF104" s="29"/>
      <c r="QG104" s="29"/>
      <c r="QH104" s="29"/>
      <c r="QI104" s="29"/>
      <c r="QJ104" s="29"/>
      <c r="QK104" s="29"/>
      <c r="QL104" s="29"/>
      <c r="QM104" s="29"/>
      <c r="QN104" s="29"/>
      <c r="QO104" s="29"/>
      <c r="QP104" s="29"/>
      <c r="QQ104" s="29"/>
      <c r="QR104" s="29"/>
      <c r="QS104" s="29"/>
      <c r="QT104" s="29"/>
      <c r="QU104" s="29"/>
      <c r="QV104" s="29"/>
      <c r="QW104" s="29"/>
      <c r="QX104" s="29"/>
      <c r="QY104" s="29"/>
      <c r="QZ104" s="29"/>
      <c r="RA104" s="29"/>
      <c r="RB104" s="29"/>
      <c r="RC104" s="29"/>
      <c r="RD104" s="29"/>
      <c r="RE104" s="29"/>
      <c r="RF104" s="29"/>
      <c r="RG104" s="29"/>
      <c r="RH104" s="29"/>
      <c r="RI104" s="29"/>
      <c r="RJ104" s="29"/>
      <c r="RK104" s="29"/>
      <c r="RL104" s="29"/>
    </row>
    <row r="105" spans="1:480" s="30" customFormat="1" ht="83.25" customHeight="1" x14ac:dyDescent="0.25">
      <c r="A105" s="34" t="s">
        <v>53</v>
      </c>
      <c r="B105" s="34" t="s">
        <v>60</v>
      </c>
      <c r="C105" s="34" t="s">
        <v>19</v>
      </c>
      <c r="D105" s="26" t="s">
        <v>169</v>
      </c>
      <c r="E105" s="26" t="s">
        <v>55</v>
      </c>
      <c r="F105" s="27" t="s">
        <v>18</v>
      </c>
      <c r="G105" s="85">
        <v>0.21</v>
      </c>
      <c r="H105" s="76">
        <v>45657</v>
      </c>
      <c r="I105" s="28">
        <v>0</v>
      </c>
      <c r="J105" s="28">
        <v>0</v>
      </c>
      <c r="K105" s="85">
        <v>8369.6299999999992</v>
      </c>
      <c r="L105" s="28">
        <v>0</v>
      </c>
      <c r="M105" s="28">
        <v>0</v>
      </c>
      <c r="N105" s="52"/>
      <c r="O105" s="52"/>
      <c r="P105" s="52"/>
      <c r="Q105" s="174"/>
      <c r="R105" s="126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  <c r="AF105" s="29"/>
      <c r="AG105" s="29"/>
      <c r="AH105" s="29"/>
      <c r="AI105" s="29"/>
      <c r="AJ105" s="29"/>
      <c r="AK105" s="29"/>
      <c r="AL105" s="29"/>
      <c r="AM105" s="29"/>
      <c r="AN105" s="29"/>
      <c r="AO105" s="29"/>
      <c r="AP105" s="29"/>
      <c r="AQ105" s="29"/>
      <c r="AR105" s="29"/>
      <c r="AS105" s="29"/>
      <c r="AT105" s="29"/>
      <c r="AU105" s="29"/>
      <c r="AV105" s="29"/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  <c r="FY105" s="29"/>
      <c r="FZ105" s="29"/>
      <c r="GA105" s="29"/>
      <c r="GB105" s="29"/>
      <c r="GC105" s="29"/>
      <c r="GD105" s="29"/>
      <c r="GE105" s="29"/>
      <c r="GF105" s="29"/>
      <c r="GG105" s="29"/>
      <c r="GH105" s="29"/>
      <c r="GI105" s="29"/>
      <c r="GJ105" s="29"/>
      <c r="GK105" s="29"/>
      <c r="GL105" s="29"/>
      <c r="GM105" s="29"/>
      <c r="GN105" s="29"/>
      <c r="GO105" s="29"/>
      <c r="GP105" s="29"/>
      <c r="GQ105" s="29"/>
      <c r="GR105" s="29"/>
      <c r="GS105" s="29"/>
      <c r="GT105" s="29"/>
      <c r="GU105" s="29"/>
      <c r="GV105" s="29"/>
      <c r="GW105" s="29"/>
      <c r="GX105" s="29"/>
      <c r="GY105" s="29"/>
      <c r="GZ105" s="29"/>
      <c r="HA105" s="29"/>
      <c r="HB105" s="29"/>
      <c r="HC105" s="29"/>
      <c r="HD105" s="29"/>
      <c r="HE105" s="29"/>
      <c r="HF105" s="29"/>
      <c r="HG105" s="29"/>
      <c r="HH105" s="29"/>
      <c r="HI105" s="29"/>
      <c r="HJ105" s="29"/>
      <c r="HK105" s="29"/>
      <c r="HL105" s="29"/>
      <c r="HM105" s="29"/>
      <c r="HN105" s="29"/>
      <c r="HO105" s="29"/>
      <c r="HP105" s="29"/>
      <c r="HQ105" s="29"/>
      <c r="HR105" s="29"/>
      <c r="HS105" s="29"/>
      <c r="HT105" s="29"/>
      <c r="HU105" s="29"/>
      <c r="HV105" s="29"/>
      <c r="HW105" s="29"/>
      <c r="HX105" s="29"/>
      <c r="HY105" s="29"/>
      <c r="HZ105" s="29"/>
      <c r="IA105" s="29"/>
      <c r="IB105" s="29"/>
      <c r="IC105" s="29"/>
      <c r="ID105" s="29"/>
      <c r="IE105" s="29"/>
      <c r="IF105" s="29"/>
      <c r="IG105" s="29"/>
      <c r="IH105" s="29"/>
      <c r="II105" s="29"/>
      <c r="IJ105" s="29"/>
      <c r="IK105" s="29"/>
      <c r="IL105" s="29"/>
      <c r="IM105" s="29"/>
      <c r="IN105" s="29"/>
      <c r="IO105" s="29"/>
      <c r="IP105" s="29"/>
      <c r="IQ105" s="29"/>
      <c r="IR105" s="29"/>
      <c r="IS105" s="29"/>
      <c r="IT105" s="29"/>
      <c r="IU105" s="29"/>
      <c r="IV105" s="29"/>
      <c r="IW105" s="29"/>
      <c r="IX105" s="29"/>
      <c r="IY105" s="29"/>
      <c r="IZ105" s="29"/>
      <c r="JA105" s="29"/>
      <c r="JB105" s="29"/>
      <c r="JC105" s="29"/>
      <c r="JD105" s="29"/>
      <c r="JE105" s="29"/>
      <c r="JF105" s="29"/>
      <c r="JG105" s="29"/>
      <c r="JH105" s="29"/>
      <c r="JI105" s="29"/>
      <c r="JJ105" s="29"/>
      <c r="JK105" s="29"/>
      <c r="JL105" s="29"/>
      <c r="JM105" s="29"/>
      <c r="JN105" s="29"/>
      <c r="JO105" s="29"/>
      <c r="JP105" s="29"/>
      <c r="JQ105" s="29"/>
      <c r="JR105" s="29"/>
      <c r="JS105" s="29"/>
      <c r="JT105" s="29"/>
      <c r="JU105" s="29"/>
      <c r="JV105" s="29"/>
      <c r="JW105" s="29"/>
      <c r="JX105" s="29"/>
      <c r="JY105" s="29"/>
      <c r="JZ105" s="29"/>
      <c r="KA105" s="29"/>
      <c r="KB105" s="29"/>
      <c r="KC105" s="29"/>
      <c r="KD105" s="29"/>
      <c r="KE105" s="29"/>
      <c r="KF105" s="29"/>
      <c r="KG105" s="29"/>
      <c r="KH105" s="29"/>
      <c r="KI105" s="29"/>
      <c r="KJ105" s="29"/>
      <c r="KK105" s="29"/>
      <c r="KL105" s="29"/>
      <c r="KM105" s="29"/>
      <c r="KN105" s="29"/>
      <c r="KO105" s="29"/>
      <c r="KP105" s="29"/>
      <c r="KQ105" s="29"/>
      <c r="KR105" s="29"/>
      <c r="KS105" s="29"/>
      <c r="KT105" s="29"/>
      <c r="KU105" s="29"/>
      <c r="KV105" s="29"/>
      <c r="KW105" s="29"/>
      <c r="KX105" s="29"/>
      <c r="KY105" s="29"/>
      <c r="KZ105" s="29"/>
      <c r="LA105" s="29"/>
      <c r="LB105" s="29"/>
      <c r="LC105" s="29"/>
      <c r="LD105" s="29"/>
      <c r="LE105" s="29"/>
      <c r="LF105" s="29"/>
      <c r="LG105" s="29"/>
      <c r="LH105" s="29"/>
      <c r="LI105" s="29"/>
      <c r="LJ105" s="29"/>
      <c r="LK105" s="29"/>
      <c r="LL105" s="29"/>
      <c r="LM105" s="29"/>
      <c r="LN105" s="29"/>
      <c r="LO105" s="29"/>
      <c r="LP105" s="29"/>
      <c r="LQ105" s="29"/>
      <c r="LR105" s="29"/>
      <c r="LS105" s="29"/>
      <c r="LT105" s="29"/>
      <c r="LU105" s="29"/>
      <c r="LV105" s="29"/>
      <c r="LW105" s="29"/>
      <c r="LX105" s="29"/>
      <c r="LY105" s="29"/>
      <c r="LZ105" s="29"/>
      <c r="MA105" s="29"/>
      <c r="MB105" s="29"/>
      <c r="MC105" s="29"/>
      <c r="MD105" s="29"/>
      <c r="ME105" s="29"/>
      <c r="MF105" s="29"/>
      <c r="MG105" s="29"/>
      <c r="MH105" s="29"/>
      <c r="MI105" s="29"/>
      <c r="MJ105" s="29"/>
      <c r="MK105" s="29"/>
      <c r="ML105" s="29"/>
      <c r="MM105" s="29"/>
      <c r="MN105" s="29"/>
      <c r="MO105" s="29"/>
      <c r="MP105" s="29"/>
      <c r="MQ105" s="29"/>
      <c r="MR105" s="29"/>
      <c r="MS105" s="29"/>
      <c r="MT105" s="29"/>
      <c r="MU105" s="29"/>
      <c r="MV105" s="29"/>
      <c r="MW105" s="29"/>
      <c r="MX105" s="29"/>
      <c r="MY105" s="29"/>
      <c r="MZ105" s="29"/>
      <c r="NA105" s="29"/>
      <c r="NB105" s="29"/>
      <c r="NC105" s="29"/>
      <c r="ND105" s="29"/>
      <c r="NE105" s="29"/>
      <c r="NF105" s="29"/>
      <c r="NG105" s="29"/>
      <c r="NH105" s="29"/>
      <c r="NI105" s="29"/>
      <c r="NJ105" s="29"/>
      <c r="NK105" s="29"/>
      <c r="NL105" s="29"/>
      <c r="NM105" s="29"/>
      <c r="NN105" s="29"/>
      <c r="NO105" s="29"/>
      <c r="NP105" s="29"/>
      <c r="NQ105" s="29"/>
      <c r="NR105" s="29"/>
      <c r="NS105" s="29"/>
      <c r="NT105" s="29"/>
      <c r="NU105" s="29"/>
      <c r="NV105" s="29"/>
      <c r="NW105" s="29"/>
      <c r="NX105" s="29"/>
      <c r="NY105" s="29"/>
      <c r="NZ105" s="29"/>
      <c r="OA105" s="29"/>
      <c r="OB105" s="29"/>
      <c r="OC105" s="29"/>
      <c r="OD105" s="29"/>
      <c r="OE105" s="29"/>
      <c r="OF105" s="29"/>
      <c r="OG105" s="29"/>
      <c r="OH105" s="29"/>
      <c r="OI105" s="29"/>
      <c r="OJ105" s="29"/>
      <c r="OK105" s="29"/>
      <c r="OL105" s="29"/>
      <c r="OM105" s="29"/>
      <c r="ON105" s="29"/>
      <c r="OO105" s="29"/>
      <c r="OP105" s="29"/>
      <c r="OQ105" s="29"/>
      <c r="OR105" s="29"/>
      <c r="OS105" s="29"/>
      <c r="OT105" s="29"/>
      <c r="OU105" s="29"/>
      <c r="OV105" s="29"/>
      <c r="OW105" s="29"/>
      <c r="OX105" s="29"/>
      <c r="OY105" s="29"/>
      <c r="OZ105" s="29"/>
      <c r="PA105" s="29"/>
      <c r="PB105" s="29"/>
      <c r="PC105" s="29"/>
      <c r="PD105" s="29"/>
      <c r="PE105" s="29"/>
      <c r="PF105" s="29"/>
      <c r="PG105" s="29"/>
      <c r="PH105" s="29"/>
      <c r="PI105" s="29"/>
      <c r="PJ105" s="29"/>
      <c r="PK105" s="29"/>
      <c r="PL105" s="29"/>
      <c r="PM105" s="29"/>
      <c r="PN105" s="29"/>
      <c r="PO105" s="29"/>
      <c r="PP105" s="29"/>
      <c r="PQ105" s="29"/>
      <c r="PR105" s="29"/>
      <c r="PS105" s="29"/>
      <c r="PT105" s="29"/>
      <c r="PU105" s="29"/>
      <c r="PV105" s="29"/>
      <c r="PW105" s="29"/>
      <c r="PX105" s="29"/>
      <c r="PY105" s="29"/>
      <c r="PZ105" s="29"/>
      <c r="QA105" s="29"/>
      <c r="QB105" s="29"/>
      <c r="QC105" s="29"/>
      <c r="QD105" s="29"/>
      <c r="QE105" s="29"/>
      <c r="QF105" s="29"/>
      <c r="QG105" s="29"/>
      <c r="QH105" s="29"/>
      <c r="QI105" s="29"/>
      <c r="QJ105" s="29"/>
      <c r="QK105" s="29"/>
      <c r="QL105" s="29"/>
      <c r="QM105" s="29"/>
      <c r="QN105" s="29"/>
      <c r="QO105" s="29"/>
      <c r="QP105" s="29"/>
      <c r="QQ105" s="29"/>
      <c r="QR105" s="29"/>
      <c r="QS105" s="29"/>
      <c r="QT105" s="29"/>
      <c r="QU105" s="29"/>
      <c r="QV105" s="29"/>
      <c r="QW105" s="29"/>
      <c r="QX105" s="29"/>
      <c r="QY105" s="29"/>
      <c r="QZ105" s="29"/>
      <c r="RA105" s="29"/>
      <c r="RB105" s="29"/>
      <c r="RC105" s="29"/>
      <c r="RD105" s="29"/>
      <c r="RE105" s="29"/>
      <c r="RF105" s="29"/>
      <c r="RG105" s="29"/>
      <c r="RH105" s="29"/>
      <c r="RI105" s="29"/>
      <c r="RJ105" s="29"/>
      <c r="RK105" s="29"/>
      <c r="RL105" s="29"/>
    </row>
    <row r="106" spans="1:480" s="30" customFormat="1" ht="85.5" customHeight="1" x14ac:dyDescent="0.25">
      <c r="A106" s="25" t="s">
        <v>53</v>
      </c>
      <c r="B106" s="25" t="s">
        <v>60</v>
      </c>
      <c r="C106" s="25" t="s">
        <v>19</v>
      </c>
      <c r="D106" s="26" t="s">
        <v>170</v>
      </c>
      <c r="E106" s="26" t="s">
        <v>55</v>
      </c>
      <c r="F106" s="27" t="s">
        <v>18</v>
      </c>
      <c r="G106" s="87">
        <v>0</v>
      </c>
      <c r="H106" s="76" t="s">
        <v>13</v>
      </c>
      <c r="I106" s="28">
        <v>0</v>
      </c>
      <c r="J106" s="28">
        <v>0</v>
      </c>
      <c r="K106" s="156">
        <v>0</v>
      </c>
      <c r="L106" s="28">
        <v>0</v>
      </c>
      <c r="M106" s="28">
        <v>0</v>
      </c>
      <c r="N106" s="52"/>
      <c r="O106" s="52"/>
      <c r="P106" s="52"/>
      <c r="Q106" s="174"/>
      <c r="R106" s="102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  <c r="AF106" s="29"/>
      <c r="AG106" s="29"/>
      <c r="AH106" s="29"/>
      <c r="AI106" s="29"/>
      <c r="AJ106" s="29"/>
      <c r="AK106" s="29"/>
      <c r="AL106" s="29"/>
      <c r="AM106" s="29"/>
      <c r="AN106" s="29"/>
      <c r="AO106" s="29"/>
      <c r="AP106" s="29"/>
      <c r="AQ106" s="29"/>
      <c r="AR106" s="29"/>
      <c r="AS106" s="29"/>
      <c r="AT106" s="29"/>
      <c r="AU106" s="29"/>
      <c r="AV106" s="29"/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  <c r="FY106" s="29"/>
      <c r="FZ106" s="29"/>
      <c r="GA106" s="29"/>
      <c r="GB106" s="29"/>
      <c r="GC106" s="29"/>
      <c r="GD106" s="29"/>
      <c r="GE106" s="29"/>
      <c r="GF106" s="29"/>
      <c r="GG106" s="29"/>
      <c r="GH106" s="29"/>
      <c r="GI106" s="29"/>
      <c r="GJ106" s="29"/>
      <c r="GK106" s="29"/>
      <c r="GL106" s="29"/>
      <c r="GM106" s="29"/>
      <c r="GN106" s="29"/>
      <c r="GO106" s="29"/>
      <c r="GP106" s="29"/>
      <c r="GQ106" s="29"/>
      <c r="GR106" s="29"/>
      <c r="GS106" s="29"/>
      <c r="GT106" s="29"/>
      <c r="GU106" s="29"/>
      <c r="GV106" s="29"/>
      <c r="GW106" s="29"/>
      <c r="GX106" s="29"/>
      <c r="GY106" s="29"/>
      <c r="GZ106" s="29"/>
      <c r="HA106" s="29"/>
      <c r="HB106" s="29"/>
      <c r="HC106" s="29"/>
      <c r="HD106" s="29"/>
      <c r="HE106" s="29"/>
      <c r="HF106" s="29"/>
      <c r="HG106" s="29"/>
      <c r="HH106" s="29"/>
      <c r="HI106" s="29"/>
      <c r="HJ106" s="29"/>
      <c r="HK106" s="29"/>
      <c r="HL106" s="29"/>
      <c r="HM106" s="29"/>
      <c r="HN106" s="29"/>
      <c r="HO106" s="29"/>
      <c r="HP106" s="29"/>
      <c r="HQ106" s="29"/>
      <c r="HR106" s="29"/>
      <c r="HS106" s="29"/>
      <c r="HT106" s="29"/>
      <c r="HU106" s="29"/>
      <c r="HV106" s="29"/>
      <c r="HW106" s="29"/>
      <c r="HX106" s="29"/>
      <c r="HY106" s="29"/>
      <c r="HZ106" s="29"/>
      <c r="IA106" s="29"/>
      <c r="IB106" s="29"/>
      <c r="IC106" s="29"/>
      <c r="ID106" s="29"/>
      <c r="IE106" s="29"/>
      <c r="IF106" s="29"/>
      <c r="IG106" s="29"/>
      <c r="IH106" s="29"/>
      <c r="II106" s="29"/>
      <c r="IJ106" s="29"/>
      <c r="IK106" s="29"/>
      <c r="IL106" s="29"/>
      <c r="IM106" s="29"/>
      <c r="IN106" s="29"/>
      <c r="IO106" s="29"/>
      <c r="IP106" s="29"/>
      <c r="IQ106" s="29"/>
      <c r="IR106" s="29"/>
      <c r="IS106" s="29"/>
      <c r="IT106" s="29"/>
      <c r="IU106" s="29"/>
      <c r="IV106" s="29"/>
      <c r="IW106" s="29"/>
      <c r="IX106" s="29"/>
      <c r="IY106" s="29"/>
      <c r="IZ106" s="29"/>
      <c r="JA106" s="29"/>
      <c r="JB106" s="29"/>
      <c r="JC106" s="29"/>
      <c r="JD106" s="29"/>
      <c r="JE106" s="29"/>
      <c r="JF106" s="29"/>
      <c r="JG106" s="29"/>
      <c r="JH106" s="29"/>
      <c r="JI106" s="29"/>
      <c r="JJ106" s="29"/>
      <c r="JK106" s="29"/>
      <c r="JL106" s="29"/>
      <c r="JM106" s="29"/>
      <c r="JN106" s="29"/>
      <c r="JO106" s="29"/>
      <c r="JP106" s="29"/>
      <c r="JQ106" s="29"/>
      <c r="JR106" s="29"/>
      <c r="JS106" s="29"/>
      <c r="JT106" s="29"/>
      <c r="JU106" s="29"/>
      <c r="JV106" s="29"/>
      <c r="JW106" s="29"/>
      <c r="JX106" s="29"/>
      <c r="JY106" s="29"/>
      <c r="JZ106" s="29"/>
      <c r="KA106" s="29"/>
      <c r="KB106" s="29"/>
      <c r="KC106" s="29"/>
      <c r="KD106" s="29"/>
      <c r="KE106" s="29"/>
      <c r="KF106" s="29"/>
      <c r="KG106" s="29"/>
      <c r="KH106" s="29"/>
      <c r="KI106" s="29"/>
      <c r="KJ106" s="29"/>
      <c r="KK106" s="29"/>
      <c r="KL106" s="29"/>
      <c r="KM106" s="29"/>
      <c r="KN106" s="29"/>
      <c r="KO106" s="29"/>
      <c r="KP106" s="29"/>
      <c r="KQ106" s="29"/>
      <c r="KR106" s="29"/>
      <c r="KS106" s="29"/>
      <c r="KT106" s="29"/>
      <c r="KU106" s="29"/>
      <c r="KV106" s="29"/>
      <c r="KW106" s="29"/>
      <c r="KX106" s="29"/>
      <c r="KY106" s="29"/>
      <c r="KZ106" s="29"/>
      <c r="LA106" s="29"/>
      <c r="LB106" s="29"/>
      <c r="LC106" s="29"/>
      <c r="LD106" s="29"/>
      <c r="LE106" s="29"/>
      <c r="LF106" s="29"/>
      <c r="LG106" s="29"/>
      <c r="LH106" s="29"/>
      <c r="LI106" s="29"/>
      <c r="LJ106" s="29"/>
      <c r="LK106" s="29"/>
      <c r="LL106" s="29"/>
      <c r="LM106" s="29"/>
      <c r="LN106" s="29"/>
      <c r="LO106" s="29"/>
      <c r="LP106" s="29"/>
      <c r="LQ106" s="29"/>
      <c r="LR106" s="29"/>
      <c r="LS106" s="29"/>
      <c r="LT106" s="29"/>
      <c r="LU106" s="29"/>
      <c r="LV106" s="29"/>
      <c r="LW106" s="29"/>
      <c r="LX106" s="29"/>
      <c r="LY106" s="29"/>
      <c r="LZ106" s="29"/>
      <c r="MA106" s="29"/>
      <c r="MB106" s="29"/>
      <c r="MC106" s="29"/>
      <c r="MD106" s="29"/>
      <c r="ME106" s="29"/>
      <c r="MF106" s="29"/>
      <c r="MG106" s="29"/>
      <c r="MH106" s="29"/>
      <c r="MI106" s="29"/>
      <c r="MJ106" s="29"/>
      <c r="MK106" s="29"/>
      <c r="ML106" s="29"/>
      <c r="MM106" s="29"/>
      <c r="MN106" s="29"/>
      <c r="MO106" s="29"/>
      <c r="MP106" s="29"/>
      <c r="MQ106" s="29"/>
      <c r="MR106" s="29"/>
      <c r="MS106" s="29"/>
      <c r="MT106" s="29"/>
      <c r="MU106" s="29"/>
      <c r="MV106" s="29"/>
      <c r="MW106" s="29"/>
      <c r="MX106" s="29"/>
      <c r="MY106" s="29"/>
      <c r="MZ106" s="29"/>
      <c r="NA106" s="29"/>
      <c r="NB106" s="29"/>
      <c r="NC106" s="29"/>
      <c r="ND106" s="29"/>
      <c r="NE106" s="29"/>
      <c r="NF106" s="29"/>
      <c r="NG106" s="29"/>
      <c r="NH106" s="29"/>
      <c r="NI106" s="29"/>
      <c r="NJ106" s="29"/>
      <c r="NK106" s="29"/>
      <c r="NL106" s="29"/>
      <c r="NM106" s="29"/>
      <c r="NN106" s="29"/>
      <c r="NO106" s="29"/>
      <c r="NP106" s="29"/>
      <c r="NQ106" s="29"/>
      <c r="NR106" s="29"/>
      <c r="NS106" s="29"/>
      <c r="NT106" s="29"/>
      <c r="NU106" s="29"/>
      <c r="NV106" s="29"/>
      <c r="NW106" s="29"/>
      <c r="NX106" s="29"/>
      <c r="NY106" s="29"/>
      <c r="NZ106" s="29"/>
      <c r="OA106" s="29"/>
      <c r="OB106" s="29"/>
      <c r="OC106" s="29"/>
      <c r="OD106" s="29"/>
      <c r="OE106" s="29"/>
      <c r="OF106" s="29"/>
      <c r="OG106" s="29"/>
      <c r="OH106" s="29"/>
      <c r="OI106" s="29"/>
      <c r="OJ106" s="29"/>
      <c r="OK106" s="29"/>
      <c r="OL106" s="29"/>
      <c r="OM106" s="29"/>
      <c r="ON106" s="29"/>
      <c r="OO106" s="29"/>
      <c r="OP106" s="29"/>
      <c r="OQ106" s="29"/>
      <c r="OR106" s="29"/>
      <c r="OS106" s="29"/>
      <c r="OT106" s="29"/>
      <c r="OU106" s="29"/>
      <c r="OV106" s="29"/>
      <c r="OW106" s="29"/>
      <c r="OX106" s="29"/>
      <c r="OY106" s="29"/>
      <c r="OZ106" s="29"/>
      <c r="PA106" s="29"/>
      <c r="PB106" s="29"/>
      <c r="PC106" s="29"/>
      <c r="PD106" s="29"/>
      <c r="PE106" s="29"/>
      <c r="PF106" s="29"/>
      <c r="PG106" s="29"/>
      <c r="PH106" s="29"/>
      <c r="PI106" s="29"/>
      <c r="PJ106" s="29"/>
      <c r="PK106" s="29"/>
      <c r="PL106" s="29"/>
      <c r="PM106" s="29"/>
      <c r="PN106" s="29"/>
      <c r="PO106" s="29"/>
      <c r="PP106" s="29"/>
      <c r="PQ106" s="29"/>
      <c r="PR106" s="29"/>
      <c r="PS106" s="29"/>
      <c r="PT106" s="29"/>
      <c r="PU106" s="29"/>
      <c r="PV106" s="29"/>
      <c r="PW106" s="29"/>
      <c r="PX106" s="29"/>
      <c r="PY106" s="29"/>
      <c r="PZ106" s="29"/>
      <c r="QA106" s="29"/>
      <c r="QB106" s="29"/>
      <c r="QC106" s="29"/>
      <c r="QD106" s="29"/>
      <c r="QE106" s="29"/>
      <c r="QF106" s="29"/>
      <c r="QG106" s="29"/>
      <c r="QH106" s="29"/>
      <c r="QI106" s="29"/>
      <c r="QJ106" s="29"/>
      <c r="QK106" s="29"/>
      <c r="QL106" s="29"/>
      <c r="QM106" s="29"/>
      <c r="QN106" s="29"/>
      <c r="QO106" s="29"/>
      <c r="QP106" s="29"/>
      <c r="QQ106" s="29"/>
      <c r="QR106" s="29"/>
      <c r="QS106" s="29"/>
      <c r="QT106" s="29"/>
      <c r="QU106" s="29"/>
      <c r="QV106" s="29"/>
      <c r="QW106" s="29"/>
      <c r="QX106" s="29"/>
      <c r="QY106" s="29"/>
      <c r="QZ106" s="29"/>
      <c r="RA106" s="29"/>
      <c r="RB106" s="29"/>
      <c r="RC106" s="29"/>
      <c r="RD106" s="29"/>
      <c r="RE106" s="29"/>
      <c r="RF106" s="29"/>
      <c r="RG106" s="29"/>
      <c r="RH106" s="29"/>
      <c r="RI106" s="29"/>
      <c r="RJ106" s="29"/>
      <c r="RK106" s="29"/>
      <c r="RL106" s="29"/>
    </row>
    <row r="107" spans="1:480" s="29" customFormat="1" ht="76.5" customHeight="1" x14ac:dyDescent="0.25">
      <c r="A107" s="34" t="s">
        <v>53</v>
      </c>
      <c r="B107" s="34" t="s">
        <v>60</v>
      </c>
      <c r="C107" s="34" t="s">
        <v>19</v>
      </c>
      <c r="D107" s="26" t="s">
        <v>171</v>
      </c>
      <c r="E107" s="26" t="s">
        <v>55</v>
      </c>
      <c r="F107" s="27" t="s">
        <v>18</v>
      </c>
      <c r="G107" s="87">
        <v>0.6</v>
      </c>
      <c r="H107" s="76">
        <v>45657</v>
      </c>
      <c r="I107" s="28">
        <v>0</v>
      </c>
      <c r="J107" s="28">
        <v>0</v>
      </c>
      <c r="K107" s="158">
        <v>9801.42</v>
      </c>
      <c r="L107" s="28">
        <v>0</v>
      </c>
      <c r="M107" s="28">
        <v>0</v>
      </c>
      <c r="N107" s="52"/>
      <c r="O107" s="52"/>
      <c r="P107" s="52"/>
      <c r="Q107" s="175"/>
      <c r="R107" s="126"/>
    </row>
    <row r="108" spans="1:480" s="29" customFormat="1" ht="156.75" customHeight="1" x14ac:dyDescent="0.25">
      <c r="A108" s="34" t="s">
        <v>53</v>
      </c>
      <c r="B108" s="34" t="s">
        <v>60</v>
      </c>
      <c r="C108" s="34" t="s">
        <v>19</v>
      </c>
      <c r="D108" s="26" t="s">
        <v>173</v>
      </c>
      <c r="E108" s="26" t="s">
        <v>55</v>
      </c>
      <c r="F108" s="27" t="s">
        <v>18</v>
      </c>
      <c r="G108" s="38">
        <v>0.52</v>
      </c>
      <c r="H108" s="76">
        <v>45539</v>
      </c>
      <c r="I108" s="28">
        <v>0</v>
      </c>
      <c r="J108" s="28">
        <v>0</v>
      </c>
      <c r="K108" s="159">
        <v>15936.07</v>
      </c>
      <c r="L108" s="28">
        <v>0</v>
      </c>
      <c r="M108" s="28">
        <v>0</v>
      </c>
      <c r="N108" s="52"/>
      <c r="O108" s="52"/>
      <c r="P108" s="52"/>
      <c r="Q108" s="169"/>
    </row>
    <row r="109" spans="1:480" s="29" customFormat="1" ht="67.5" customHeight="1" x14ac:dyDescent="0.25">
      <c r="A109" s="34" t="s">
        <v>53</v>
      </c>
      <c r="B109" s="34" t="s">
        <v>60</v>
      </c>
      <c r="C109" s="34" t="s">
        <v>19</v>
      </c>
      <c r="D109" s="26" t="s">
        <v>194</v>
      </c>
      <c r="E109" s="26" t="s">
        <v>55</v>
      </c>
      <c r="F109" s="27" t="s">
        <v>18</v>
      </c>
      <c r="G109" s="38">
        <v>0.16</v>
      </c>
      <c r="H109" s="76">
        <v>45508</v>
      </c>
      <c r="I109" s="28">
        <v>0</v>
      </c>
      <c r="J109" s="28">
        <v>0</v>
      </c>
      <c r="K109" s="152">
        <v>2943.23</v>
      </c>
      <c r="L109" s="28">
        <v>0</v>
      </c>
      <c r="M109" s="28">
        <v>0</v>
      </c>
      <c r="N109" s="52"/>
      <c r="O109" s="52"/>
      <c r="P109" s="52"/>
      <c r="Q109" s="169"/>
    </row>
    <row r="110" spans="1:480" s="29" customFormat="1" ht="72" customHeight="1" x14ac:dyDescent="0.25">
      <c r="A110" s="34" t="s">
        <v>53</v>
      </c>
      <c r="B110" s="34" t="s">
        <v>60</v>
      </c>
      <c r="C110" s="34" t="s">
        <v>19</v>
      </c>
      <c r="D110" s="26" t="s">
        <v>172</v>
      </c>
      <c r="E110" s="26" t="s">
        <v>55</v>
      </c>
      <c r="F110" s="27" t="s">
        <v>18</v>
      </c>
      <c r="G110" s="28">
        <v>0.28000000000000003</v>
      </c>
      <c r="H110" s="76">
        <v>45570</v>
      </c>
      <c r="I110" s="28">
        <v>0</v>
      </c>
      <c r="J110" s="28">
        <v>0</v>
      </c>
      <c r="K110" s="28">
        <v>10441.75</v>
      </c>
      <c r="L110" s="28">
        <v>0</v>
      </c>
      <c r="M110" s="28">
        <v>0</v>
      </c>
      <c r="N110" s="52"/>
      <c r="O110" s="52"/>
      <c r="P110" s="52"/>
      <c r="Q110" s="169"/>
    </row>
    <row r="111" spans="1:480" s="30" customFormat="1" ht="80.25" customHeight="1" x14ac:dyDescent="0.25">
      <c r="A111" s="34" t="s">
        <v>53</v>
      </c>
      <c r="B111" s="34" t="s">
        <v>60</v>
      </c>
      <c r="C111" s="34" t="s">
        <v>19</v>
      </c>
      <c r="D111" s="26" t="s">
        <v>188</v>
      </c>
      <c r="E111" s="26" t="s">
        <v>55</v>
      </c>
      <c r="F111" s="27" t="s">
        <v>18</v>
      </c>
      <c r="G111" s="28">
        <v>0.24</v>
      </c>
      <c r="H111" s="76">
        <v>45509</v>
      </c>
      <c r="I111" s="28">
        <v>0</v>
      </c>
      <c r="J111" s="28">
        <v>0</v>
      </c>
      <c r="K111" s="74">
        <v>3449.83</v>
      </c>
      <c r="L111" s="28">
        <v>0</v>
      </c>
      <c r="M111" s="28">
        <v>0</v>
      </c>
      <c r="N111" s="52"/>
      <c r="O111" s="52"/>
      <c r="P111" s="52"/>
      <c r="Q111" s="169"/>
      <c r="R111" s="2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  <c r="AF111" s="29"/>
      <c r="AG111" s="29"/>
      <c r="AH111" s="29"/>
      <c r="AI111" s="29"/>
      <c r="AJ111" s="29"/>
      <c r="AK111" s="29"/>
      <c r="AL111" s="29"/>
      <c r="AM111" s="29"/>
      <c r="AN111" s="29"/>
      <c r="AO111" s="29"/>
      <c r="AP111" s="29"/>
      <c r="AQ111" s="29"/>
      <c r="AR111" s="29"/>
      <c r="AS111" s="29"/>
      <c r="AT111" s="29"/>
      <c r="AU111" s="29"/>
      <c r="AV111" s="29"/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  <c r="FY111" s="29"/>
      <c r="FZ111" s="29"/>
      <c r="GA111" s="29"/>
      <c r="GB111" s="29"/>
      <c r="GC111" s="29"/>
      <c r="GD111" s="29"/>
      <c r="GE111" s="29"/>
      <c r="GF111" s="29"/>
      <c r="GG111" s="29"/>
      <c r="GH111" s="29"/>
      <c r="GI111" s="29"/>
      <c r="GJ111" s="29"/>
      <c r="GK111" s="29"/>
      <c r="GL111" s="29"/>
      <c r="GM111" s="29"/>
      <c r="GN111" s="29"/>
      <c r="GO111" s="29"/>
      <c r="GP111" s="29"/>
      <c r="GQ111" s="29"/>
      <c r="GR111" s="29"/>
      <c r="GS111" s="29"/>
      <c r="GT111" s="29"/>
      <c r="GU111" s="29"/>
      <c r="GV111" s="29"/>
      <c r="GW111" s="29"/>
      <c r="GX111" s="29"/>
      <c r="GY111" s="29"/>
      <c r="GZ111" s="29"/>
      <c r="HA111" s="29"/>
      <c r="HB111" s="29"/>
      <c r="HC111" s="29"/>
      <c r="HD111" s="29"/>
      <c r="HE111" s="29"/>
      <c r="HF111" s="29"/>
      <c r="HG111" s="29"/>
      <c r="HH111" s="29"/>
      <c r="HI111" s="29"/>
      <c r="HJ111" s="29"/>
      <c r="HK111" s="29"/>
      <c r="HL111" s="29"/>
      <c r="HM111" s="29"/>
      <c r="HN111" s="29"/>
      <c r="HO111" s="29"/>
      <c r="HP111" s="29"/>
      <c r="HQ111" s="29"/>
      <c r="HR111" s="29"/>
      <c r="HS111" s="29"/>
      <c r="HT111" s="29"/>
      <c r="HU111" s="29"/>
      <c r="HV111" s="29"/>
      <c r="HW111" s="29"/>
      <c r="HX111" s="29"/>
      <c r="HY111" s="29"/>
      <c r="HZ111" s="29"/>
      <c r="IA111" s="29"/>
      <c r="IB111" s="29"/>
      <c r="IC111" s="29"/>
      <c r="ID111" s="29"/>
      <c r="IE111" s="29"/>
      <c r="IF111" s="29"/>
      <c r="IG111" s="29"/>
      <c r="IH111" s="29"/>
      <c r="II111" s="29"/>
      <c r="IJ111" s="29"/>
      <c r="IK111" s="29"/>
      <c r="IL111" s="29"/>
      <c r="IM111" s="29"/>
      <c r="IN111" s="29"/>
      <c r="IO111" s="29"/>
      <c r="IP111" s="29"/>
      <c r="IQ111" s="29"/>
      <c r="IR111" s="29"/>
      <c r="IS111" s="29"/>
      <c r="IT111" s="29"/>
      <c r="IU111" s="29"/>
      <c r="IV111" s="29"/>
      <c r="IW111" s="29"/>
      <c r="IX111" s="29"/>
      <c r="IY111" s="29"/>
      <c r="IZ111" s="29"/>
      <c r="JA111" s="29"/>
      <c r="JB111" s="29"/>
      <c r="JC111" s="29"/>
      <c r="JD111" s="29"/>
      <c r="JE111" s="29"/>
      <c r="JF111" s="29"/>
      <c r="JG111" s="29"/>
      <c r="JH111" s="29"/>
      <c r="JI111" s="29"/>
      <c r="JJ111" s="29"/>
      <c r="JK111" s="29"/>
      <c r="JL111" s="29"/>
      <c r="JM111" s="29"/>
      <c r="JN111" s="29"/>
      <c r="JO111" s="29"/>
      <c r="JP111" s="29"/>
      <c r="JQ111" s="29"/>
      <c r="JR111" s="29"/>
      <c r="JS111" s="29"/>
      <c r="JT111" s="29"/>
      <c r="JU111" s="29"/>
      <c r="JV111" s="29"/>
      <c r="JW111" s="29"/>
      <c r="JX111" s="29"/>
      <c r="JY111" s="29"/>
      <c r="JZ111" s="29"/>
      <c r="KA111" s="29"/>
      <c r="KB111" s="29"/>
      <c r="KC111" s="29"/>
      <c r="KD111" s="29"/>
      <c r="KE111" s="29"/>
      <c r="KF111" s="29"/>
      <c r="KG111" s="29"/>
      <c r="KH111" s="29"/>
      <c r="KI111" s="29"/>
      <c r="KJ111" s="29"/>
      <c r="KK111" s="29"/>
      <c r="KL111" s="29"/>
      <c r="KM111" s="29"/>
      <c r="KN111" s="29"/>
      <c r="KO111" s="29"/>
      <c r="KP111" s="29"/>
      <c r="KQ111" s="29"/>
      <c r="KR111" s="29"/>
      <c r="KS111" s="29"/>
      <c r="KT111" s="29"/>
      <c r="KU111" s="29"/>
      <c r="KV111" s="29"/>
      <c r="KW111" s="29"/>
      <c r="KX111" s="29"/>
      <c r="KY111" s="29"/>
      <c r="KZ111" s="29"/>
      <c r="LA111" s="29"/>
      <c r="LB111" s="29"/>
      <c r="LC111" s="29"/>
      <c r="LD111" s="29"/>
      <c r="LE111" s="29"/>
      <c r="LF111" s="29"/>
      <c r="LG111" s="29"/>
      <c r="LH111" s="29"/>
      <c r="LI111" s="29"/>
      <c r="LJ111" s="29"/>
      <c r="LK111" s="29"/>
      <c r="LL111" s="29"/>
      <c r="LM111" s="29"/>
      <c r="LN111" s="29"/>
      <c r="LO111" s="29"/>
      <c r="LP111" s="29"/>
      <c r="LQ111" s="29"/>
      <c r="LR111" s="29"/>
      <c r="LS111" s="29"/>
      <c r="LT111" s="29"/>
      <c r="LU111" s="29"/>
      <c r="LV111" s="29"/>
      <c r="LW111" s="29"/>
      <c r="LX111" s="29"/>
      <c r="LY111" s="29"/>
      <c r="LZ111" s="29"/>
      <c r="MA111" s="29"/>
      <c r="MB111" s="29"/>
      <c r="MC111" s="29"/>
      <c r="MD111" s="29"/>
      <c r="ME111" s="29"/>
      <c r="MF111" s="29"/>
      <c r="MG111" s="29"/>
      <c r="MH111" s="29"/>
      <c r="MI111" s="29"/>
      <c r="MJ111" s="29"/>
      <c r="MK111" s="29"/>
      <c r="ML111" s="29"/>
      <c r="MM111" s="29"/>
      <c r="MN111" s="29"/>
      <c r="MO111" s="29"/>
      <c r="MP111" s="29"/>
      <c r="MQ111" s="29"/>
      <c r="MR111" s="29"/>
      <c r="MS111" s="29"/>
      <c r="MT111" s="29"/>
      <c r="MU111" s="29"/>
      <c r="MV111" s="29"/>
      <c r="MW111" s="29"/>
      <c r="MX111" s="29"/>
      <c r="MY111" s="29"/>
      <c r="MZ111" s="29"/>
      <c r="NA111" s="29"/>
      <c r="NB111" s="29"/>
      <c r="NC111" s="29"/>
      <c r="ND111" s="29"/>
      <c r="NE111" s="29"/>
      <c r="NF111" s="29"/>
      <c r="NG111" s="29"/>
      <c r="NH111" s="29"/>
      <c r="NI111" s="29"/>
      <c r="NJ111" s="29"/>
      <c r="NK111" s="29"/>
      <c r="NL111" s="29"/>
      <c r="NM111" s="29"/>
      <c r="NN111" s="29"/>
      <c r="NO111" s="29"/>
      <c r="NP111" s="29"/>
      <c r="NQ111" s="29"/>
      <c r="NR111" s="29"/>
      <c r="NS111" s="29"/>
      <c r="NT111" s="29"/>
      <c r="NU111" s="29"/>
      <c r="NV111" s="29"/>
      <c r="NW111" s="29"/>
      <c r="NX111" s="29"/>
      <c r="NY111" s="29"/>
      <c r="NZ111" s="29"/>
      <c r="OA111" s="29"/>
      <c r="OB111" s="29"/>
      <c r="OC111" s="29"/>
      <c r="OD111" s="29"/>
      <c r="OE111" s="29"/>
      <c r="OF111" s="29"/>
      <c r="OG111" s="29"/>
      <c r="OH111" s="29"/>
      <c r="OI111" s="29"/>
      <c r="OJ111" s="29"/>
      <c r="OK111" s="29"/>
      <c r="OL111" s="29"/>
      <c r="OM111" s="29"/>
      <c r="ON111" s="29"/>
      <c r="OO111" s="29"/>
      <c r="OP111" s="29"/>
      <c r="OQ111" s="29"/>
      <c r="OR111" s="29"/>
      <c r="OS111" s="29"/>
      <c r="OT111" s="29"/>
      <c r="OU111" s="29"/>
      <c r="OV111" s="29"/>
      <c r="OW111" s="29"/>
      <c r="OX111" s="29"/>
      <c r="OY111" s="29"/>
      <c r="OZ111" s="29"/>
      <c r="PA111" s="29"/>
      <c r="PB111" s="29"/>
      <c r="PC111" s="29"/>
      <c r="PD111" s="29"/>
      <c r="PE111" s="29"/>
      <c r="PF111" s="29"/>
      <c r="PG111" s="29"/>
      <c r="PH111" s="29"/>
      <c r="PI111" s="29"/>
      <c r="PJ111" s="29"/>
      <c r="PK111" s="29"/>
      <c r="PL111" s="29"/>
      <c r="PM111" s="29"/>
      <c r="PN111" s="29"/>
      <c r="PO111" s="29"/>
      <c r="PP111" s="29"/>
      <c r="PQ111" s="29"/>
      <c r="PR111" s="29"/>
      <c r="PS111" s="29"/>
      <c r="PT111" s="29"/>
      <c r="PU111" s="29"/>
      <c r="PV111" s="29"/>
      <c r="PW111" s="29"/>
      <c r="PX111" s="29"/>
      <c r="PY111" s="29"/>
      <c r="PZ111" s="29"/>
      <c r="QA111" s="29"/>
      <c r="QB111" s="29"/>
      <c r="QC111" s="29"/>
      <c r="QD111" s="29"/>
      <c r="QE111" s="29"/>
      <c r="QF111" s="29"/>
      <c r="QG111" s="29"/>
      <c r="QH111" s="29"/>
      <c r="QI111" s="29"/>
      <c r="QJ111" s="29"/>
      <c r="QK111" s="29"/>
      <c r="QL111" s="29"/>
      <c r="QM111" s="29"/>
      <c r="QN111" s="29"/>
      <c r="QO111" s="29"/>
      <c r="QP111" s="29"/>
      <c r="QQ111" s="29"/>
      <c r="QR111" s="29"/>
      <c r="QS111" s="29"/>
      <c r="QT111" s="29"/>
      <c r="QU111" s="29"/>
      <c r="QV111" s="29"/>
      <c r="QW111" s="29"/>
      <c r="QX111" s="29"/>
      <c r="QY111" s="29"/>
      <c r="QZ111" s="29"/>
      <c r="RA111" s="29"/>
      <c r="RB111" s="29"/>
      <c r="RC111" s="29"/>
      <c r="RD111" s="29"/>
      <c r="RE111" s="29"/>
      <c r="RF111" s="29"/>
      <c r="RG111" s="29"/>
      <c r="RH111" s="29"/>
      <c r="RI111" s="29"/>
      <c r="RJ111" s="29"/>
      <c r="RK111" s="29"/>
      <c r="RL111" s="29"/>
    </row>
    <row r="112" spans="1:480" s="30" customFormat="1" ht="75.75" customHeight="1" x14ac:dyDescent="0.25">
      <c r="A112" s="34" t="s">
        <v>53</v>
      </c>
      <c r="B112" s="34" t="s">
        <v>60</v>
      </c>
      <c r="C112" s="34" t="s">
        <v>19</v>
      </c>
      <c r="D112" s="26" t="s">
        <v>174</v>
      </c>
      <c r="E112" s="26" t="s">
        <v>55</v>
      </c>
      <c r="F112" s="27" t="s">
        <v>18</v>
      </c>
      <c r="G112" s="28">
        <v>0.46</v>
      </c>
      <c r="H112" s="76">
        <v>45631</v>
      </c>
      <c r="I112" s="28">
        <v>0</v>
      </c>
      <c r="J112" s="28">
        <v>0</v>
      </c>
      <c r="K112" s="28">
        <v>13991.85</v>
      </c>
      <c r="L112" s="28">
        <v>0</v>
      </c>
      <c r="M112" s="28">
        <v>0</v>
      </c>
      <c r="N112" s="52"/>
      <c r="O112" s="52"/>
      <c r="P112" s="52"/>
      <c r="Q112" s="170"/>
      <c r="R112" s="2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  <c r="AF112" s="29"/>
      <c r="AG112" s="29"/>
      <c r="AH112" s="29"/>
      <c r="AI112" s="29"/>
      <c r="AJ112" s="29"/>
      <c r="AK112" s="29"/>
      <c r="AL112" s="29"/>
      <c r="AM112" s="29"/>
      <c r="AN112" s="29"/>
      <c r="AO112" s="29"/>
      <c r="AP112" s="29"/>
      <c r="AQ112" s="29"/>
      <c r="AR112" s="29"/>
      <c r="AS112" s="29"/>
      <c r="AT112" s="29"/>
      <c r="AU112" s="29"/>
      <c r="AV112" s="29"/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  <c r="FY112" s="29"/>
      <c r="FZ112" s="29"/>
      <c r="GA112" s="29"/>
      <c r="GB112" s="29"/>
      <c r="GC112" s="29"/>
      <c r="GD112" s="29"/>
      <c r="GE112" s="29"/>
      <c r="GF112" s="29"/>
      <c r="GG112" s="29"/>
      <c r="GH112" s="29"/>
      <c r="GI112" s="29"/>
      <c r="GJ112" s="29"/>
      <c r="GK112" s="29"/>
      <c r="GL112" s="29"/>
      <c r="GM112" s="29"/>
      <c r="GN112" s="29"/>
      <c r="GO112" s="29"/>
      <c r="GP112" s="29"/>
      <c r="GQ112" s="29"/>
      <c r="GR112" s="29"/>
      <c r="GS112" s="29"/>
      <c r="GT112" s="29"/>
      <c r="GU112" s="29"/>
      <c r="GV112" s="29"/>
      <c r="GW112" s="29"/>
      <c r="GX112" s="29"/>
      <c r="GY112" s="29"/>
      <c r="GZ112" s="29"/>
      <c r="HA112" s="29"/>
      <c r="HB112" s="29"/>
      <c r="HC112" s="29"/>
      <c r="HD112" s="29"/>
      <c r="HE112" s="29"/>
      <c r="HF112" s="29"/>
      <c r="HG112" s="29"/>
      <c r="HH112" s="29"/>
      <c r="HI112" s="29"/>
      <c r="HJ112" s="29"/>
      <c r="HK112" s="29"/>
      <c r="HL112" s="29"/>
      <c r="HM112" s="29"/>
      <c r="HN112" s="29"/>
      <c r="HO112" s="29"/>
      <c r="HP112" s="29"/>
      <c r="HQ112" s="29"/>
      <c r="HR112" s="29"/>
      <c r="HS112" s="29"/>
      <c r="HT112" s="29"/>
      <c r="HU112" s="29"/>
      <c r="HV112" s="29"/>
      <c r="HW112" s="29"/>
      <c r="HX112" s="29"/>
      <c r="HY112" s="29"/>
      <c r="HZ112" s="29"/>
      <c r="IA112" s="29"/>
      <c r="IB112" s="29"/>
      <c r="IC112" s="29"/>
      <c r="ID112" s="29"/>
      <c r="IE112" s="29"/>
      <c r="IF112" s="29"/>
      <c r="IG112" s="29"/>
      <c r="IH112" s="29"/>
      <c r="II112" s="29"/>
      <c r="IJ112" s="29"/>
      <c r="IK112" s="29"/>
      <c r="IL112" s="29"/>
      <c r="IM112" s="29"/>
      <c r="IN112" s="29"/>
      <c r="IO112" s="29"/>
      <c r="IP112" s="29"/>
      <c r="IQ112" s="29"/>
      <c r="IR112" s="29"/>
      <c r="IS112" s="29"/>
      <c r="IT112" s="29"/>
      <c r="IU112" s="29"/>
      <c r="IV112" s="29"/>
      <c r="IW112" s="29"/>
      <c r="IX112" s="29"/>
      <c r="IY112" s="29"/>
      <c r="IZ112" s="29"/>
      <c r="JA112" s="29"/>
      <c r="JB112" s="29"/>
      <c r="JC112" s="29"/>
      <c r="JD112" s="29"/>
      <c r="JE112" s="29"/>
      <c r="JF112" s="29"/>
      <c r="JG112" s="29"/>
      <c r="JH112" s="29"/>
      <c r="JI112" s="29"/>
      <c r="JJ112" s="29"/>
      <c r="JK112" s="29"/>
      <c r="JL112" s="29"/>
      <c r="JM112" s="29"/>
      <c r="JN112" s="29"/>
      <c r="JO112" s="29"/>
      <c r="JP112" s="29"/>
      <c r="JQ112" s="29"/>
      <c r="JR112" s="29"/>
      <c r="JS112" s="29"/>
      <c r="JT112" s="29"/>
      <c r="JU112" s="29"/>
      <c r="JV112" s="29"/>
      <c r="JW112" s="29"/>
      <c r="JX112" s="29"/>
      <c r="JY112" s="29"/>
      <c r="JZ112" s="29"/>
      <c r="KA112" s="29"/>
      <c r="KB112" s="29"/>
      <c r="KC112" s="29"/>
      <c r="KD112" s="29"/>
      <c r="KE112" s="29"/>
      <c r="KF112" s="29"/>
      <c r="KG112" s="29"/>
      <c r="KH112" s="29"/>
      <c r="KI112" s="29"/>
      <c r="KJ112" s="29"/>
      <c r="KK112" s="29"/>
      <c r="KL112" s="29"/>
      <c r="KM112" s="29"/>
      <c r="KN112" s="29"/>
      <c r="KO112" s="29"/>
      <c r="KP112" s="29"/>
      <c r="KQ112" s="29"/>
      <c r="KR112" s="29"/>
      <c r="KS112" s="29"/>
      <c r="KT112" s="29"/>
      <c r="KU112" s="29"/>
      <c r="KV112" s="29"/>
      <c r="KW112" s="29"/>
      <c r="KX112" s="29"/>
      <c r="KY112" s="29"/>
      <c r="KZ112" s="29"/>
      <c r="LA112" s="29"/>
      <c r="LB112" s="29"/>
      <c r="LC112" s="29"/>
      <c r="LD112" s="29"/>
      <c r="LE112" s="29"/>
      <c r="LF112" s="29"/>
      <c r="LG112" s="29"/>
      <c r="LH112" s="29"/>
      <c r="LI112" s="29"/>
      <c r="LJ112" s="29"/>
      <c r="LK112" s="29"/>
      <c r="LL112" s="29"/>
      <c r="LM112" s="29"/>
      <c r="LN112" s="29"/>
      <c r="LO112" s="29"/>
      <c r="LP112" s="29"/>
      <c r="LQ112" s="29"/>
      <c r="LR112" s="29"/>
      <c r="LS112" s="29"/>
      <c r="LT112" s="29"/>
      <c r="LU112" s="29"/>
      <c r="LV112" s="29"/>
      <c r="LW112" s="29"/>
      <c r="LX112" s="29"/>
      <c r="LY112" s="29"/>
      <c r="LZ112" s="29"/>
      <c r="MA112" s="29"/>
      <c r="MB112" s="29"/>
      <c r="MC112" s="29"/>
      <c r="MD112" s="29"/>
      <c r="ME112" s="29"/>
      <c r="MF112" s="29"/>
      <c r="MG112" s="29"/>
      <c r="MH112" s="29"/>
      <c r="MI112" s="29"/>
      <c r="MJ112" s="29"/>
      <c r="MK112" s="29"/>
      <c r="ML112" s="29"/>
      <c r="MM112" s="29"/>
      <c r="MN112" s="29"/>
      <c r="MO112" s="29"/>
      <c r="MP112" s="29"/>
      <c r="MQ112" s="29"/>
      <c r="MR112" s="29"/>
      <c r="MS112" s="29"/>
      <c r="MT112" s="29"/>
      <c r="MU112" s="29"/>
      <c r="MV112" s="29"/>
      <c r="MW112" s="29"/>
      <c r="MX112" s="29"/>
      <c r="MY112" s="29"/>
      <c r="MZ112" s="29"/>
      <c r="NA112" s="29"/>
      <c r="NB112" s="29"/>
      <c r="NC112" s="29"/>
      <c r="ND112" s="29"/>
      <c r="NE112" s="29"/>
      <c r="NF112" s="29"/>
      <c r="NG112" s="29"/>
      <c r="NH112" s="29"/>
      <c r="NI112" s="29"/>
      <c r="NJ112" s="29"/>
      <c r="NK112" s="29"/>
      <c r="NL112" s="29"/>
      <c r="NM112" s="29"/>
      <c r="NN112" s="29"/>
      <c r="NO112" s="29"/>
      <c r="NP112" s="29"/>
      <c r="NQ112" s="29"/>
      <c r="NR112" s="29"/>
      <c r="NS112" s="29"/>
      <c r="NT112" s="29"/>
      <c r="NU112" s="29"/>
      <c r="NV112" s="29"/>
      <c r="NW112" s="29"/>
      <c r="NX112" s="29"/>
      <c r="NY112" s="29"/>
      <c r="NZ112" s="29"/>
      <c r="OA112" s="29"/>
      <c r="OB112" s="29"/>
      <c r="OC112" s="29"/>
      <c r="OD112" s="29"/>
      <c r="OE112" s="29"/>
      <c r="OF112" s="29"/>
      <c r="OG112" s="29"/>
      <c r="OH112" s="29"/>
      <c r="OI112" s="29"/>
      <c r="OJ112" s="29"/>
      <c r="OK112" s="29"/>
      <c r="OL112" s="29"/>
      <c r="OM112" s="29"/>
      <c r="ON112" s="29"/>
      <c r="OO112" s="29"/>
      <c r="OP112" s="29"/>
      <c r="OQ112" s="29"/>
      <c r="OR112" s="29"/>
      <c r="OS112" s="29"/>
      <c r="OT112" s="29"/>
      <c r="OU112" s="29"/>
      <c r="OV112" s="29"/>
      <c r="OW112" s="29"/>
      <c r="OX112" s="29"/>
      <c r="OY112" s="29"/>
      <c r="OZ112" s="29"/>
      <c r="PA112" s="29"/>
      <c r="PB112" s="29"/>
      <c r="PC112" s="29"/>
      <c r="PD112" s="29"/>
      <c r="PE112" s="29"/>
      <c r="PF112" s="29"/>
      <c r="PG112" s="29"/>
      <c r="PH112" s="29"/>
      <c r="PI112" s="29"/>
      <c r="PJ112" s="29"/>
      <c r="PK112" s="29"/>
      <c r="PL112" s="29"/>
      <c r="PM112" s="29"/>
      <c r="PN112" s="29"/>
      <c r="PO112" s="29"/>
      <c r="PP112" s="29"/>
      <c r="PQ112" s="29"/>
      <c r="PR112" s="29"/>
      <c r="PS112" s="29"/>
      <c r="PT112" s="29"/>
      <c r="PU112" s="29"/>
      <c r="PV112" s="29"/>
      <c r="PW112" s="29"/>
      <c r="PX112" s="29"/>
      <c r="PY112" s="29"/>
      <c r="PZ112" s="29"/>
      <c r="QA112" s="29"/>
      <c r="QB112" s="29"/>
      <c r="QC112" s="29"/>
      <c r="QD112" s="29"/>
      <c r="QE112" s="29"/>
      <c r="QF112" s="29"/>
      <c r="QG112" s="29"/>
      <c r="QH112" s="29"/>
      <c r="QI112" s="29"/>
      <c r="QJ112" s="29"/>
      <c r="QK112" s="29"/>
      <c r="QL112" s="29"/>
      <c r="QM112" s="29"/>
      <c r="QN112" s="29"/>
      <c r="QO112" s="29"/>
      <c r="QP112" s="29"/>
      <c r="QQ112" s="29"/>
      <c r="QR112" s="29"/>
      <c r="QS112" s="29"/>
      <c r="QT112" s="29"/>
      <c r="QU112" s="29"/>
      <c r="QV112" s="29"/>
      <c r="QW112" s="29"/>
      <c r="QX112" s="29"/>
      <c r="QY112" s="29"/>
      <c r="QZ112" s="29"/>
      <c r="RA112" s="29"/>
      <c r="RB112" s="29"/>
      <c r="RC112" s="29"/>
      <c r="RD112" s="29"/>
      <c r="RE112" s="29"/>
      <c r="RF112" s="29"/>
      <c r="RG112" s="29"/>
      <c r="RH112" s="29"/>
      <c r="RI112" s="29"/>
      <c r="RJ112" s="29"/>
      <c r="RK112" s="29"/>
      <c r="RL112" s="29"/>
    </row>
    <row r="113" spans="1:480" s="30" customFormat="1" ht="78.75" customHeight="1" x14ac:dyDescent="0.25">
      <c r="A113" s="34" t="s">
        <v>53</v>
      </c>
      <c r="B113" s="34" t="s">
        <v>60</v>
      </c>
      <c r="C113" s="34" t="s">
        <v>19</v>
      </c>
      <c r="D113" s="26" t="s">
        <v>175</v>
      </c>
      <c r="E113" s="26" t="s">
        <v>55</v>
      </c>
      <c r="F113" s="27" t="s">
        <v>18</v>
      </c>
      <c r="G113" s="28">
        <v>0.36</v>
      </c>
      <c r="H113" s="76">
        <v>45631</v>
      </c>
      <c r="I113" s="28">
        <v>0</v>
      </c>
      <c r="J113" s="28">
        <v>0</v>
      </c>
      <c r="K113" s="88">
        <v>11215.5</v>
      </c>
      <c r="L113" s="28">
        <v>0</v>
      </c>
      <c r="M113" s="28">
        <v>0</v>
      </c>
      <c r="N113" s="52"/>
      <c r="O113" s="52"/>
      <c r="P113" s="52"/>
      <c r="Q113" s="170"/>
      <c r="R113" s="2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  <c r="AF113" s="29"/>
      <c r="AG113" s="29"/>
      <c r="AH113" s="29"/>
      <c r="AI113" s="29"/>
      <c r="AJ113" s="29"/>
      <c r="AK113" s="29"/>
      <c r="AL113" s="29"/>
      <c r="AM113" s="29"/>
      <c r="AN113" s="29"/>
      <c r="AO113" s="29"/>
      <c r="AP113" s="29"/>
      <c r="AQ113" s="29"/>
      <c r="AR113" s="29"/>
      <c r="AS113" s="29"/>
      <c r="AT113" s="29"/>
      <c r="AU113" s="29"/>
      <c r="AV113" s="29"/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  <c r="FY113" s="29"/>
      <c r="FZ113" s="29"/>
      <c r="GA113" s="29"/>
      <c r="GB113" s="29"/>
      <c r="GC113" s="29"/>
      <c r="GD113" s="29"/>
      <c r="GE113" s="29"/>
      <c r="GF113" s="29"/>
      <c r="GG113" s="29"/>
      <c r="GH113" s="29"/>
      <c r="GI113" s="29"/>
      <c r="GJ113" s="29"/>
      <c r="GK113" s="29"/>
      <c r="GL113" s="29"/>
      <c r="GM113" s="29"/>
      <c r="GN113" s="29"/>
      <c r="GO113" s="29"/>
      <c r="GP113" s="29"/>
      <c r="GQ113" s="29"/>
      <c r="GR113" s="29"/>
      <c r="GS113" s="29"/>
      <c r="GT113" s="29"/>
      <c r="GU113" s="29"/>
      <c r="GV113" s="29"/>
      <c r="GW113" s="29"/>
      <c r="GX113" s="29"/>
      <c r="GY113" s="29"/>
      <c r="GZ113" s="29"/>
      <c r="HA113" s="29"/>
      <c r="HB113" s="29"/>
      <c r="HC113" s="29"/>
      <c r="HD113" s="29"/>
      <c r="HE113" s="29"/>
      <c r="HF113" s="29"/>
      <c r="HG113" s="29"/>
      <c r="HH113" s="29"/>
      <c r="HI113" s="29"/>
      <c r="HJ113" s="29"/>
      <c r="HK113" s="29"/>
      <c r="HL113" s="29"/>
      <c r="HM113" s="29"/>
      <c r="HN113" s="29"/>
      <c r="HO113" s="29"/>
      <c r="HP113" s="29"/>
      <c r="HQ113" s="29"/>
      <c r="HR113" s="29"/>
      <c r="HS113" s="29"/>
      <c r="HT113" s="29"/>
      <c r="HU113" s="29"/>
      <c r="HV113" s="29"/>
      <c r="HW113" s="29"/>
      <c r="HX113" s="29"/>
      <c r="HY113" s="29"/>
      <c r="HZ113" s="29"/>
      <c r="IA113" s="29"/>
      <c r="IB113" s="29"/>
      <c r="IC113" s="29"/>
      <c r="ID113" s="29"/>
      <c r="IE113" s="29"/>
      <c r="IF113" s="29"/>
      <c r="IG113" s="29"/>
      <c r="IH113" s="29"/>
      <c r="II113" s="29"/>
      <c r="IJ113" s="29"/>
      <c r="IK113" s="29"/>
      <c r="IL113" s="29"/>
      <c r="IM113" s="29"/>
      <c r="IN113" s="29"/>
      <c r="IO113" s="29"/>
      <c r="IP113" s="29"/>
      <c r="IQ113" s="29"/>
      <c r="IR113" s="29"/>
      <c r="IS113" s="29"/>
      <c r="IT113" s="29"/>
      <c r="IU113" s="29"/>
      <c r="IV113" s="29"/>
      <c r="IW113" s="29"/>
      <c r="IX113" s="29"/>
      <c r="IY113" s="29"/>
      <c r="IZ113" s="29"/>
      <c r="JA113" s="29"/>
      <c r="JB113" s="29"/>
      <c r="JC113" s="29"/>
      <c r="JD113" s="29"/>
      <c r="JE113" s="29"/>
      <c r="JF113" s="29"/>
      <c r="JG113" s="29"/>
      <c r="JH113" s="29"/>
      <c r="JI113" s="29"/>
      <c r="JJ113" s="29"/>
      <c r="JK113" s="29"/>
      <c r="JL113" s="29"/>
      <c r="JM113" s="29"/>
      <c r="JN113" s="29"/>
      <c r="JO113" s="29"/>
      <c r="JP113" s="29"/>
      <c r="JQ113" s="29"/>
      <c r="JR113" s="29"/>
      <c r="JS113" s="29"/>
      <c r="JT113" s="29"/>
      <c r="JU113" s="29"/>
      <c r="JV113" s="29"/>
      <c r="JW113" s="29"/>
      <c r="JX113" s="29"/>
      <c r="JY113" s="29"/>
      <c r="JZ113" s="29"/>
      <c r="KA113" s="29"/>
      <c r="KB113" s="29"/>
      <c r="KC113" s="29"/>
      <c r="KD113" s="29"/>
      <c r="KE113" s="29"/>
      <c r="KF113" s="29"/>
      <c r="KG113" s="29"/>
      <c r="KH113" s="29"/>
      <c r="KI113" s="29"/>
      <c r="KJ113" s="29"/>
      <c r="KK113" s="29"/>
      <c r="KL113" s="29"/>
      <c r="KM113" s="29"/>
      <c r="KN113" s="29"/>
      <c r="KO113" s="29"/>
      <c r="KP113" s="29"/>
      <c r="KQ113" s="29"/>
      <c r="KR113" s="29"/>
      <c r="KS113" s="29"/>
      <c r="KT113" s="29"/>
      <c r="KU113" s="29"/>
      <c r="KV113" s="29"/>
      <c r="KW113" s="29"/>
      <c r="KX113" s="29"/>
      <c r="KY113" s="29"/>
      <c r="KZ113" s="29"/>
      <c r="LA113" s="29"/>
      <c r="LB113" s="29"/>
      <c r="LC113" s="29"/>
      <c r="LD113" s="29"/>
      <c r="LE113" s="29"/>
      <c r="LF113" s="29"/>
      <c r="LG113" s="29"/>
      <c r="LH113" s="29"/>
      <c r="LI113" s="29"/>
      <c r="LJ113" s="29"/>
      <c r="LK113" s="29"/>
      <c r="LL113" s="29"/>
      <c r="LM113" s="29"/>
      <c r="LN113" s="29"/>
      <c r="LO113" s="29"/>
      <c r="LP113" s="29"/>
      <c r="LQ113" s="29"/>
      <c r="LR113" s="29"/>
      <c r="LS113" s="29"/>
      <c r="LT113" s="29"/>
      <c r="LU113" s="29"/>
      <c r="LV113" s="29"/>
      <c r="LW113" s="29"/>
      <c r="LX113" s="29"/>
      <c r="LY113" s="29"/>
      <c r="LZ113" s="29"/>
      <c r="MA113" s="29"/>
      <c r="MB113" s="29"/>
      <c r="MC113" s="29"/>
      <c r="MD113" s="29"/>
      <c r="ME113" s="29"/>
      <c r="MF113" s="29"/>
      <c r="MG113" s="29"/>
      <c r="MH113" s="29"/>
      <c r="MI113" s="29"/>
      <c r="MJ113" s="29"/>
      <c r="MK113" s="29"/>
      <c r="ML113" s="29"/>
      <c r="MM113" s="29"/>
      <c r="MN113" s="29"/>
      <c r="MO113" s="29"/>
      <c r="MP113" s="29"/>
      <c r="MQ113" s="29"/>
      <c r="MR113" s="29"/>
      <c r="MS113" s="29"/>
      <c r="MT113" s="29"/>
      <c r="MU113" s="29"/>
      <c r="MV113" s="29"/>
      <c r="MW113" s="29"/>
      <c r="MX113" s="29"/>
      <c r="MY113" s="29"/>
      <c r="MZ113" s="29"/>
      <c r="NA113" s="29"/>
      <c r="NB113" s="29"/>
      <c r="NC113" s="29"/>
      <c r="ND113" s="29"/>
      <c r="NE113" s="29"/>
      <c r="NF113" s="29"/>
      <c r="NG113" s="29"/>
      <c r="NH113" s="29"/>
      <c r="NI113" s="29"/>
      <c r="NJ113" s="29"/>
      <c r="NK113" s="29"/>
      <c r="NL113" s="29"/>
      <c r="NM113" s="29"/>
      <c r="NN113" s="29"/>
      <c r="NO113" s="29"/>
      <c r="NP113" s="29"/>
      <c r="NQ113" s="29"/>
      <c r="NR113" s="29"/>
      <c r="NS113" s="29"/>
      <c r="NT113" s="29"/>
      <c r="NU113" s="29"/>
      <c r="NV113" s="29"/>
      <c r="NW113" s="29"/>
      <c r="NX113" s="29"/>
      <c r="NY113" s="29"/>
      <c r="NZ113" s="29"/>
      <c r="OA113" s="29"/>
      <c r="OB113" s="29"/>
      <c r="OC113" s="29"/>
      <c r="OD113" s="29"/>
      <c r="OE113" s="29"/>
      <c r="OF113" s="29"/>
      <c r="OG113" s="29"/>
      <c r="OH113" s="29"/>
      <c r="OI113" s="29"/>
      <c r="OJ113" s="29"/>
      <c r="OK113" s="29"/>
      <c r="OL113" s="29"/>
      <c r="OM113" s="29"/>
      <c r="ON113" s="29"/>
      <c r="OO113" s="29"/>
      <c r="OP113" s="29"/>
      <c r="OQ113" s="29"/>
      <c r="OR113" s="29"/>
      <c r="OS113" s="29"/>
      <c r="OT113" s="29"/>
      <c r="OU113" s="29"/>
      <c r="OV113" s="29"/>
      <c r="OW113" s="29"/>
      <c r="OX113" s="29"/>
      <c r="OY113" s="29"/>
      <c r="OZ113" s="29"/>
      <c r="PA113" s="29"/>
      <c r="PB113" s="29"/>
      <c r="PC113" s="29"/>
      <c r="PD113" s="29"/>
      <c r="PE113" s="29"/>
      <c r="PF113" s="29"/>
      <c r="PG113" s="29"/>
      <c r="PH113" s="29"/>
      <c r="PI113" s="29"/>
      <c r="PJ113" s="29"/>
      <c r="PK113" s="29"/>
      <c r="PL113" s="29"/>
      <c r="PM113" s="29"/>
      <c r="PN113" s="29"/>
      <c r="PO113" s="29"/>
      <c r="PP113" s="29"/>
      <c r="PQ113" s="29"/>
      <c r="PR113" s="29"/>
      <c r="PS113" s="29"/>
      <c r="PT113" s="29"/>
      <c r="PU113" s="29"/>
      <c r="PV113" s="29"/>
      <c r="PW113" s="29"/>
      <c r="PX113" s="29"/>
      <c r="PY113" s="29"/>
      <c r="PZ113" s="29"/>
      <c r="QA113" s="29"/>
      <c r="QB113" s="29"/>
      <c r="QC113" s="29"/>
      <c r="QD113" s="29"/>
      <c r="QE113" s="29"/>
      <c r="QF113" s="29"/>
      <c r="QG113" s="29"/>
      <c r="QH113" s="29"/>
      <c r="QI113" s="29"/>
      <c r="QJ113" s="29"/>
      <c r="QK113" s="29"/>
      <c r="QL113" s="29"/>
      <c r="QM113" s="29"/>
      <c r="QN113" s="29"/>
      <c r="QO113" s="29"/>
      <c r="QP113" s="29"/>
      <c r="QQ113" s="29"/>
      <c r="QR113" s="29"/>
      <c r="QS113" s="29"/>
      <c r="QT113" s="29"/>
      <c r="QU113" s="29"/>
      <c r="QV113" s="29"/>
      <c r="QW113" s="29"/>
      <c r="QX113" s="29"/>
      <c r="QY113" s="29"/>
      <c r="QZ113" s="29"/>
      <c r="RA113" s="29"/>
      <c r="RB113" s="29"/>
      <c r="RC113" s="29"/>
      <c r="RD113" s="29"/>
      <c r="RE113" s="29"/>
      <c r="RF113" s="29"/>
      <c r="RG113" s="29"/>
      <c r="RH113" s="29"/>
      <c r="RI113" s="29"/>
      <c r="RJ113" s="29"/>
      <c r="RK113" s="29"/>
      <c r="RL113" s="29"/>
    </row>
    <row r="114" spans="1:480" s="30" customFormat="1" ht="81.75" customHeight="1" x14ac:dyDescent="0.25">
      <c r="A114" s="34" t="s">
        <v>53</v>
      </c>
      <c r="B114" s="34" t="s">
        <v>60</v>
      </c>
      <c r="C114" s="34" t="s">
        <v>19</v>
      </c>
      <c r="D114" s="37" t="s">
        <v>263</v>
      </c>
      <c r="E114" s="26" t="s">
        <v>55</v>
      </c>
      <c r="F114" s="27" t="s">
        <v>18</v>
      </c>
      <c r="G114" s="28">
        <v>0</v>
      </c>
      <c r="H114" s="90" t="s">
        <v>13</v>
      </c>
      <c r="I114" s="28">
        <v>0</v>
      </c>
      <c r="J114" s="28">
        <v>0</v>
      </c>
      <c r="K114" s="28">
        <v>0</v>
      </c>
      <c r="L114" s="28">
        <v>0</v>
      </c>
      <c r="M114" s="28">
        <v>0</v>
      </c>
      <c r="N114" s="52"/>
      <c r="O114" s="52"/>
      <c r="P114" s="52"/>
      <c r="Q114" s="170"/>
      <c r="R114" s="170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  <c r="AF114" s="29"/>
      <c r="AG114" s="29"/>
      <c r="AH114" s="29"/>
      <c r="AI114" s="29"/>
      <c r="AJ114" s="29"/>
      <c r="AK114" s="29"/>
      <c r="AL114" s="29"/>
      <c r="AM114" s="29"/>
      <c r="AN114" s="29"/>
      <c r="AO114" s="29"/>
      <c r="AP114" s="29"/>
      <c r="AQ114" s="29"/>
      <c r="AR114" s="29"/>
      <c r="AS114" s="29"/>
      <c r="AT114" s="29"/>
      <c r="AU114" s="29"/>
      <c r="AV114" s="29"/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  <c r="FY114" s="29"/>
      <c r="FZ114" s="29"/>
      <c r="GA114" s="29"/>
      <c r="GB114" s="29"/>
      <c r="GC114" s="29"/>
      <c r="GD114" s="29"/>
      <c r="GE114" s="29"/>
      <c r="GF114" s="29"/>
      <c r="GG114" s="29"/>
      <c r="GH114" s="29"/>
      <c r="GI114" s="29"/>
      <c r="GJ114" s="29"/>
      <c r="GK114" s="29"/>
      <c r="GL114" s="29"/>
      <c r="GM114" s="29"/>
      <c r="GN114" s="29"/>
      <c r="GO114" s="29"/>
      <c r="GP114" s="29"/>
      <c r="GQ114" s="29"/>
      <c r="GR114" s="29"/>
      <c r="GS114" s="29"/>
      <c r="GT114" s="29"/>
      <c r="GU114" s="29"/>
      <c r="GV114" s="29"/>
      <c r="GW114" s="29"/>
      <c r="GX114" s="29"/>
      <c r="GY114" s="29"/>
      <c r="GZ114" s="29"/>
      <c r="HA114" s="29"/>
      <c r="HB114" s="29"/>
      <c r="HC114" s="29"/>
      <c r="HD114" s="29"/>
      <c r="HE114" s="29"/>
      <c r="HF114" s="29"/>
      <c r="HG114" s="29"/>
      <c r="HH114" s="29"/>
      <c r="HI114" s="29"/>
      <c r="HJ114" s="29"/>
      <c r="HK114" s="29"/>
      <c r="HL114" s="29"/>
      <c r="HM114" s="29"/>
      <c r="HN114" s="29"/>
      <c r="HO114" s="29"/>
      <c r="HP114" s="29"/>
      <c r="HQ114" s="29"/>
      <c r="HR114" s="29"/>
      <c r="HS114" s="29"/>
      <c r="HT114" s="29"/>
      <c r="HU114" s="29"/>
      <c r="HV114" s="29"/>
      <c r="HW114" s="29"/>
      <c r="HX114" s="29"/>
      <c r="HY114" s="29"/>
      <c r="HZ114" s="29"/>
      <c r="IA114" s="29"/>
      <c r="IB114" s="29"/>
      <c r="IC114" s="29"/>
      <c r="ID114" s="29"/>
      <c r="IE114" s="29"/>
      <c r="IF114" s="29"/>
      <c r="IG114" s="29"/>
      <c r="IH114" s="29"/>
      <c r="II114" s="29"/>
      <c r="IJ114" s="29"/>
      <c r="IK114" s="29"/>
      <c r="IL114" s="29"/>
      <c r="IM114" s="29"/>
      <c r="IN114" s="29"/>
      <c r="IO114" s="29"/>
      <c r="IP114" s="29"/>
      <c r="IQ114" s="29"/>
      <c r="IR114" s="29"/>
      <c r="IS114" s="29"/>
      <c r="IT114" s="29"/>
      <c r="IU114" s="29"/>
      <c r="IV114" s="29"/>
      <c r="IW114" s="29"/>
      <c r="IX114" s="29"/>
      <c r="IY114" s="29"/>
      <c r="IZ114" s="29"/>
      <c r="JA114" s="29"/>
      <c r="JB114" s="29"/>
      <c r="JC114" s="29"/>
      <c r="JD114" s="29"/>
      <c r="JE114" s="29"/>
      <c r="JF114" s="29"/>
      <c r="JG114" s="29"/>
      <c r="JH114" s="29"/>
      <c r="JI114" s="29"/>
      <c r="JJ114" s="29"/>
      <c r="JK114" s="29"/>
      <c r="JL114" s="29"/>
      <c r="JM114" s="29"/>
      <c r="JN114" s="29"/>
      <c r="JO114" s="29"/>
      <c r="JP114" s="29"/>
      <c r="JQ114" s="29"/>
      <c r="JR114" s="29"/>
      <c r="JS114" s="29"/>
      <c r="JT114" s="29"/>
      <c r="JU114" s="29"/>
      <c r="JV114" s="29"/>
      <c r="JW114" s="29"/>
      <c r="JX114" s="29"/>
      <c r="JY114" s="29"/>
      <c r="JZ114" s="29"/>
      <c r="KA114" s="29"/>
      <c r="KB114" s="29"/>
      <c r="KC114" s="29"/>
      <c r="KD114" s="29"/>
      <c r="KE114" s="29"/>
      <c r="KF114" s="29"/>
      <c r="KG114" s="29"/>
      <c r="KH114" s="29"/>
      <c r="KI114" s="29"/>
      <c r="KJ114" s="29"/>
      <c r="KK114" s="29"/>
      <c r="KL114" s="29"/>
      <c r="KM114" s="29"/>
      <c r="KN114" s="29"/>
      <c r="KO114" s="29"/>
      <c r="KP114" s="29"/>
      <c r="KQ114" s="29"/>
      <c r="KR114" s="29"/>
      <c r="KS114" s="29"/>
      <c r="KT114" s="29"/>
      <c r="KU114" s="29"/>
      <c r="KV114" s="29"/>
      <c r="KW114" s="29"/>
      <c r="KX114" s="29"/>
      <c r="KY114" s="29"/>
      <c r="KZ114" s="29"/>
      <c r="LA114" s="29"/>
      <c r="LB114" s="29"/>
      <c r="LC114" s="29"/>
      <c r="LD114" s="29"/>
      <c r="LE114" s="29"/>
      <c r="LF114" s="29"/>
      <c r="LG114" s="29"/>
      <c r="LH114" s="29"/>
      <c r="LI114" s="29"/>
      <c r="LJ114" s="29"/>
      <c r="LK114" s="29"/>
      <c r="LL114" s="29"/>
      <c r="LM114" s="29"/>
      <c r="LN114" s="29"/>
      <c r="LO114" s="29"/>
      <c r="LP114" s="29"/>
      <c r="LQ114" s="29"/>
      <c r="LR114" s="29"/>
      <c r="LS114" s="29"/>
      <c r="LT114" s="29"/>
      <c r="LU114" s="29"/>
      <c r="LV114" s="29"/>
      <c r="LW114" s="29"/>
      <c r="LX114" s="29"/>
      <c r="LY114" s="29"/>
      <c r="LZ114" s="29"/>
      <c r="MA114" s="29"/>
      <c r="MB114" s="29"/>
      <c r="MC114" s="29"/>
      <c r="MD114" s="29"/>
      <c r="ME114" s="29"/>
      <c r="MF114" s="29"/>
      <c r="MG114" s="29"/>
      <c r="MH114" s="29"/>
      <c r="MI114" s="29"/>
      <c r="MJ114" s="29"/>
      <c r="MK114" s="29"/>
      <c r="ML114" s="29"/>
      <c r="MM114" s="29"/>
      <c r="MN114" s="29"/>
      <c r="MO114" s="29"/>
      <c r="MP114" s="29"/>
      <c r="MQ114" s="29"/>
      <c r="MR114" s="29"/>
      <c r="MS114" s="29"/>
      <c r="MT114" s="29"/>
      <c r="MU114" s="29"/>
      <c r="MV114" s="29"/>
      <c r="MW114" s="29"/>
      <c r="MX114" s="29"/>
      <c r="MY114" s="29"/>
      <c r="MZ114" s="29"/>
      <c r="NA114" s="29"/>
      <c r="NB114" s="29"/>
      <c r="NC114" s="29"/>
      <c r="ND114" s="29"/>
      <c r="NE114" s="29"/>
      <c r="NF114" s="29"/>
      <c r="NG114" s="29"/>
      <c r="NH114" s="29"/>
      <c r="NI114" s="29"/>
      <c r="NJ114" s="29"/>
      <c r="NK114" s="29"/>
      <c r="NL114" s="29"/>
      <c r="NM114" s="29"/>
      <c r="NN114" s="29"/>
      <c r="NO114" s="29"/>
      <c r="NP114" s="29"/>
      <c r="NQ114" s="29"/>
      <c r="NR114" s="29"/>
      <c r="NS114" s="29"/>
      <c r="NT114" s="29"/>
      <c r="NU114" s="29"/>
      <c r="NV114" s="29"/>
      <c r="NW114" s="29"/>
      <c r="NX114" s="29"/>
      <c r="NY114" s="29"/>
      <c r="NZ114" s="29"/>
      <c r="OA114" s="29"/>
      <c r="OB114" s="29"/>
      <c r="OC114" s="29"/>
      <c r="OD114" s="29"/>
      <c r="OE114" s="29"/>
      <c r="OF114" s="29"/>
      <c r="OG114" s="29"/>
      <c r="OH114" s="29"/>
      <c r="OI114" s="29"/>
      <c r="OJ114" s="29"/>
      <c r="OK114" s="29"/>
      <c r="OL114" s="29"/>
      <c r="OM114" s="29"/>
      <c r="ON114" s="29"/>
      <c r="OO114" s="29"/>
      <c r="OP114" s="29"/>
      <c r="OQ114" s="29"/>
      <c r="OR114" s="29"/>
      <c r="OS114" s="29"/>
      <c r="OT114" s="29"/>
      <c r="OU114" s="29"/>
      <c r="OV114" s="29"/>
      <c r="OW114" s="29"/>
      <c r="OX114" s="29"/>
      <c r="OY114" s="29"/>
      <c r="OZ114" s="29"/>
      <c r="PA114" s="29"/>
      <c r="PB114" s="29"/>
      <c r="PC114" s="29"/>
      <c r="PD114" s="29"/>
      <c r="PE114" s="29"/>
      <c r="PF114" s="29"/>
      <c r="PG114" s="29"/>
      <c r="PH114" s="29"/>
      <c r="PI114" s="29"/>
      <c r="PJ114" s="29"/>
      <c r="PK114" s="29"/>
      <c r="PL114" s="29"/>
      <c r="PM114" s="29"/>
      <c r="PN114" s="29"/>
      <c r="PO114" s="29"/>
      <c r="PP114" s="29"/>
      <c r="PQ114" s="29"/>
      <c r="PR114" s="29"/>
      <c r="PS114" s="29"/>
      <c r="PT114" s="29"/>
      <c r="PU114" s="29"/>
      <c r="PV114" s="29"/>
      <c r="PW114" s="29"/>
      <c r="PX114" s="29"/>
      <c r="PY114" s="29"/>
      <c r="PZ114" s="29"/>
      <c r="QA114" s="29"/>
      <c r="QB114" s="29"/>
      <c r="QC114" s="29"/>
      <c r="QD114" s="29"/>
      <c r="QE114" s="29"/>
      <c r="QF114" s="29"/>
      <c r="QG114" s="29"/>
      <c r="QH114" s="29"/>
      <c r="QI114" s="29"/>
      <c r="QJ114" s="29"/>
      <c r="QK114" s="29"/>
      <c r="QL114" s="29"/>
      <c r="QM114" s="29"/>
      <c r="QN114" s="29"/>
      <c r="QO114" s="29"/>
      <c r="QP114" s="29"/>
      <c r="QQ114" s="29"/>
      <c r="QR114" s="29"/>
      <c r="QS114" s="29"/>
      <c r="QT114" s="29"/>
      <c r="QU114" s="29"/>
      <c r="QV114" s="29"/>
      <c r="QW114" s="29"/>
      <c r="QX114" s="29"/>
      <c r="QY114" s="29"/>
      <c r="QZ114" s="29"/>
      <c r="RA114" s="29"/>
      <c r="RB114" s="29"/>
      <c r="RC114" s="29"/>
      <c r="RD114" s="29"/>
      <c r="RE114" s="29"/>
      <c r="RF114" s="29"/>
      <c r="RG114" s="29"/>
      <c r="RH114" s="29"/>
      <c r="RI114" s="29"/>
      <c r="RJ114" s="29"/>
      <c r="RK114" s="29"/>
      <c r="RL114" s="29"/>
    </row>
    <row r="115" spans="1:480" s="30" customFormat="1" ht="93.75" customHeight="1" x14ac:dyDescent="0.25">
      <c r="A115" s="34" t="s">
        <v>53</v>
      </c>
      <c r="B115" s="34" t="s">
        <v>60</v>
      </c>
      <c r="C115" s="34" t="s">
        <v>19</v>
      </c>
      <c r="D115" s="26" t="s">
        <v>176</v>
      </c>
      <c r="E115" s="26" t="s">
        <v>55</v>
      </c>
      <c r="F115" s="27" t="s">
        <v>18</v>
      </c>
      <c r="G115" s="28">
        <v>0.24</v>
      </c>
      <c r="H115" s="76">
        <v>45647</v>
      </c>
      <c r="I115" s="28">
        <v>0</v>
      </c>
      <c r="J115" s="28">
        <v>0</v>
      </c>
      <c r="K115" s="28">
        <v>7712.28</v>
      </c>
      <c r="L115" s="28">
        <v>0</v>
      </c>
      <c r="M115" s="28">
        <v>0</v>
      </c>
      <c r="N115" s="52"/>
      <c r="O115" s="52"/>
      <c r="P115" s="52"/>
      <c r="Q115" s="170"/>
      <c r="R115" s="2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  <c r="AF115" s="29"/>
      <c r="AG115" s="29"/>
      <c r="AH115" s="29"/>
      <c r="AI115" s="29"/>
      <c r="AJ115" s="29"/>
      <c r="AK115" s="29"/>
      <c r="AL115" s="29"/>
      <c r="AM115" s="29"/>
      <c r="AN115" s="29"/>
      <c r="AO115" s="29"/>
      <c r="AP115" s="29"/>
      <c r="AQ115" s="29"/>
      <c r="AR115" s="29"/>
      <c r="AS115" s="29"/>
      <c r="AT115" s="29"/>
      <c r="AU115" s="29"/>
      <c r="AV115" s="29"/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  <c r="FY115" s="29"/>
      <c r="FZ115" s="29"/>
      <c r="GA115" s="29"/>
      <c r="GB115" s="29"/>
      <c r="GC115" s="29"/>
      <c r="GD115" s="29"/>
      <c r="GE115" s="29"/>
      <c r="GF115" s="29"/>
      <c r="GG115" s="29"/>
      <c r="GH115" s="29"/>
      <c r="GI115" s="29"/>
      <c r="GJ115" s="29"/>
      <c r="GK115" s="29"/>
      <c r="GL115" s="29"/>
      <c r="GM115" s="29"/>
      <c r="GN115" s="29"/>
      <c r="GO115" s="29"/>
      <c r="GP115" s="29"/>
      <c r="GQ115" s="29"/>
      <c r="GR115" s="29"/>
      <c r="GS115" s="29"/>
      <c r="GT115" s="29"/>
      <c r="GU115" s="29"/>
      <c r="GV115" s="29"/>
      <c r="GW115" s="29"/>
      <c r="GX115" s="29"/>
      <c r="GY115" s="29"/>
      <c r="GZ115" s="29"/>
      <c r="HA115" s="29"/>
      <c r="HB115" s="29"/>
      <c r="HC115" s="29"/>
      <c r="HD115" s="29"/>
      <c r="HE115" s="29"/>
      <c r="HF115" s="29"/>
      <c r="HG115" s="29"/>
      <c r="HH115" s="29"/>
      <c r="HI115" s="29"/>
      <c r="HJ115" s="29"/>
      <c r="HK115" s="29"/>
      <c r="HL115" s="29"/>
      <c r="HM115" s="29"/>
      <c r="HN115" s="29"/>
      <c r="HO115" s="29"/>
      <c r="HP115" s="29"/>
      <c r="HQ115" s="29"/>
      <c r="HR115" s="29"/>
      <c r="HS115" s="29"/>
      <c r="HT115" s="29"/>
      <c r="HU115" s="29"/>
      <c r="HV115" s="29"/>
      <c r="HW115" s="29"/>
      <c r="HX115" s="29"/>
      <c r="HY115" s="29"/>
      <c r="HZ115" s="29"/>
      <c r="IA115" s="29"/>
      <c r="IB115" s="29"/>
      <c r="IC115" s="29"/>
      <c r="ID115" s="29"/>
      <c r="IE115" s="29"/>
      <c r="IF115" s="29"/>
      <c r="IG115" s="29"/>
      <c r="IH115" s="29"/>
      <c r="II115" s="29"/>
      <c r="IJ115" s="29"/>
      <c r="IK115" s="29"/>
      <c r="IL115" s="29"/>
      <c r="IM115" s="29"/>
      <c r="IN115" s="29"/>
      <c r="IO115" s="29"/>
      <c r="IP115" s="29"/>
      <c r="IQ115" s="29"/>
      <c r="IR115" s="29"/>
      <c r="IS115" s="29"/>
      <c r="IT115" s="29"/>
      <c r="IU115" s="29"/>
      <c r="IV115" s="29"/>
      <c r="IW115" s="29"/>
      <c r="IX115" s="29"/>
      <c r="IY115" s="29"/>
      <c r="IZ115" s="29"/>
      <c r="JA115" s="29"/>
      <c r="JB115" s="29"/>
      <c r="JC115" s="29"/>
      <c r="JD115" s="29"/>
      <c r="JE115" s="29"/>
      <c r="JF115" s="29"/>
      <c r="JG115" s="29"/>
      <c r="JH115" s="29"/>
      <c r="JI115" s="29"/>
      <c r="JJ115" s="29"/>
      <c r="JK115" s="29"/>
      <c r="JL115" s="29"/>
      <c r="JM115" s="29"/>
      <c r="JN115" s="29"/>
      <c r="JO115" s="29"/>
      <c r="JP115" s="29"/>
      <c r="JQ115" s="29"/>
      <c r="JR115" s="29"/>
      <c r="JS115" s="29"/>
      <c r="JT115" s="29"/>
      <c r="JU115" s="29"/>
      <c r="JV115" s="29"/>
      <c r="JW115" s="29"/>
      <c r="JX115" s="29"/>
      <c r="JY115" s="29"/>
      <c r="JZ115" s="29"/>
      <c r="KA115" s="29"/>
      <c r="KB115" s="29"/>
      <c r="KC115" s="29"/>
      <c r="KD115" s="29"/>
      <c r="KE115" s="29"/>
      <c r="KF115" s="29"/>
      <c r="KG115" s="29"/>
      <c r="KH115" s="29"/>
      <c r="KI115" s="29"/>
      <c r="KJ115" s="29"/>
      <c r="KK115" s="29"/>
      <c r="KL115" s="29"/>
      <c r="KM115" s="29"/>
      <c r="KN115" s="29"/>
      <c r="KO115" s="29"/>
      <c r="KP115" s="29"/>
      <c r="KQ115" s="29"/>
      <c r="KR115" s="29"/>
      <c r="KS115" s="29"/>
      <c r="KT115" s="29"/>
      <c r="KU115" s="29"/>
      <c r="KV115" s="29"/>
      <c r="KW115" s="29"/>
      <c r="KX115" s="29"/>
      <c r="KY115" s="29"/>
      <c r="KZ115" s="29"/>
      <c r="LA115" s="29"/>
      <c r="LB115" s="29"/>
      <c r="LC115" s="29"/>
      <c r="LD115" s="29"/>
      <c r="LE115" s="29"/>
      <c r="LF115" s="29"/>
      <c r="LG115" s="29"/>
      <c r="LH115" s="29"/>
      <c r="LI115" s="29"/>
      <c r="LJ115" s="29"/>
      <c r="LK115" s="29"/>
      <c r="LL115" s="29"/>
      <c r="LM115" s="29"/>
      <c r="LN115" s="29"/>
      <c r="LO115" s="29"/>
      <c r="LP115" s="29"/>
      <c r="LQ115" s="29"/>
      <c r="LR115" s="29"/>
      <c r="LS115" s="29"/>
      <c r="LT115" s="29"/>
      <c r="LU115" s="29"/>
      <c r="LV115" s="29"/>
      <c r="LW115" s="29"/>
      <c r="LX115" s="29"/>
      <c r="LY115" s="29"/>
      <c r="LZ115" s="29"/>
      <c r="MA115" s="29"/>
      <c r="MB115" s="29"/>
      <c r="MC115" s="29"/>
      <c r="MD115" s="29"/>
      <c r="ME115" s="29"/>
      <c r="MF115" s="29"/>
      <c r="MG115" s="29"/>
      <c r="MH115" s="29"/>
      <c r="MI115" s="29"/>
      <c r="MJ115" s="29"/>
      <c r="MK115" s="29"/>
      <c r="ML115" s="29"/>
      <c r="MM115" s="29"/>
      <c r="MN115" s="29"/>
      <c r="MO115" s="29"/>
      <c r="MP115" s="29"/>
      <c r="MQ115" s="29"/>
      <c r="MR115" s="29"/>
      <c r="MS115" s="29"/>
      <c r="MT115" s="29"/>
      <c r="MU115" s="29"/>
      <c r="MV115" s="29"/>
      <c r="MW115" s="29"/>
      <c r="MX115" s="29"/>
      <c r="MY115" s="29"/>
      <c r="MZ115" s="29"/>
      <c r="NA115" s="29"/>
      <c r="NB115" s="29"/>
      <c r="NC115" s="29"/>
      <c r="ND115" s="29"/>
      <c r="NE115" s="29"/>
      <c r="NF115" s="29"/>
      <c r="NG115" s="29"/>
      <c r="NH115" s="29"/>
      <c r="NI115" s="29"/>
      <c r="NJ115" s="29"/>
      <c r="NK115" s="29"/>
      <c r="NL115" s="29"/>
      <c r="NM115" s="29"/>
      <c r="NN115" s="29"/>
      <c r="NO115" s="29"/>
      <c r="NP115" s="29"/>
      <c r="NQ115" s="29"/>
      <c r="NR115" s="29"/>
      <c r="NS115" s="29"/>
      <c r="NT115" s="29"/>
      <c r="NU115" s="29"/>
      <c r="NV115" s="29"/>
      <c r="NW115" s="29"/>
      <c r="NX115" s="29"/>
      <c r="NY115" s="29"/>
      <c r="NZ115" s="29"/>
      <c r="OA115" s="29"/>
      <c r="OB115" s="29"/>
      <c r="OC115" s="29"/>
      <c r="OD115" s="29"/>
      <c r="OE115" s="29"/>
      <c r="OF115" s="29"/>
      <c r="OG115" s="29"/>
      <c r="OH115" s="29"/>
      <c r="OI115" s="29"/>
      <c r="OJ115" s="29"/>
      <c r="OK115" s="29"/>
      <c r="OL115" s="29"/>
      <c r="OM115" s="29"/>
      <c r="ON115" s="29"/>
      <c r="OO115" s="29"/>
      <c r="OP115" s="29"/>
      <c r="OQ115" s="29"/>
      <c r="OR115" s="29"/>
      <c r="OS115" s="29"/>
      <c r="OT115" s="29"/>
      <c r="OU115" s="29"/>
      <c r="OV115" s="29"/>
      <c r="OW115" s="29"/>
      <c r="OX115" s="29"/>
      <c r="OY115" s="29"/>
      <c r="OZ115" s="29"/>
      <c r="PA115" s="29"/>
      <c r="PB115" s="29"/>
      <c r="PC115" s="29"/>
      <c r="PD115" s="29"/>
      <c r="PE115" s="29"/>
      <c r="PF115" s="29"/>
      <c r="PG115" s="29"/>
      <c r="PH115" s="29"/>
      <c r="PI115" s="29"/>
      <c r="PJ115" s="29"/>
      <c r="PK115" s="29"/>
      <c r="PL115" s="29"/>
      <c r="PM115" s="29"/>
      <c r="PN115" s="29"/>
      <c r="PO115" s="29"/>
      <c r="PP115" s="29"/>
      <c r="PQ115" s="29"/>
      <c r="PR115" s="29"/>
      <c r="PS115" s="29"/>
      <c r="PT115" s="29"/>
      <c r="PU115" s="29"/>
      <c r="PV115" s="29"/>
      <c r="PW115" s="29"/>
      <c r="PX115" s="29"/>
      <c r="PY115" s="29"/>
      <c r="PZ115" s="29"/>
      <c r="QA115" s="29"/>
      <c r="QB115" s="29"/>
      <c r="QC115" s="29"/>
      <c r="QD115" s="29"/>
      <c r="QE115" s="29"/>
      <c r="QF115" s="29"/>
      <c r="QG115" s="29"/>
      <c r="QH115" s="29"/>
      <c r="QI115" s="29"/>
      <c r="QJ115" s="29"/>
      <c r="QK115" s="29"/>
      <c r="QL115" s="29"/>
      <c r="QM115" s="29"/>
      <c r="QN115" s="29"/>
      <c r="QO115" s="29"/>
      <c r="QP115" s="29"/>
      <c r="QQ115" s="29"/>
      <c r="QR115" s="29"/>
      <c r="QS115" s="29"/>
      <c r="QT115" s="29"/>
      <c r="QU115" s="29"/>
      <c r="QV115" s="29"/>
      <c r="QW115" s="29"/>
      <c r="QX115" s="29"/>
      <c r="QY115" s="29"/>
      <c r="QZ115" s="29"/>
      <c r="RA115" s="29"/>
      <c r="RB115" s="29"/>
      <c r="RC115" s="29"/>
      <c r="RD115" s="29"/>
      <c r="RE115" s="29"/>
      <c r="RF115" s="29"/>
      <c r="RG115" s="29"/>
      <c r="RH115" s="29"/>
      <c r="RI115" s="29"/>
      <c r="RJ115" s="29"/>
      <c r="RK115" s="29"/>
      <c r="RL115" s="29"/>
    </row>
    <row r="116" spans="1:480" s="30" customFormat="1" ht="105" customHeight="1" x14ac:dyDescent="0.25">
      <c r="A116" s="34" t="s">
        <v>53</v>
      </c>
      <c r="B116" s="34" t="s">
        <v>60</v>
      </c>
      <c r="C116" s="34" t="s">
        <v>19</v>
      </c>
      <c r="D116" s="26" t="s">
        <v>177</v>
      </c>
      <c r="E116" s="26" t="s">
        <v>55</v>
      </c>
      <c r="F116" s="27" t="s">
        <v>18</v>
      </c>
      <c r="G116" s="28">
        <v>0.51</v>
      </c>
      <c r="H116" s="76">
        <v>45505</v>
      </c>
      <c r="I116" s="28">
        <v>0</v>
      </c>
      <c r="J116" s="28">
        <v>0</v>
      </c>
      <c r="K116" s="74">
        <v>5958</v>
      </c>
      <c r="L116" s="28">
        <v>0</v>
      </c>
      <c r="M116" s="28">
        <v>0</v>
      </c>
      <c r="N116" s="52"/>
      <c r="O116" s="52"/>
      <c r="P116" s="52"/>
      <c r="Q116" s="169"/>
      <c r="R116" s="2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  <c r="AF116" s="29"/>
      <c r="AG116" s="29"/>
      <c r="AH116" s="29"/>
      <c r="AI116" s="29"/>
      <c r="AJ116" s="29"/>
      <c r="AK116" s="29"/>
      <c r="AL116" s="29"/>
      <c r="AM116" s="29"/>
      <c r="AN116" s="29"/>
      <c r="AO116" s="29"/>
      <c r="AP116" s="29"/>
      <c r="AQ116" s="29"/>
      <c r="AR116" s="29"/>
      <c r="AS116" s="29"/>
      <c r="AT116" s="29"/>
      <c r="AU116" s="29"/>
      <c r="AV116" s="29"/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  <c r="FY116" s="29"/>
      <c r="FZ116" s="29"/>
      <c r="GA116" s="29"/>
      <c r="GB116" s="29"/>
      <c r="GC116" s="29"/>
      <c r="GD116" s="29"/>
      <c r="GE116" s="29"/>
      <c r="GF116" s="29"/>
      <c r="GG116" s="29"/>
      <c r="GH116" s="29"/>
      <c r="GI116" s="29"/>
      <c r="GJ116" s="29"/>
      <c r="GK116" s="29"/>
      <c r="GL116" s="29"/>
      <c r="GM116" s="29"/>
      <c r="GN116" s="29"/>
      <c r="GO116" s="29"/>
      <c r="GP116" s="29"/>
      <c r="GQ116" s="29"/>
      <c r="GR116" s="29"/>
      <c r="GS116" s="29"/>
      <c r="GT116" s="29"/>
      <c r="GU116" s="29"/>
      <c r="GV116" s="29"/>
      <c r="GW116" s="29"/>
      <c r="GX116" s="29"/>
      <c r="GY116" s="29"/>
      <c r="GZ116" s="29"/>
      <c r="HA116" s="29"/>
      <c r="HB116" s="29"/>
      <c r="HC116" s="29"/>
      <c r="HD116" s="29"/>
      <c r="HE116" s="29"/>
      <c r="HF116" s="29"/>
      <c r="HG116" s="29"/>
      <c r="HH116" s="29"/>
      <c r="HI116" s="29"/>
      <c r="HJ116" s="29"/>
      <c r="HK116" s="29"/>
      <c r="HL116" s="29"/>
      <c r="HM116" s="29"/>
      <c r="HN116" s="29"/>
      <c r="HO116" s="29"/>
      <c r="HP116" s="29"/>
      <c r="HQ116" s="29"/>
      <c r="HR116" s="29"/>
      <c r="HS116" s="29"/>
      <c r="HT116" s="29"/>
      <c r="HU116" s="29"/>
      <c r="HV116" s="29"/>
      <c r="HW116" s="29"/>
      <c r="HX116" s="29"/>
      <c r="HY116" s="29"/>
      <c r="HZ116" s="29"/>
      <c r="IA116" s="29"/>
      <c r="IB116" s="29"/>
      <c r="IC116" s="29"/>
      <c r="ID116" s="29"/>
      <c r="IE116" s="29"/>
      <c r="IF116" s="29"/>
      <c r="IG116" s="29"/>
      <c r="IH116" s="29"/>
      <c r="II116" s="29"/>
      <c r="IJ116" s="29"/>
      <c r="IK116" s="29"/>
      <c r="IL116" s="29"/>
      <c r="IM116" s="29"/>
      <c r="IN116" s="29"/>
      <c r="IO116" s="29"/>
      <c r="IP116" s="29"/>
      <c r="IQ116" s="29"/>
      <c r="IR116" s="29"/>
      <c r="IS116" s="29"/>
      <c r="IT116" s="29"/>
      <c r="IU116" s="29"/>
      <c r="IV116" s="29"/>
      <c r="IW116" s="29"/>
      <c r="IX116" s="29"/>
      <c r="IY116" s="29"/>
      <c r="IZ116" s="29"/>
      <c r="JA116" s="29"/>
      <c r="JB116" s="29"/>
      <c r="JC116" s="29"/>
      <c r="JD116" s="29"/>
      <c r="JE116" s="29"/>
      <c r="JF116" s="29"/>
      <c r="JG116" s="29"/>
      <c r="JH116" s="29"/>
      <c r="JI116" s="29"/>
      <c r="JJ116" s="29"/>
      <c r="JK116" s="29"/>
      <c r="JL116" s="29"/>
      <c r="JM116" s="29"/>
      <c r="JN116" s="29"/>
      <c r="JO116" s="29"/>
      <c r="JP116" s="29"/>
      <c r="JQ116" s="29"/>
      <c r="JR116" s="29"/>
      <c r="JS116" s="29"/>
      <c r="JT116" s="29"/>
      <c r="JU116" s="29"/>
      <c r="JV116" s="29"/>
      <c r="JW116" s="29"/>
      <c r="JX116" s="29"/>
      <c r="JY116" s="29"/>
      <c r="JZ116" s="29"/>
      <c r="KA116" s="29"/>
      <c r="KB116" s="29"/>
      <c r="KC116" s="29"/>
      <c r="KD116" s="29"/>
      <c r="KE116" s="29"/>
      <c r="KF116" s="29"/>
      <c r="KG116" s="29"/>
      <c r="KH116" s="29"/>
      <c r="KI116" s="29"/>
      <c r="KJ116" s="29"/>
      <c r="KK116" s="29"/>
      <c r="KL116" s="29"/>
      <c r="KM116" s="29"/>
      <c r="KN116" s="29"/>
      <c r="KO116" s="29"/>
      <c r="KP116" s="29"/>
      <c r="KQ116" s="29"/>
      <c r="KR116" s="29"/>
      <c r="KS116" s="29"/>
      <c r="KT116" s="29"/>
      <c r="KU116" s="29"/>
      <c r="KV116" s="29"/>
      <c r="KW116" s="29"/>
      <c r="KX116" s="29"/>
      <c r="KY116" s="29"/>
      <c r="KZ116" s="29"/>
      <c r="LA116" s="29"/>
      <c r="LB116" s="29"/>
      <c r="LC116" s="29"/>
      <c r="LD116" s="29"/>
      <c r="LE116" s="29"/>
      <c r="LF116" s="29"/>
      <c r="LG116" s="29"/>
      <c r="LH116" s="29"/>
      <c r="LI116" s="29"/>
      <c r="LJ116" s="29"/>
      <c r="LK116" s="29"/>
      <c r="LL116" s="29"/>
      <c r="LM116" s="29"/>
      <c r="LN116" s="29"/>
      <c r="LO116" s="29"/>
      <c r="LP116" s="29"/>
      <c r="LQ116" s="29"/>
      <c r="LR116" s="29"/>
      <c r="LS116" s="29"/>
      <c r="LT116" s="29"/>
      <c r="LU116" s="29"/>
      <c r="LV116" s="29"/>
      <c r="LW116" s="29"/>
      <c r="LX116" s="29"/>
      <c r="LY116" s="29"/>
      <c r="LZ116" s="29"/>
      <c r="MA116" s="29"/>
      <c r="MB116" s="29"/>
      <c r="MC116" s="29"/>
      <c r="MD116" s="29"/>
      <c r="ME116" s="29"/>
      <c r="MF116" s="29"/>
      <c r="MG116" s="29"/>
      <c r="MH116" s="29"/>
      <c r="MI116" s="29"/>
      <c r="MJ116" s="29"/>
      <c r="MK116" s="29"/>
      <c r="ML116" s="29"/>
      <c r="MM116" s="29"/>
      <c r="MN116" s="29"/>
      <c r="MO116" s="29"/>
      <c r="MP116" s="29"/>
      <c r="MQ116" s="29"/>
      <c r="MR116" s="29"/>
      <c r="MS116" s="29"/>
      <c r="MT116" s="29"/>
      <c r="MU116" s="29"/>
      <c r="MV116" s="29"/>
      <c r="MW116" s="29"/>
      <c r="MX116" s="29"/>
      <c r="MY116" s="29"/>
      <c r="MZ116" s="29"/>
      <c r="NA116" s="29"/>
      <c r="NB116" s="29"/>
      <c r="NC116" s="29"/>
      <c r="ND116" s="29"/>
      <c r="NE116" s="29"/>
      <c r="NF116" s="29"/>
      <c r="NG116" s="29"/>
      <c r="NH116" s="29"/>
      <c r="NI116" s="29"/>
      <c r="NJ116" s="29"/>
      <c r="NK116" s="29"/>
      <c r="NL116" s="29"/>
      <c r="NM116" s="29"/>
      <c r="NN116" s="29"/>
      <c r="NO116" s="29"/>
      <c r="NP116" s="29"/>
      <c r="NQ116" s="29"/>
      <c r="NR116" s="29"/>
      <c r="NS116" s="29"/>
      <c r="NT116" s="29"/>
      <c r="NU116" s="29"/>
      <c r="NV116" s="29"/>
      <c r="NW116" s="29"/>
      <c r="NX116" s="29"/>
      <c r="NY116" s="29"/>
      <c r="NZ116" s="29"/>
      <c r="OA116" s="29"/>
      <c r="OB116" s="29"/>
      <c r="OC116" s="29"/>
      <c r="OD116" s="29"/>
      <c r="OE116" s="29"/>
      <c r="OF116" s="29"/>
      <c r="OG116" s="29"/>
      <c r="OH116" s="29"/>
      <c r="OI116" s="29"/>
      <c r="OJ116" s="29"/>
      <c r="OK116" s="29"/>
      <c r="OL116" s="29"/>
      <c r="OM116" s="29"/>
      <c r="ON116" s="29"/>
      <c r="OO116" s="29"/>
      <c r="OP116" s="29"/>
      <c r="OQ116" s="29"/>
      <c r="OR116" s="29"/>
      <c r="OS116" s="29"/>
      <c r="OT116" s="29"/>
      <c r="OU116" s="29"/>
      <c r="OV116" s="29"/>
      <c r="OW116" s="29"/>
      <c r="OX116" s="29"/>
      <c r="OY116" s="29"/>
      <c r="OZ116" s="29"/>
      <c r="PA116" s="29"/>
      <c r="PB116" s="29"/>
      <c r="PC116" s="29"/>
      <c r="PD116" s="29"/>
      <c r="PE116" s="29"/>
      <c r="PF116" s="29"/>
      <c r="PG116" s="29"/>
      <c r="PH116" s="29"/>
      <c r="PI116" s="29"/>
      <c r="PJ116" s="29"/>
      <c r="PK116" s="29"/>
      <c r="PL116" s="29"/>
      <c r="PM116" s="29"/>
      <c r="PN116" s="29"/>
      <c r="PO116" s="29"/>
      <c r="PP116" s="29"/>
      <c r="PQ116" s="29"/>
      <c r="PR116" s="29"/>
      <c r="PS116" s="29"/>
      <c r="PT116" s="29"/>
      <c r="PU116" s="29"/>
      <c r="PV116" s="29"/>
      <c r="PW116" s="29"/>
      <c r="PX116" s="29"/>
      <c r="PY116" s="29"/>
      <c r="PZ116" s="29"/>
      <c r="QA116" s="29"/>
      <c r="QB116" s="29"/>
      <c r="QC116" s="29"/>
      <c r="QD116" s="29"/>
      <c r="QE116" s="29"/>
      <c r="QF116" s="29"/>
      <c r="QG116" s="29"/>
      <c r="QH116" s="29"/>
      <c r="QI116" s="29"/>
      <c r="QJ116" s="29"/>
      <c r="QK116" s="29"/>
      <c r="QL116" s="29"/>
      <c r="QM116" s="29"/>
      <c r="QN116" s="29"/>
      <c r="QO116" s="29"/>
      <c r="QP116" s="29"/>
      <c r="QQ116" s="29"/>
      <c r="QR116" s="29"/>
      <c r="QS116" s="29"/>
      <c r="QT116" s="29"/>
      <c r="QU116" s="29"/>
      <c r="QV116" s="29"/>
      <c r="QW116" s="29"/>
      <c r="QX116" s="29"/>
      <c r="QY116" s="29"/>
      <c r="QZ116" s="29"/>
      <c r="RA116" s="29"/>
      <c r="RB116" s="29"/>
      <c r="RC116" s="29"/>
      <c r="RD116" s="29"/>
      <c r="RE116" s="29"/>
      <c r="RF116" s="29"/>
      <c r="RG116" s="29"/>
      <c r="RH116" s="29"/>
      <c r="RI116" s="29"/>
      <c r="RJ116" s="29"/>
      <c r="RK116" s="29"/>
      <c r="RL116" s="29"/>
    </row>
    <row r="117" spans="1:480" s="30" customFormat="1" ht="80.25" customHeight="1" x14ac:dyDescent="0.25">
      <c r="A117" s="34" t="s">
        <v>53</v>
      </c>
      <c r="B117" s="34" t="s">
        <v>60</v>
      </c>
      <c r="C117" s="34" t="s">
        <v>19</v>
      </c>
      <c r="D117" s="26" t="s">
        <v>178</v>
      </c>
      <c r="E117" s="26" t="s">
        <v>55</v>
      </c>
      <c r="F117" s="27" t="s">
        <v>18</v>
      </c>
      <c r="G117" s="28">
        <v>0.18</v>
      </c>
      <c r="H117" s="76">
        <v>45505</v>
      </c>
      <c r="I117" s="28">
        <v>0</v>
      </c>
      <c r="J117" s="28">
        <v>0</v>
      </c>
      <c r="K117" s="74">
        <v>2657.95</v>
      </c>
      <c r="L117" s="28">
        <v>0</v>
      </c>
      <c r="M117" s="28">
        <v>0</v>
      </c>
      <c r="N117" s="52"/>
      <c r="O117" s="52"/>
      <c r="P117" s="52"/>
      <c r="Q117" s="169"/>
      <c r="R117" s="2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F117" s="29"/>
      <c r="AG117" s="29"/>
      <c r="AH117" s="29"/>
      <c r="AI117" s="29"/>
      <c r="AJ117" s="29"/>
      <c r="AK117" s="29"/>
      <c r="AL117" s="29"/>
      <c r="AM117" s="29"/>
      <c r="AN117" s="29"/>
      <c r="AO117" s="29"/>
      <c r="AP117" s="29"/>
      <c r="AQ117" s="29"/>
      <c r="AR117" s="29"/>
      <c r="AS117" s="29"/>
      <c r="AT117" s="29"/>
      <c r="AU117" s="29"/>
      <c r="AV117" s="29"/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  <c r="FY117" s="29"/>
      <c r="FZ117" s="29"/>
      <c r="GA117" s="29"/>
      <c r="GB117" s="29"/>
      <c r="GC117" s="29"/>
      <c r="GD117" s="29"/>
      <c r="GE117" s="29"/>
      <c r="GF117" s="29"/>
      <c r="GG117" s="29"/>
      <c r="GH117" s="29"/>
      <c r="GI117" s="29"/>
      <c r="GJ117" s="29"/>
      <c r="GK117" s="29"/>
      <c r="GL117" s="29"/>
      <c r="GM117" s="29"/>
      <c r="GN117" s="29"/>
      <c r="GO117" s="29"/>
      <c r="GP117" s="29"/>
      <c r="GQ117" s="29"/>
      <c r="GR117" s="29"/>
      <c r="GS117" s="29"/>
      <c r="GT117" s="29"/>
      <c r="GU117" s="29"/>
      <c r="GV117" s="29"/>
      <c r="GW117" s="29"/>
      <c r="GX117" s="29"/>
      <c r="GY117" s="29"/>
      <c r="GZ117" s="29"/>
      <c r="HA117" s="29"/>
      <c r="HB117" s="29"/>
      <c r="HC117" s="29"/>
      <c r="HD117" s="29"/>
      <c r="HE117" s="29"/>
      <c r="HF117" s="29"/>
      <c r="HG117" s="29"/>
      <c r="HH117" s="29"/>
      <c r="HI117" s="29"/>
      <c r="HJ117" s="29"/>
      <c r="HK117" s="29"/>
      <c r="HL117" s="29"/>
      <c r="HM117" s="29"/>
      <c r="HN117" s="29"/>
      <c r="HO117" s="29"/>
      <c r="HP117" s="29"/>
      <c r="HQ117" s="29"/>
      <c r="HR117" s="29"/>
      <c r="HS117" s="29"/>
      <c r="HT117" s="29"/>
      <c r="HU117" s="29"/>
      <c r="HV117" s="29"/>
      <c r="HW117" s="29"/>
      <c r="HX117" s="29"/>
      <c r="HY117" s="29"/>
      <c r="HZ117" s="29"/>
      <c r="IA117" s="29"/>
      <c r="IB117" s="29"/>
      <c r="IC117" s="29"/>
      <c r="ID117" s="29"/>
      <c r="IE117" s="29"/>
      <c r="IF117" s="29"/>
      <c r="IG117" s="29"/>
      <c r="IH117" s="29"/>
      <c r="II117" s="29"/>
      <c r="IJ117" s="29"/>
      <c r="IK117" s="29"/>
      <c r="IL117" s="29"/>
      <c r="IM117" s="29"/>
      <c r="IN117" s="29"/>
      <c r="IO117" s="29"/>
      <c r="IP117" s="29"/>
      <c r="IQ117" s="29"/>
      <c r="IR117" s="29"/>
      <c r="IS117" s="29"/>
      <c r="IT117" s="29"/>
      <c r="IU117" s="29"/>
      <c r="IV117" s="29"/>
      <c r="IW117" s="29"/>
      <c r="IX117" s="29"/>
      <c r="IY117" s="29"/>
      <c r="IZ117" s="29"/>
      <c r="JA117" s="29"/>
      <c r="JB117" s="29"/>
      <c r="JC117" s="29"/>
      <c r="JD117" s="29"/>
      <c r="JE117" s="29"/>
      <c r="JF117" s="29"/>
      <c r="JG117" s="29"/>
      <c r="JH117" s="29"/>
      <c r="JI117" s="29"/>
      <c r="JJ117" s="29"/>
      <c r="JK117" s="29"/>
      <c r="JL117" s="29"/>
      <c r="JM117" s="29"/>
      <c r="JN117" s="29"/>
      <c r="JO117" s="29"/>
      <c r="JP117" s="29"/>
      <c r="JQ117" s="29"/>
      <c r="JR117" s="29"/>
      <c r="JS117" s="29"/>
      <c r="JT117" s="29"/>
      <c r="JU117" s="29"/>
      <c r="JV117" s="29"/>
      <c r="JW117" s="29"/>
      <c r="JX117" s="29"/>
      <c r="JY117" s="29"/>
      <c r="JZ117" s="29"/>
      <c r="KA117" s="29"/>
      <c r="KB117" s="29"/>
      <c r="KC117" s="29"/>
      <c r="KD117" s="29"/>
      <c r="KE117" s="29"/>
      <c r="KF117" s="29"/>
      <c r="KG117" s="29"/>
      <c r="KH117" s="29"/>
      <c r="KI117" s="29"/>
      <c r="KJ117" s="29"/>
      <c r="KK117" s="29"/>
      <c r="KL117" s="29"/>
      <c r="KM117" s="29"/>
      <c r="KN117" s="29"/>
      <c r="KO117" s="29"/>
      <c r="KP117" s="29"/>
      <c r="KQ117" s="29"/>
      <c r="KR117" s="29"/>
      <c r="KS117" s="29"/>
      <c r="KT117" s="29"/>
      <c r="KU117" s="29"/>
      <c r="KV117" s="29"/>
      <c r="KW117" s="29"/>
      <c r="KX117" s="29"/>
      <c r="KY117" s="29"/>
      <c r="KZ117" s="29"/>
      <c r="LA117" s="29"/>
      <c r="LB117" s="29"/>
      <c r="LC117" s="29"/>
      <c r="LD117" s="29"/>
      <c r="LE117" s="29"/>
      <c r="LF117" s="29"/>
      <c r="LG117" s="29"/>
      <c r="LH117" s="29"/>
      <c r="LI117" s="29"/>
      <c r="LJ117" s="29"/>
      <c r="LK117" s="29"/>
      <c r="LL117" s="29"/>
      <c r="LM117" s="29"/>
      <c r="LN117" s="29"/>
      <c r="LO117" s="29"/>
      <c r="LP117" s="29"/>
      <c r="LQ117" s="29"/>
      <c r="LR117" s="29"/>
      <c r="LS117" s="29"/>
      <c r="LT117" s="29"/>
      <c r="LU117" s="29"/>
      <c r="LV117" s="29"/>
      <c r="LW117" s="29"/>
      <c r="LX117" s="29"/>
      <c r="LY117" s="29"/>
      <c r="LZ117" s="29"/>
      <c r="MA117" s="29"/>
      <c r="MB117" s="29"/>
      <c r="MC117" s="29"/>
      <c r="MD117" s="29"/>
      <c r="ME117" s="29"/>
      <c r="MF117" s="29"/>
      <c r="MG117" s="29"/>
      <c r="MH117" s="29"/>
      <c r="MI117" s="29"/>
      <c r="MJ117" s="29"/>
      <c r="MK117" s="29"/>
      <c r="ML117" s="29"/>
      <c r="MM117" s="29"/>
      <c r="MN117" s="29"/>
      <c r="MO117" s="29"/>
      <c r="MP117" s="29"/>
      <c r="MQ117" s="29"/>
      <c r="MR117" s="29"/>
      <c r="MS117" s="29"/>
      <c r="MT117" s="29"/>
      <c r="MU117" s="29"/>
      <c r="MV117" s="29"/>
      <c r="MW117" s="29"/>
      <c r="MX117" s="29"/>
      <c r="MY117" s="29"/>
      <c r="MZ117" s="29"/>
      <c r="NA117" s="29"/>
      <c r="NB117" s="29"/>
      <c r="NC117" s="29"/>
      <c r="ND117" s="29"/>
      <c r="NE117" s="29"/>
      <c r="NF117" s="29"/>
      <c r="NG117" s="29"/>
      <c r="NH117" s="29"/>
      <c r="NI117" s="29"/>
      <c r="NJ117" s="29"/>
      <c r="NK117" s="29"/>
      <c r="NL117" s="29"/>
      <c r="NM117" s="29"/>
      <c r="NN117" s="29"/>
      <c r="NO117" s="29"/>
      <c r="NP117" s="29"/>
      <c r="NQ117" s="29"/>
      <c r="NR117" s="29"/>
      <c r="NS117" s="29"/>
      <c r="NT117" s="29"/>
      <c r="NU117" s="29"/>
      <c r="NV117" s="29"/>
      <c r="NW117" s="29"/>
      <c r="NX117" s="29"/>
      <c r="NY117" s="29"/>
      <c r="NZ117" s="29"/>
      <c r="OA117" s="29"/>
      <c r="OB117" s="29"/>
      <c r="OC117" s="29"/>
      <c r="OD117" s="29"/>
      <c r="OE117" s="29"/>
      <c r="OF117" s="29"/>
      <c r="OG117" s="29"/>
      <c r="OH117" s="29"/>
      <c r="OI117" s="29"/>
      <c r="OJ117" s="29"/>
      <c r="OK117" s="29"/>
      <c r="OL117" s="29"/>
      <c r="OM117" s="29"/>
      <c r="ON117" s="29"/>
      <c r="OO117" s="29"/>
      <c r="OP117" s="29"/>
      <c r="OQ117" s="29"/>
      <c r="OR117" s="29"/>
      <c r="OS117" s="29"/>
      <c r="OT117" s="29"/>
      <c r="OU117" s="29"/>
      <c r="OV117" s="29"/>
      <c r="OW117" s="29"/>
      <c r="OX117" s="29"/>
      <c r="OY117" s="29"/>
      <c r="OZ117" s="29"/>
      <c r="PA117" s="29"/>
      <c r="PB117" s="29"/>
      <c r="PC117" s="29"/>
      <c r="PD117" s="29"/>
      <c r="PE117" s="29"/>
      <c r="PF117" s="29"/>
      <c r="PG117" s="29"/>
      <c r="PH117" s="29"/>
      <c r="PI117" s="29"/>
      <c r="PJ117" s="29"/>
      <c r="PK117" s="29"/>
      <c r="PL117" s="29"/>
      <c r="PM117" s="29"/>
      <c r="PN117" s="29"/>
      <c r="PO117" s="29"/>
      <c r="PP117" s="29"/>
      <c r="PQ117" s="29"/>
      <c r="PR117" s="29"/>
      <c r="PS117" s="29"/>
      <c r="PT117" s="29"/>
      <c r="PU117" s="29"/>
      <c r="PV117" s="29"/>
      <c r="PW117" s="29"/>
      <c r="PX117" s="29"/>
      <c r="PY117" s="29"/>
      <c r="PZ117" s="29"/>
      <c r="QA117" s="29"/>
      <c r="QB117" s="29"/>
      <c r="QC117" s="29"/>
      <c r="QD117" s="29"/>
      <c r="QE117" s="29"/>
      <c r="QF117" s="29"/>
      <c r="QG117" s="29"/>
      <c r="QH117" s="29"/>
      <c r="QI117" s="29"/>
      <c r="QJ117" s="29"/>
      <c r="QK117" s="29"/>
      <c r="QL117" s="29"/>
      <c r="QM117" s="29"/>
      <c r="QN117" s="29"/>
      <c r="QO117" s="29"/>
      <c r="QP117" s="29"/>
      <c r="QQ117" s="29"/>
      <c r="QR117" s="29"/>
      <c r="QS117" s="29"/>
      <c r="QT117" s="29"/>
      <c r="QU117" s="29"/>
      <c r="QV117" s="29"/>
      <c r="QW117" s="29"/>
      <c r="QX117" s="29"/>
      <c r="QY117" s="29"/>
      <c r="QZ117" s="29"/>
      <c r="RA117" s="29"/>
      <c r="RB117" s="29"/>
      <c r="RC117" s="29"/>
      <c r="RD117" s="29"/>
      <c r="RE117" s="29"/>
      <c r="RF117" s="29"/>
      <c r="RG117" s="29"/>
      <c r="RH117" s="29"/>
      <c r="RI117" s="29"/>
      <c r="RJ117" s="29"/>
      <c r="RK117" s="29"/>
      <c r="RL117" s="29"/>
    </row>
    <row r="118" spans="1:480" s="30" customFormat="1" ht="93.75" customHeight="1" x14ac:dyDescent="0.25">
      <c r="A118" s="34" t="s">
        <v>53</v>
      </c>
      <c r="B118" s="34" t="s">
        <v>60</v>
      </c>
      <c r="C118" s="34" t="s">
        <v>19</v>
      </c>
      <c r="D118" s="26" t="s">
        <v>179</v>
      </c>
      <c r="E118" s="26" t="s">
        <v>55</v>
      </c>
      <c r="F118" s="27" t="s">
        <v>18</v>
      </c>
      <c r="G118" s="28">
        <v>0.13</v>
      </c>
      <c r="H118" s="76">
        <v>45505</v>
      </c>
      <c r="I118" s="28">
        <v>0</v>
      </c>
      <c r="J118" s="28">
        <v>0</v>
      </c>
      <c r="K118" s="74">
        <v>2851.19</v>
      </c>
      <c r="L118" s="28">
        <v>0</v>
      </c>
      <c r="M118" s="28">
        <v>0</v>
      </c>
      <c r="N118" s="52"/>
      <c r="O118" s="52"/>
      <c r="P118" s="52"/>
      <c r="Q118" s="169"/>
      <c r="R118" s="2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F118" s="29"/>
      <c r="AG118" s="29"/>
      <c r="AH118" s="29"/>
      <c r="AI118" s="29"/>
      <c r="AJ118" s="29"/>
      <c r="AK118" s="29"/>
      <c r="AL118" s="29"/>
      <c r="AM118" s="29"/>
      <c r="AN118" s="29"/>
      <c r="AO118" s="29"/>
      <c r="AP118" s="29"/>
      <c r="AQ118" s="29"/>
      <c r="AR118" s="29"/>
      <c r="AS118" s="29"/>
      <c r="AT118" s="29"/>
      <c r="AU118" s="29"/>
      <c r="AV118" s="29"/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  <c r="FY118" s="29"/>
      <c r="FZ118" s="29"/>
      <c r="GA118" s="29"/>
      <c r="GB118" s="29"/>
      <c r="GC118" s="29"/>
      <c r="GD118" s="29"/>
      <c r="GE118" s="29"/>
      <c r="GF118" s="29"/>
      <c r="GG118" s="29"/>
      <c r="GH118" s="29"/>
      <c r="GI118" s="29"/>
      <c r="GJ118" s="29"/>
      <c r="GK118" s="29"/>
      <c r="GL118" s="29"/>
      <c r="GM118" s="29"/>
      <c r="GN118" s="29"/>
      <c r="GO118" s="29"/>
      <c r="GP118" s="29"/>
      <c r="GQ118" s="29"/>
      <c r="GR118" s="29"/>
      <c r="GS118" s="29"/>
      <c r="GT118" s="29"/>
      <c r="GU118" s="29"/>
      <c r="GV118" s="29"/>
      <c r="GW118" s="29"/>
      <c r="GX118" s="29"/>
      <c r="GY118" s="29"/>
      <c r="GZ118" s="29"/>
      <c r="HA118" s="29"/>
      <c r="HB118" s="29"/>
      <c r="HC118" s="29"/>
      <c r="HD118" s="29"/>
      <c r="HE118" s="29"/>
      <c r="HF118" s="29"/>
      <c r="HG118" s="29"/>
      <c r="HH118" s="29"/>
      <c r="HI118" s="29"/>
      <c r="HJ118" s="29"/>
      <c r="HK118" s="29"/>
      <c r="HL118" s="29"/>
      <c r="HM118" s="29"/>
      <c r="HN118" s="29"/>
      <c r="HO118" s="29"/>
      <c r="HP118" s="29"/>
      <c r="HQ118" s="29"/>
      <c r="HR118" s="29"/>
      <c r="HS118" s="29"/>
      <c r="HT118" s="29"/>
      <c r="HU118" s="29"/>
      <c r="HV118" s="29"/>
      <c r="HW118" s="29"/>
      <c r="HX118" s="29"/>
      <c r="HY118" s="29"/>
      <c r="HZ118" s="29"/>
      <c r="IA118" s="29"/>
      <c r="IB118" s="29"/>
      <c r="IC118" s="29"/>
      <c r="ID118" s="29"/>
      <c r="IE118" s="29"/>
      <c r="IF118" s="29"/>
      <c r="IG118" s="29"/>
      <c r="IH118" s="29"/>
      <c r="II118" s="29"/>
      <c r="IJ118" s="29"/>
      <c r="IK118" s="29"/>
      <c r="IL118" s="29"/>
      <c r="IM118" s="29"/>
      <c r="IN118" s="29"/>
      <c r="IO118" s="29"/>
      <c r="IP118" s="29"/>
      <c r="IQ118" s="29"/>
      <c r="IR118" s="29"/>
      <c r="IS118" s="29"/>
      <c r="IT118" s="29"/>
      <c r="IU118" s="29"/>
      <c r="IV118" s="29"/>
      <c r="IW118" s="29"/>
      <c r="IX118" s="29"/>
      <c r="IY118" s="29"/>
      <c r="IZ118" s="29"/>
      <c r="JA118" s="29"/>
      <c r="JB118" s="29"/>
      <c r="JC118" s="29"/>
      <c r="JD118" s="29"/>
      <c r="JE118" s="29"/>
      <c r="JF118" s="29"/>
      <c r="JG118" s="29"/>
      <c r="JH118" s="29"/>
      <c r="JI118" s="29"/>
      <c r="JJ118" s="29"/>
      <c r="JK118" s="29"/>
      <c r="JL118" s="29"/>
      <c r="JM118" s="29"/>
      <c r="JN118" s="29"/>
      <c r="JO118" s="29"/>
      <c r="JP118" s="29"/>
      <c r="JQ118" s="29"/>
      <c r="JR118" s="29"/>
      <c r="JS118" s="29"/>
      <c r="JT118" s="29"/>
      <c r="JU118" s="29"/>
      <c r="JV118" s="29"/>
      <c r="JW118" s="29"/>
      <c r="JX118" s="29"/>
      <c r="JY118" s="29"/>
      <c r="JZ118" s="29"/>
      <c r="KA118" s="29"/>
      <c r="KB118" s="29"/>
      <c r="KC118" s="29"/>
      <c r="KD118" s="29"/>
      <c r="KE118" s="29"/>
      <c r="KF118" s="29"/>
      <c r="KG118" s="29"/>
      <c r="KH118" s="29"/>
      <c r="KI118" s="29"/>
      <c r="KJ118" s="29"/>
      <c r="KK118" s="29"/>
      <c r="KL118" s="29"/>
      <c r="KM118" s="29"/>
      <c r="KN118" s="29"/>
      <c r="KO118" s="29"/>
      <c r="KP118" s="29"/>
      <c r="KQ118" s="29"/>
      <c r="KR118" s="29"/>
      <c r="KS118" s="29"/>
      <c r="KT118" s="29"/>
      <c r="KU118" s="29"/>
      <c r="KV118" s="29"/>
      <c r="KW118" s="29"/>
      <c r="KX118" s="29"/>
      <c r="KY118" s="29"/>
      <c r="KZ118" s="29"/>
      <c r="LA118" s="29"/>
      <c r="LB118" s="29"/>
      <c r="LC118" s="29"/>
      <c r="LD118" s="29"/>
      <c r="LE118" s="29"/>
      <c r="LF118" s="29"/>
      <c r="LG118" s="29"/>
      <c r="LH118" s="29"/>
      <c r="LI118" s="29"/>
      <c r="LJ118" s="29"/>
      <c r="LK118" s="29"/>
      <c r="LL118" s="29"/>
      <c r="LM118" s="29"/>
      <c r="LN118" s="29"/>
      <c r="LO118" s="29"/>
      <c r="LP118" s="29"/>
      <c r="LQ118" s="29"/>
      <c r="LR118" s="29"/>
      <c r="LS118" s="29"/>
      <c r="LT118" s="29"/>
      <c r="LU118" s="29"/>
      <c r="LV118" s="29"/>
      <c r="LW118" s="29"/>
      <c r="LX118" s="29"/>
      <c r="LY118" s="29"/>
      <c r="LZ118" s="29"/>
      <c r="MA118" s="29"/>
      <c r="MB118" s="29"/>
      <c r="MC118" s="29"/>
      <c r="MD118" s="29"/>
      <c r="ME118" s="29"/>
      <c r="MF118" s="29"/>
      <c r="MG118" s="29"/>
      <c r="MH118" s="29"/>
      <c r="MI118" s="29"/>
      <c r="MJ118" s="29"/>
      <c r="MK118" s="29"/>
      <c r="ML118" s="29"/>
      <c r="MM118" s="29"/>
      <c r="MN118" s="29"/>
      <c r="MO118" s="29"/>
      <c r="MP118" s="29"/>
      <c r="MQ118" s="29"/>
      <c r="MR118" s="29"/>
      <c r="MS118" s="29"/>
      <c r="MT118" s="29"/>
      <c r="MU118" s="29"/>
      <c r="MV118" s="29"/>
      <c r="MW118" s="29"/>
      <c r="MX118" s="29"/>
      <c r="MY118" s="29"/>
      <c r="MZ118" s="29"/>
      <c r="NA118" s="29"/>
      <c r="NB118" s="29"/>
      <c r="NC118" s="29"/>
      <c r="ND118" s="29"/>
      <c r="NE118" s="29"/>
      <c r="NF118" s="29"/>
      <c r="NG118" s="29"/>
      <c r="NH118" s="29"/>
      <c r="NI118" s="29"/>
      <c r="NJ118" s="29"/>
      <c r="NK118" s="29"/>
      <c r="NL118" s="29"/>
      <c r="NM118" s="29"/>
      <c r="NN118" s="29"/>
      <c r="NO118" s="29"/>
      <c r="NP118" s="29"/>
      <c r="NQ118" s="29"/>
      <c r="NR118" s="29"/>
      <c r="NS118" s="29"/>
      <c r="NT118" s="29"/>
      <c r="NU118" s="29"/>
      <c r="NV118" s="29"/>
      <c r="NW118" s="29"/>
      <c r="NX118" s="29"/>
      <c r="NY118" s="29"/>
      <c r="NZ118" s="29"/>
      <c r="OA118" s="29"/>
      <c r="OB118" s="29"/>
      <c r="OC118" s="29"/>
      <c r="OD118" s="29"/>
      <c r="OE118" s="29"/>
      <c r="OF118" s="29"/>
      <c r="OG118" s="29"/>
      <c r="OH118" s="29"/>
      <c r="OI118" s="29"/>
      <c r="OJ118" s="29"/>
      <c r="OK118" s="29"/>
      <c r="OL118" s="29"/>
      <c r="OM118" s="29"/>
      <c r="ON118" s="29"/>
      <c r="OO118" s="29"/>
      <c r="OP118" s="29"/>
      <c r="OQ118" s="29"/>
      <c r="OR118" s="29"/>
      <c r="OS118" s="29"/>
      <c r="OT118" s="29"/>
      <c r="OU118" s="29"/>
      <c r="OV118" s="29"/>
      <c r="OW118" s="29"/>
      <c r="OX118" s="29"/>
      <c r="OY118" s="29"/>
      <c r="OZ118" s="29"/>
      <c r="PA118" s="29"/>
      <c r="PB118" s="29"/>
      <c r="PC118" s="29"/>
      <c r="PD118" s="29"/>
      <c r="PE118" s="29"/>
      <c r="PF118" s="29"/>
      <c r="PG118" s="29"/>
      <c r="PH118" s="29"/>
      <c r="PI118" s="29"/>
      <c r="PJ118" s="29"/>
      <c r="PK118" s="29"/>
      <c r="PL118" s="29"/>
      <c r="PM118" s="29"/>
      <c r="PN118" s="29"/>
      <c r="PO118" s="29"/>
      <c r="PP118" s="29"/>
      <c r="PQ118" s="29"/>
      <c r="PR118" s="29"/>
      <c r="PS118" s="29"/>
      <c r="PT118" s="29"/>
      <c r="PU118" s="29"/>
      <c r="PV118" s="29"/>
      <c r="PW118" s="29"/>
      <c r="PX118" s="29"/>
      <c r="PY118" s="29"/>
      <c r="PZ118" s="29"/>
      <c r="QA118" s="29"/>
      <c r="QB118" s="29"/>
      <c r="QC118" s="29"/>
      <c r="QD118" s="29"/>
      <c r="QE118" s="29"/>
      <c r="QF118" s="29"/>
      <c r="QG118" s="29"/>
      <c r="QH118" s="29"/>
      <c r="QI118" s="29"/>
      <c r="QJ118" s="29"/>
      <c r="QK118" s="29"/>
      <c r="QL118" s="29"/>
      <c r="QM118" s="29"/>
      <c r="QN118" s="29"/>
      <c r="QO118" s="29"/>
      <c r="QP118" s="29"/>
      <c r="QQ118" s="29"/>
      <c r="QR118" s="29"/>
      <c r="QS118" s="29"/>
      <c r="QT118" s="29"/>
      <c r="QU118" s="29"/>
      <c r="QV118" s="29"/>
      <c r="QW118" s="29"/>
      <c r="QX118" s="29"/>
      <c r="QY118" s="29"/>
      <c r="QZ118" s="29"/>
      <c r="RA118" s="29"/>
      <c r="RB118" s="29"/>
      <c r="RC118" s="29"/>
      <c r="RD118" s="29"/>
      <c r="RE118" s="29"/>
      <c r="RF118" s="29"/>
      <c r="RG118" s="29"/>
      <c r="RH118" s="29"/>
      <c r="RI118" s="29"/>
      <c r="RJ118" s="29"/>
      <c r="RK118" s="29"/>
      <c r="RL118" s="29"/>
    </row>
    <row r="119" spans="1:480" s="30" customFormat="1" ht="93.75" customHeight="1" x14ac:dyDescent="0.25">
      <c r="A119" s="34" t="s">
        <v>53</v>
      </c>
      <c r="B119" s="34" t="s">
        <v>60</v>
      </c>
      <c r="C119" s="34" t="s">
        <v>19</v>
      </c>
      <c r="D119" s="26" t="s">
        <v>180</v>
      </c>
      <c r="E119" s="26" t="s">
        <v>55</v>
      </c>
      <c r="F119" s="27" t="s">
        <v>18</v>
      </c>
      <c r="G119" s="28">
        <v>0.86</v>
      </c>
      <c r="H119" s="76">
        <v>45474</v>
      </c>
      <c r="I119" s="28">
        <v>0</v>
      </c>
      <c r="J119" s="28">
        <v>0</v>
      </c>
      <c r="K119" s="28">
        <v>674.31</v>
      </c>
      <c r="L119" s="28">
        <v>0</v>
      </c>
      <c r="M119" s="28">
        <v>0</v>
      </c>
      <c r="N119" s="52"/>
      <c r="O119" s="52"/>
      <c r="P119" s="52"/>
      <c r="Q119" s="169"/>
      <c r="R119" s="2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F119" s="29"/>
      <c r="AG119" s="29"/>
      <c r="AH119" s="29"/>
      <c r="AI119" s="29"/>
      <c r="AJ119" s="29"/>
      <c r="AK119" s="29"/>
      <c r="AL119" s="29"/>
      <c r="AM119" s="29"/>
      <c r="AN119" s="29"/>
      <c r="AO119" s="29"/>
      <c r="AP119" s="29"/>
      <c r="AQ119" s="29"/>
      <c r="AR119" s="29"/>
      <c r="AS119" s="29"/>
      <c r="AT119" s="29"/>
      <c r="AU119" s="29"/>
      <c r="AV119" s="29"/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  <c r="FY119" s="29"/>
      <c r="FZ119" s="29"/>
      <c r="GA119" s="29"/>
      <c r="GB119" s="29"/>
      <c r="GC119" s="29"/>
      <c r="GD119" s="29"/>
      <c r="GE119" s="29"/>
      <c r="GF119" s="29"/>
      <c r="GG119" s="29"/>
      <c r="GH119" s="29"/>
      <c r="GI119" s="29"/>
      <c r="GJ119" s="29"/>
      <c r="GK119" s="29"/>
      <c r="GL119" s="29"/>
      <c r="GM119" s="29"/>
      <c r="GN119" s="29"/>
      <c r="GO119" s="29"/>
      <c r="GP119" s="29"/>
      <c r="GQ119" s="29"/>
      <c r="GR119" s="29"/>
      <c r="GS119" s="29"/>
      <c r="GT119" s="29"/>
      <c r="GU119" s="29"/>
      <c r="GV119" s="29"/>
      <c r="GW119" s="29"/>
      <c r="GX119" s="29"/>
      <c r="GY119" s="29"/>
      <c r="GZ119" s="29"/>
      <c r="HA119" s="29"/>
      <c r="HB119" s="29"/>
      <c r="HC119" s="29"/>
      <c r="HD119" s="29"/>
      <c r="HE119" s="29"/>
      <c r="HF119" s="29"/>
      <c r="HG119" s="29"/>
      <c r="HH119" s="29"/>
      <c r="HI119" s="29"/>
      <c r="HJ119" s="29"/>
      <c r="HK119" s="29"/>
      <c r="HL119" s="29"/>
      <c r="HM119" s="29"/>
      <c r="HN119" s="29"/>
      <c r="HO119" s="29"/>
      <c r="HP119" s="29"/>
      <c r="HQ119" s="29"/>
      <c r="HR119" s="29"/>
      <c r="HS119" s="29"/>
      <c r="HT119" s="29"/>
      <c r="HU119" s="29"/>
      <c r="HV119" s="29"/>
      <c r="HW119" s="29"/>
      <c r="HX119" s="29"/>
      <c r="HY119" s="29"/>
      <c r="HZ119" s="29"/>
      <c r="IA119" s="29"/>
      <c r="IB119" s="29"/>
      <c r="IC119" s="29"/>
      <c r="ID119" s="29"/>
      <c r="IE119" s="29"/>
      <c r="IF119" s="29"/>
      <c r="IG119" s="29"/>
      <c r="IH119" s="29"/>
      <c r="II119" s="29"/>
      <c r="IJ119" s="29"/>
      <c r="IK119" s="29"/>
      <c r="IL119" s="29"/>
      <c r="IM119" s="29"/>
      <c r="IN119" s="29"/>
      <c r="IO119" s="29"/>
      <c r="IP119" s="29"/>
      <c r="IQ119" s="29"/>
      <c r="IR119" s="29"/>
      <c r="IS119" s="29"/>
      <c r="IT119" s="29"/>
      <c r="IU119" s="29"/>
      <c r="IV119" s="29"/>
      <c r="IW119" s="29"/>
      <c r="IX119" s="29"/>
      <c r="IY119" s="29"/>
      <c r="IZ119" s="29"/>
      <c r="JA119" s="29"/>
      <c r="JB119" s="29"/>
      <c r="JC119" s="29"/>
      <c r="JD119" s="29"/>
      <c r="JE119" s="29"/>
      <c r="JF119" s="29"/>
      <c r="JG119" s="29"/>
      <c r="JH119" s="29"/>
      <c r="JI119" s="29"/>
      <c r="JJ119" s="29"/>
      <c r="JK119" s="29"/>
      <c r="JL119" s="29"/>
      <c r="JM119" s="29"/>
      <c r="JN119" s="29"/>
      <c r="JO119" s="29"/>
      <c r="JP119" s="29"/>
      <c r="JQ119" s="29"/>
      <c r="JR119" s="29"/>
      <c r="JS119" s="29"/>
      <c r="JT119" s="29"/>
      <c r="JU119" s="29"/>
      <c r="JV119" s="29"/>
      <c r="JW119" s="29"/>
      <c r="JX119" s="29"/>
      <c r="JY119" s="29"/>
      <c r="JZ119" s="29"/>
      <c r="KA119" s="29"/>
      <c r="KB119" s="29"/>
      <c r="KC119" s="29"/>
      <c r="KD119" s="29"/>
      <c r="KE119" s="29"/>
      <c r="KF119" s="29"/>
      <c r="KG119" s="29"/>
      <c r="KH119" s="29"/>
      <c r="KI119" s="29"/>
      <c r="KJ119" s="29"/>
      <c r="KK119" s="29"/>
      <c r="KL119" s="29"/>
      <c r="KM119" s="29"/>
      <c r="KN119" s="29"/>
      <c r="KO119" s="29"/>
      <c r="KP119" s="29"/>
      <c r="KQ119" s="29"/>
      <c r="KR119" s="29"/>
      <c r="KS119" s="29"/>
      <c r="KT119" s="29"/>
      <c r="KU119" s="29"/>
      <c r="KV119" s="29"/>
      <c r="KW119" s="29"/>
      <c r="KX119" s="29"/>
      <c r="KY119" s="29"/>
      <c r="KZ119" s="29"/>
      <c r="LA119" s="29"/>
      <c r="LB119" s="29"/>
      <c r="LC119" s="29"/>
      <c r="LD119" s="29"/>
      <c r="LE119" s="29"/>
      <c r="LF119" s="29"/>
      <c r="LG119" s="29"/>
      <c r="LH119" s="29"/>
      <c r="LI119" s="29"/>
      <c r="LJ119" s="29"/>
      <c r="LK119" s="29"/>
      <c r="LL119" s="29"/>
      <c r="LM119" s="29"/>
      <c r="LN119" s="29"/>
      <c r="LO119" s="29"/>
      <c r="LP119" s="29"/>
      <c r="LQ119" s="29"/>
      <c r="LR119" s="29"/>
      <c r="LS119" s="29"/>
      <c r="LT119" s="29"/>
      <c r="LU119" s="29"/>
      <c r="LV119" s="29"/>
      <c r="LW119" s="29"/>
      <c r="LX119" s="29"/>
      <c r="LY119" s="29"/>
      <c r="LZ119" s="29"/>
      <c r="MA119" s="29"/>
      <c r="MB119" s="29"/>
      <c r="MC119" s="29"/>
      <c r="MD119" s="29"/>
      <c r="ME119" s="29"/>
      <c r="MF119" s="29"/>
      <c r="MG119" s="29"/>
      <c r="MH119" s="29"/>
      <c r="MI119" s="29"/>
      <c r="MJ119" s="29"/>
      <c r="MK119" s="29"/>
      <c r="ML119" s="29"/>
      <c r="MM119" s="29"/>
      <c r="MN119" s="29"/>
      <c r="MO119" s="29"/>
      <c r="MP119" s="29"/>
      <c r="MQ119" s="29"/>
      <c r="MR119" s="29"/>
      <c r="MS119" s="29"/>
      <c r="MT119" s="29"/>
      <c r="MU119" s="29"/>
      <c r="MV119" s="29"/>
      <c r="MW119" s="29"/>
      <c r="MX119" s="29"/>
      <c r="MY119" s="29"/>
      <c r="MZ119" s="29"/>
      <c r="NA119" s="29"/>
      <c r="NB119" s="29"/>
      <c r="NC119" s="29"/>
      <c r="ND119" s="29"/>
      <c r="NE119" s="29"/>
      <c r="NF119" s="29"/>
      <c r="NG119" s="29"/>
      <c r="NH119" s="29"/>
      <c r="NI119" s="29"/>
      <c r="NJ119" s="29"/>
      <c r="NK119" s="29"/>
      <c r="NL119" s="29"/>
      <c r="NM119" s="29"/>
      <c r="NN119" s="29"/>
      <c r="NO119" s="29"/>
      <c r="NP119" s="29"/>
      <c r="NQ119" s="29"/>
      <c r="NR119" s="29"/>
      <c r="NS119" s="29"/>
      <c r="NT119" s="29"/>
      <c r="NU119" s="29"/>
      <c r="NV119" s="29"/>
      <c r="NW119" s="29"/>
      <c r="NX119" s="29"/>
      <c r="NY119" s="29"/>
      <c r="NZ119" s="29"/>
      <c r="OA119" s="29"/>
      <c r="OB119" s="29"/>
      <c r="OC119" s="29"/>
      <c r="OD119" s="29"/>
      <c r="OE119" s="29"/>
      <c r="OF119" s="29"/>
      <c r="OG119" s="29"/>
      <c r="OH119" s="29"/>
      <c r="OI119" s="29"/>
      <c r="OJ119" s="29"/>
      <c r="OK119" s="29"/>
      <c r="OL119" s="29"/>
      <c r="OM119" s="29"/>
      <c r="ON119" s="29"/>
      <c r="OO119" s="29"/>
      <c r="OP119" s="29"/>
      <c r="OQ119" s="29"/>
      <c r="OR119" s="29"/>
      <c r="OS119" s="29"/>
      <c r="OT119" s="29"/>
      <c r="OU119" s="29"/>
      <c r="OV119" s="29"/>
      <c r="OW119" s="29"/>
      <c r="OX119" s="29"/>
      <c r="OY119" s="29"/>
      <c r="OZ119" s="29"/>
      <c r="PA119" s="29"/>
      <c r="PB119" s="29"/>
      <c r="PC119" s="29"/>
      <c r="PD119" s="29"/>
      <c r="PE119" s="29"/>
      <c r="PF119" s="29"/>
      <c r="PG119" s="29"/>
      <c r="PH119" s="29"/>
      <c r="PI119" s="29"/>
      <c r="PJ119" s="29"/>
      <c r="PK119" s="29"/>
      <c r="PL119" s="29"/>
      <c r="PM119" s="29"/>
      <c r="PN119" s="29"/>
      <c r="PO119" s="29"/>
      <c r="PP119" s="29"/>
      <c r="PQ119" s="29"/>
      <c r="PR119" s="29"/>
      <c r="PS119" s="29"/>
      <c r="PT119" s="29"/>
      <c r="PU119" s="29"/>
      <c r="PV119" s="29"/>
      <c r="PW119" s="29"/>
      <c r="PX119" s="29"/>
      <c r="PY119" s="29"/>
      <c r="PZ119" s="29"/>
      <c r="QA119" s="29"/>
      <c r="QB119" s="29"/>
      <c r="QC119" s="29"/>
      <c r="QD119" s="29"/>
      <c r="QE119" s="29"/>
      <c r="QF119" s="29"/>
      <c r="QG119" s="29"/>
      <c r="QH119" s="29"/>
      <c r="QI119" s="29"/>
      <c r="QJ119" s="29"/>
      <c r="QK119" s="29"/>
      <c r="QL119" s="29"/>
      <c r="QM119" s="29"/>
      <c r="QN119" s="29"/>
      <c r="QO119" s="29"/>
      <c r="QP119" s="29"/>
      <c r="QQ119" s="29"/>
      <c r="QR119" s="29"/>
      <c r="QS119" s="29"/>
      <c r="QT119" s="29"/>
      <c r="QU119" s="29"/>
      <c r="QV119" s="29"/>
      <c r="QW119" s="29"/>
      <c r="QX119" s="29"/>
      <c r="QY119" s="29"/>
      <c r="QZ119" s="29"/>
      <c r="RA119" s="29"/>
      <c r="RB119" s="29"/>
      <c r="RC119" s="29"/>
      <c r="RD119" s="29"/>
      <c r="RE119" s="29"/>
      <c r="RF119" s="29"/>
      <c r="RG119" s="29"/>
      <c r="RH119" s="29"/>
      <c r="RI119" s="29"/>
      <c r="RJ119" s="29"/>
      <c r="RK119" s="29"/>
      <c r="RL119" s="29"/>
    </row>
    <row r="120" spans="1:480" s="30" customFormat="1" ht="84" customHeight="1" x14ac:dyDescent="0.25">
      <c r="A120" s="34" t="s">
        <v>53</v>
      </c>
      <c r="B120" s="34" t="s">
        <v>60</v>
      </c>
      <c r="C120" s="34" t="s">
        <v>19</v>
      </c>
      <c r="D120" s="26" t="s">
        <v>225</v>
      </c>
      <c r="E120" s="26" t="s">
        <v>55</v>
      </c>
      <c r="F120" s="27" t="s">
        <v>18</v>
      </c>
      <c r="G120" s="28">
        <v>0.23</v>
      </c>
      <c r="H120" s="76">
        <v>45536</v>
      </c>
      <c r="I120" s="28">
        <v>0</v>
      </c>
      <c r="J120" s="28">
        <v>0</v>
      </c>
      <c r="K120" s="74">
        <v>3871.29</v>
      </c>
      <c r="L120" s="28">
        <v>0</v>
      </c>
      <c r="M120" s="28">
        <v>0</v>
      </c>
      <c r="N120" s="52"/>
      <c r="O120" s="52"/>
      <c r="P120" s="52"/>
      <c r="Q120" s="169"/>
      <c r="R120" s="2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F120" s="29"/>
      <c r="AG120" s="29"/>
      <c r="AH120" s="29"/>
      <c r="AI120" s="29"/>
      <c r="AJ120" s="29"/>
      <c r="AK120" s="29"/>
      <c r="AL120" s="29"/>
      <c r="AM120" s="29"/>
      <c r="AN120" s="29"/>
      <c r="AO120" s="29"/>
      <c r="AP120" s="29"/>
      <c r="AQ120" s="29"/>
      <c r="AR120" s="29"/>
      <c r="AS120" s="29"/>
      <c r="AT120" s="29"/>
      <c r="AU120" s="29"/>
      <c r="AV120" s="29"/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  <c r="FY120" s="29"/>
      <c r="FZ120" s="29"/>
      <c r="GA120" s="29"/>
      <c r="GB120" s="29"/>
      <c r="GC120" s="29"/>
      <c r="GD120" s="29"/>
      <c r="GE120" s="29"/>
      <c r="GF120" s="29"/>
      <c r="GG120" s="29"/>
      <c r="GH120" s="29"/>
      <c r="GI120" s="29"/>
      <c r="GJ120" s="29"/>
      <c r="GK120" s="29"/>
      <c r="GL120" s="29"/>
      <c r="GM120" s="29"/>
      <c r="GN120" s="29"/>
      <c r="GO120" s="29"/>
      <c r="GP120" s="29"/>
      <c r="GQ120" s="29"/>
      <c r="GR120" s="29"/>
      <c r="GS120" s="29"/>
      <c r="GT120" s="29"/>
      <c r="GU120" s="29"/>
      <c r="GV120" s="29"/>
      <c r="GW120" s="29"/>
      <c r="GX120" s="29"/>
      <c r="GY120" s="29"/>
      <c r="GZ120" s="29"/>
      <c r="HA120" s="29"/>
      <c r="HB120" s="29"/>
      <c r="HC120" s="29"/>
      <c r="HD120" s="29"/>
      <c r="HE120" s="29"/>
      <c r="HF120" s="29"/>
      <c r="HG120" s="29"/>
      <c r="HH120" s="29"/>
      <c r="HI120" s="29"/>
      <c r="HJ120" s="29"/>
      <c r="HK120" s="29"/>
      <c r="HL120" s="29"/>
      <c r="HM120" s="29"/>
      <c r="HN120" s="29"/>
      <c r="HO120" s="29"/>
      <c r="HP120" s="29"/>
      <c r="HQ120" s="29"/>
      <c r="HR120" s="29"/>
      <c r="HS120" s="29"/>
      <c r="HT120" s="29"/>
      <c r="HU120" s="29"/>
      <c r="HV120" s="29"/>
      <c r="HW120" s="29"/>
      <c r="HX120" s="29"/>
      <c r="HY120" s="29"/>
      <c r="HZ120" s="29"/>
      <c r="IA120" s="29"/>
      <c r="IB120" s="29"/>
      <c r="IC120" s="29"/>
      <c r="ID120" s="29"/>
      <c r="IE120" s="29"/>
      <c r="IF120" s="29"/>
      <c r="IG120" s="29"/>
      <c r="IH120" s="29"/>
      <c r="II120" s="29"/>
      <c r="IJ120" s="29"/>
      <c r="IK120" s="29"/>
      <c r="IL120" s="29"/>
      <c r="IM120" s="29"/>
      <c r="IN120" s="29"/>
      <c r="IO120" s="29"/>
      <c r="IP120" s="29"/>
      <c r="IQ120" s="29"/>
      <c r="IR120" s="29"/>
      <c r="IS120" s="29"/>
      <c r="IT120" s="29"/>
      <c r="IU120" s="29"/>
      <c r="IV120" s="29"/>
      <c r="IW120" s="29"/>
      <c r="IX120" s="29"/>
      <c r="IY120" s="29"/>
      <c r="IZ120" s="29"/>
      <c r="JA120" s="29"/>
      <c r="JB120" s="29"/>
      <c r="JC120" s="29"/>
      <c r="JD120" s="29"/>
      <c r="JE120" s="29"/>
      <c r="JF120" s="29"/>
      <c r="JG120" s="29"/>
      <c r="JH120" s="29"/>
      <c r="JI120" s="29"/>
      <c r="JJ120" s="29"/>
      <c r="JK120" s="29"/>
      <c r="JL120" s="29"/>
      <c r="JM120" s="29"/>
      <c r="JN120" s="29"/>
      <c r="JO120" s="29"/>
      <c r="JP120" s="29"/>
      <c r="JQ120" s="29"/>
      <c r="JR120" s="29"/>
      <c r="JS120" s="29"/>
      <c r="JT120" s="29"/>
      <c r="JU120" s="29"/>
      <c r="JV120" s="29"/>
      <c r="JW120" s="29"/>
      <c r="JX120" s="29"/>
      <c r="JY120" s="29"/>
      <c r="JZ120" s="29"/>
      <c r="KA120" s="29"/>
      <c r="KB120" s="29"/>
      <c r="KC120" s="29"/>
      <c r="KD120" s="29"/>
      <c r="KE120" s="29"/>
      <c r="KF120" s="29"/>
      <c r="KG120" s="29"/>
      <c r="KH120" s="29"/>
      <c r="KI120" s="29"/>
      <c r="KJ120" s="29"/>
      <c r="KK120" s="29"/>
      <c r="KL120" s="29"/>
      <c r="KM120" s="29"/>
      <c r="KN120" s="29"/>
      <c r="KO120" s="29"/>
      <c r="KP120" s="29"/>
      <c r="KQ120" s="29"/>
      <c r="KR120" s="29"/>
      <c r="KS120" s="29"/>
      <c r="KT120" s="29"/>
      <c r="KU120" s="29"/>
      <c r="KV120" s="29"/>
      <c r="KW120" s="29"/>
      <c r="KX120" s="29"/>
      <c r="KY120" s="29"/>
      <c r="KZ120" s="29"/>
      <c r="LA120" s="29"/>
      <c r="LB120" s="29"/>
      <c r="LC120" s="29"/>
      <c r="LD120" s="29"/>
      <c r="LE120" s="29"/>
      <c r="LF120" s="29"/>
      <c r="LG120" s="29"/>
      <c r="LH120" s="29"/>
      <c r="LI120" s="29"/>
      <c r="LJ120" s="29"/>
      <c r="LK120" s="29"/>
      <c r="LL120" s="29"/>
      <c r="LM120" s="29"/>
      <c r="LN120" s="29"/>
      <c r="LO120" s="29"/>
      <c r="LP120" s="29"/>
      <c r="LQ120" s="29"/>
      <c r="LR120" s="29"/>
      <c r="LS120" s="29"/>
      <c r="LT120" s="29"/>
      <c r="LU120" s="29"/>
      <c r="LV120" s="29"/>
      <c r="LW120" s="29"/>
      <c r="LX120" s="29"/>
      <c r="LY120" s="29"/>
      <c r="LZ120" s="29"/>
      <c r="MA120" s="29"/>
      <c r="MB120" s="29"/>
      <c r="MC120" s="29"/>
      <c r="MD120" s="29"/>
      <c r="ME120" s="29"/>
      <c r="MF120" s="29"/>
      <c r="MG120" s="29"/>
      <c r="MH120" s="29"/>
      <c r="MI120" s="29"/>
      <c r="MJ120" s="29"/>
      <c r="MK120" s="29"/>
      <c r="ML120" s="29"/>
      <c r="MM120" s="29"/>
      <c r="MN120" s="29"/>
      <c r="MO120" s="29"/>
      <c r="MP120" s="29"/>
      <c r="MQ120" s="29"/>
      <c r="MR120" s="29"/>
      <c r="MS120" s="29"/>
      <c r="MT120" s="29"/>
      <c r="MU120" s="29"/>
      <c r="MV120" s="29"/>
      <c r="MW120" s="29"/>
      <c r="MX120" s="29"/>
      <c r="MY120" s="29"/>
      <c r="MZ120" s="29"/>
      <c r="NA120" s="29"/>
      <c r="NB120" s="29"/>
      <c r="NC120" s="29"/>
      <c r="ND120" s="29"/>
      <c r="NE120" s="29"/>
      <c r="NF120" s="29"/>
      <c r="NG120" s="29"/>
      <c r="NH120" s="29"/>
      <c r="NI120" s="29"/>
      <c r="NJ120" s="29"/>
      <c r="NK120" s="29"/>
      <c r="NL120" s="29"/>
      <c r="NM120" s="29"/>
      <c r="NN120" s="29"/>
      <c r="NO120" s="29"/>
      <c r="NP120" s="29"/>
      <c r="NQ120" s="29"/>
      <c r="NR120" s="29"/>
      <c r="NS120" s="29"/>
      <c r="NT120" s="29"/>
      <c r="NU120" s="29"/>
      <c r="NV120" s="29"/>
      <c r="NW120" s="29"/>
      <c r="NX120" s="29"/>
      <c r="NY120" s="29"/>
      <c r="NZ120" s="29"/>
      <c r="OA120" s="29"/>
      <c r="OB120" s="29"/>
      <c r="OC120" s="29"/>
      <c r="OD120" s="29"/>
      <c r="OE120" s="29"/>
      <c r="OF120" s="29"/>
      <c r="OG120" s="29"/>
      <c r="OH120" s="29"/>
      <c r="OI120" s="29"/>
      <c r="OJ120" s="29"/>
      <c r="OK120" s="29"/>
      <c r="OL120" s="29"/>
      <c r="OM120" s="29"/>
      <c r="ON120" s="29"/>
      <c r="OO120" s="29"/>
      <c r="OP120" s="29"/>
      <c r="OQ120" s="29"/>
      <c r="OR120" s="29"/>
      <c r="OS120" s="29"/>
      <c r="OT120" s="29"/>
      <c r="OU120" s="29"/>
      <c r="OV120" s="29"/>
      <c r="OW120" s="29"/>
      <c r="OX120" s="29"/>
      <c r="OY120" s="29"/>
      <c r="OZ120" s="29"/>
      <c r="PA120" s="29"/>
      <c r="PB120" s="29"/>
      <c r="PC120" s="29"/>
      <c r="PD120" s="29"/>
      <c r="PE120" s="29"/>
      <c r="PF120" s="29"/>
      <c r="PG120" s="29"/>
      <c r="PH120" s="29"/>
      <c r="PI120" s="29"/>
      <c r="PJ120" s="29"/>
      <c r="PK120" s="29"/>
      <c r="PL120" s="29"/>
      <c r="PM120" s="29"/>
      <c r="PN120" s="29"/>
      <c r="PO120" s="29"/>
      <c r="PP120" s="29"/>
      <c r="PQ120" s="29"/>
      <c r="PR120" s="29"/>
      <c r="PS120" s="29"/>
      <c r="PT120" s="29"/>
      <c r="PU120" s="29"/>
      <c r="PV120" s="29"/>
      <c r="PW120" s="29"/>
      <c r="PX120" s="29"/>
      <c r="PY120" s="29"/>
      <c r="PZ120" s="29"/>
      <c r="QA120" s="29"/>
      <c r="QB120" s="29"/>
      <c r="QC120" s="29"/>
      <c r="QD120" s="29"/>
      <c r="QE120" s="29"/>
      <c r="QF120" s="29"/>
      <c r="QG120" s="29"/>
      <c r="QH120" s="29"/>
      <c r="QI120" s="29"/>
      <c r="QJ120" s="29"/>
      <c r="QK120" s="29"/>
      <c r="QL120" s="29"/>
      <c r="QM120" s="29"/>
      <c r="QN120" s="29"/>
      <c r="QO120" s="29"/>
      <c r="QP120" s="29"/>
      <c r="QQ120" s="29"/>
      <c r="QR120" s="29"/>
      <c r="QS120" s="29"/>
      <c r="QT120" s="29"/>
      <c r="QU120" s="29"/>
      <c r="QV120" s="29"/>
      <c r="QW120" s="29"/>
      <c r="QX120" s="29"/>
      <c r="QY120" s="29"/>
      <c r="QZ120" s="29"/>
      <c r="RA120" s="29"/>
      <c r="RB120" s="29"/>
      <c r="RC120" s="29"/>
      <c r="RD120" s="29"/>
      <c r="RE120" s="29"/>
      <c r="RF120" s="29"/>
      <c r="RG120" s="29"/>
      <c r="RH120" s="29"/>
      <c r="RI120" s="29"/>
      <c r="RJ120" s="29"/>
      <c r="RK120" s="29"/>
      <c r="RL120" s="29"/>
    </row>
    <row r="121" spans="1:480" s="30" customFormat="1" ht="79.5" customHeight="1" x14ac:dyDescent="0.25">
      <c r="A121" s="34" t="s">
        <v>53</v>
      </c>
      <c r="B121" s="34" t="s">
        <v>60</v>
      </c>
      <c r="C121" s="34" t="s">
        <v>19</v>
      </c>
      <c r="D121" s="26" t="s">
        <v>181</v>
      </c>
      <c r="E121" s="26" t="s">
        <v>55</v>
      </c>
      <c r="F121" s="27" t="s">
        <v>18</v>
      </c>
      <c r="G121" s="28">
        <v>0.28000000000000003</v>
      </c>
      <c r="H121" s="76">
        <v>45569</v>
      </c>
      <c r="I121" s="28">
        <v>0</v>
      </c>
      <c r="J121" s="28">
        <v>0</v>
      </c>
      <c r="K121" s="74">
        <v>10963.63</v>
      </c>
      <c r="L121" s="28">
        <v>0</v>
      </c>
      <c r="M121" s="28">
        <v>0</v>
      </c>
      <c r="N121" s="52"/>
      <c r="O121" s="52"/>
      <c r="P121" s="52"/>
      <c r="Q121" s="169"/>
      <c r="R121" s="2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F121" s="29"/>
      <c r="AG121" s="29"/>
      <c r="AH121" s="29"/>
      <c r="AI121" s="29"/>
      <c r="AJ121" s="29"/>
      <c r="AK121" s="29"/>
      <c r="AL121" s="29"/>
      <c r="AM121" s="29"/>
      <c r="AN121" s="29"/>
      <c r="AO121" s="29"/>
      <c r="AP121" s="29"/>
      <c r="AQ121" s="29"/>
      <c r="AR121" s="29"/>
      <c r="AS121" s="29"/>
      <c r="AT121" s="29"/>
      <c r="AU121" s="29"/>
      <c r="AV121" s="29"/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  <c r="FY121" s="29"/>
      <c r="FZ121" s="29"/>
      <c r="GA121" s="29"/>
      <c r="GB121" s="29"/>
      <c r="GC121" s="29"/>
      <c r="GD121" s="29"/>
      <c r="GE121" s="29"/>
      <c r="GF121" s="29"/>
      <c r="GG121" s="29"/>
      <c r="GH121" s="29"/>
      <c r="GI121" s="29"/>
      <c r="GJ121" s="29"/>
      <c r="GK121" s="29"/>
      <c r="GL121" s="29"/>
      <c r="GM121" s="29"/>
      <c r="GN121" s="29"/>
      <c r="GO121" s="29"/>
      <c r="GP121" s="29"/>
      <c r="GQ121" s="29"/>
      <c r="GR121" s="29"/>
      <c r="GS121" s="29"/>
      <c r="GT121" s="29"/>
      <c r="GU121" s="29"/>
      <c r="GV121" s="29"/>
      <c r="GW121" s="29"/>
      <c r="GX121" s="29"/>
      <c r="GY121" s="29"/>
      <c r="GZ121" s="29"/>
      <c r="HA121" s="29"/>
      <c r="HB121" s="29"/>
      <c r="HC121" s="29"/>
      <c r="HD121" s="29"/>
      <c r="HE121" s="29"/>
      <c r="HF121" s="29"/>
      <c r="HG121" s="29"/>
      <c r="HH121" s="29"/>
      <c r="HI121" s="29"/>
      <c r="HJ121" s="29"/>
      <c r="HK121" s="29"/>
      <c r="HL121" s="29"/>
      <c r="HM121" s="29"/>
      <c r="HN121" s="29"/>
      <c r="HO121" s="29"/>
      <c r="HP121" s="29"/>
      <c r="HQ121" s="29"/>
      <c r="HR121" s="29"/>
      <c r="HS121" s="29"/>
      <c r="HT121" s="29"/>
      <c r="HU121" s="29"/>
      <c r="HV121" s="29"/>
      <c r="HW121" s="29"/>
      <c r="HX121" s="29"/>
      <c r="HY121" s="29"/>
      <c r="HZ121" s="29"/>
      <c r="IA121" s="29"/>
      <c r="IB121" s="29"/>
      <c r="IC121" s="29"/>
      <c r="ID121" s="29"/>
      <c r="IE121" s="29"/>
      <c r="IF121" s="29"/>
      <c r="IG121" s="29"/>
      <c r="IH121" s="29"/>
      <c r="II121" s="29"/>
      <c r="IJ121" s="29"/>
      <c r="IK121" s="29"/>
      <c r="IL121" s="29"/>
      <c r="IM121" s="29"/>
      <c r="IN121" s="29"/>
      <c r="IO121" s="29"/>
      <c r="IP121" s="29"/>
      <c r="IQ121" s="29"/>
      <c r="IR121" s="29"/>
      <c r="IS121" s="29"/>
      <c r="IT121" s="29"/>
      <c r="IU121" s="29"/>
      <c r="IV121" s="29"/>
      <c r="IW121" s="29"/>
      <c r="IX121" s="29"/>
      <c r="IY121" s="29"/>
      <c r="IZ121" s="29"/>
      <c r="JA121" s="29"/>
      <c r="JB121" s="29"/>
      <c r="JC121" s="29"/>
      <c r="JD121" s="29"/>
      <c r="JE121" s="29"/>
      <c r="JF121" s="29"/>
      <c r="JG121" s="29"/>
      <c r="JH121" s="29"/>
      <c r="JI121" s="29"/>
      <c r="JJ121" s="29"/>
      <c r="JK121" s="29"/>
      <c r="JL121" s="29"/>
      <c r="JM121" s="29"/>
      <c r="JN121" s="29"/>
      <c r="JO121" s="29"/>
      <c r="JP121" s="29"/>
      <c r="JQ121" s="29"/>
      <c r="JR121" s="29"/>
      <c r="JS121" s="29"/>
      <c r="JT121" s="29"/>
      <c r="JU121" s="29"/>
      <c r="JV121" s="29"/>
      <c r="JW121" s="29"/>
      <c r="JX121" s="29"/>
      <c r="JY121" s="29"/>
      <c r="JZ121" s="29"/>
      <c r="KA121" s="29"/>
      <c r="KB121" s="29"/>
      <c r="KC121" s="29"/>
      <c r="KD121" s="29"/>
      <c r="KE121" s="29"/>
      <c r="KF121" s="29"/>
      <c r="KG121" s="29"/>
      <c r="KH121" s="29"/>
      <c r="KI121" s="29"/>
      <c r="KJ121" s="29"/>
      <c r="KK121" s="29"/>
      <c r="KL121" s="29"/>
      <c r="KM121" s="29"/>
      <c r="KN121" s="29"/>
      <c r="KO121" s="29"/>
      <c r="KP121" s="29"/>
      <c r="KQ121" s="29"/>
      <c r="KR121" s="29"/>
      <c r="KS121" s="29"/>
      <c r="KT121" s="29"/>
      <c r="KU121" s="29"/>
      <c r="KV121" s="29"/>
      <c r="KW121" s="29"/>
      <c r="KX121" s="29"/>
      <c r="KY121" s="29"/>
      <c r="KZ121" s="29"/>
      <c r="LA121" s="29"/>
      <c r="LB121" s="29"/>
      <c r="LC121" s="29"/>
      <c r="LD121" s="29"/>
      <c r="LE121" s="29"/>
      <c r="LF121" s="29"/>
      <c r="LG121" s="29"/>
      <c r="LH121" s="29"/>
      <c r="LI121" s="29"/>
      <c r="LJ121" s="29"/>
      <c r="LK121" s="29"/>
      <c r="LL121" s="29"/>
      <c r="LM121" s="29"/>
      <c r="LN121" s="29"/>
      <c r="LO121" s="29"/>
      <c r="LP121" s="29"/>
      <c r="LQ121" s="29"/>
      <c r="LR121" s="29"/>
      <c r="LS121" s="29"/>
      <c r="LT121" s="29"/>
      <c r="LU121" s="29"/>
      <c r="LV121" s="29"/>
      <c r="LW121" s="29"/>
      <c r="LX121" s="29"/>
      <c r="LY121" s="29"/>
      <c r="LZ121" s="29"/>
      <c r="MA121" s="29"/>
      <c r="MB121" s="29"/>
      <c r="MC121" s="29"/>
      <c r="MD121" s="29"/>
      <c r="ME121" s="29"/>
      <c r="MF121" s="29"/>
      <c r="MG121" s="29"/>
      <c r="MH121" s="29"/>
      <c r="MI121" s="29"/>
      <c r="MJ121" s="29"/>
      <c r="MK121" s="29"/>
      <c r="ML121" s="29"/>
      <c r="MM121" s="29"/>
      <c r="MN121" s="29"/>
      <c r="MO121" s="29"/>
      <c r="MP121" s="29"/>
      <c r="MQ121" s="29"/>
      <c r="MR121" s="29"/>
      <c r="MS121" s="29"/>
      <c r="MT121" s="29"/>
      <c r="MU121" s="29"/>
      <c r="MV121" s="29"/>
      <c r="MW121" s="29"/>
      <c r="MX121" s="29"/>
      <c r="MY121" s="29"/>
      <c r="MZ121" s="29"/>
      <c r="NA121" s="29"/>
      <c r="NB121" s="29"/>
      <c r="NC121" s="29"/>
      <c r="ND121" s="29"/>
      <c r="NE121" s="29"/>
      <c r="NF121" s="29"/>
      <c r="NG121" s="29"/>
      <c r="NH121" s="29"/>
      <c r="NI121" s="29"/>
      <c r="NJ121" s="29"/>
      <c r="NK121" s="29"/>
      <c r="NL121" s="29"/>
      <c r="NM121" s="29"/>
      <c r="NN121" s="29"/>
      <c r="NO121" s="29"/>
      <c r="NP121" s="29"/>
      <c r="NQ121" s="29"/>
      <c r="NR121" s="29"/>
      <c r="NS121" s="29"/>
      <c r="NT121" s="29"/>
      <c r="NU121" s="29"/>
      <c r="NV121" s="29"/>
      <c r="NW121" s="29"/>
      <c r="NX121" s="29"/>
      <c r="NY121" s="29"/>
      <c r="NZ121" s="29"/>
      <c r="OA121" s="29"/>
      <c r="OB121" s="29"/>
      <c r="OC121" s="29"/>
      <c r="OD121" s="29"/>
      <c r="OE121" s="29"/>
      <c r="OF121" s="29"/>
      <c r="OG121" s="29"/>
      <c r="OH121" s="29"/>
      <c r="OI121" s="29"/>
      <c r="OJ121" s="29"/>
      <c r="OK121" s="29"/>
      <c r="OL121" s="29"/>
      <c r="OM121" s="29"/>
      <c r="ON121" s="29"/>
      <c r="OO121" s="29"/>
      <c r="OP121" s="29"/>
      <c r="OQ121" s="29"/>
      <c r="OR121" s="29"/>
      <c r="OS121" s="29"/>
      <c r="OT121" s="29"/>
      <c r="OU121" s="29"/>
      <c r="OV121" s="29"/>
      <c r="OW121" s="29"/>
      <c r="OX121" s="29"/>
      <c r="OY121" s="29"/>
      <c r="OZ121" s="29"/>
      <c r="PA121" s="29"/>
      <c r="PB121" s="29"/>
      <c r="PC121" s="29"/>
      <c r="PD121" s="29"/>
      <c r="PE121" s="29"/>
      <c r="PF121" s="29"/>
      <c r="PG121" s="29"/>
      <c r="PH121" s="29"/>
      <c r="PI121" s="29"/>
      <c r="PJ121" s="29"/>
      <c r="PK121" s="29"/>
      <c r="PL121" s="29"/>
      <c r="PM121" s="29"/>
      <c r="PN121" s="29"/>
      <c r="PO121" s="29"/>
      <c r="PP121" s="29"/>
      <c r="PQ121" s="29"/>
      <c r="PR121" s="29"/>
      <c r="PS121" s="29"/>
      <c r="PT121" s="29"/>
      <c r="PU121" s="29"/>
      <c r="PV121" s="29"/>
      <c r="PW121" s="29"/>
      <c r="PX121" s="29"/>
      <c r="PY121" s="29"/>
      <c r="PZ121" s="29"/>
      <c r="QA121" s="29"/>
      <c r="QB121" s="29"/>
      <c r="QC121" s="29"/>
      <c r="QD121" s="29"/>
      <c r="QE121" s="29"/>
      <c r="QF121" s="29"/>
      <c r="QG121" s="29"/>
      <c r="QH121" s="29"/>
      <c r="QI121" s="29"/>
      <c r="QJ121" s="29"/>
      <c r="QK121" s="29"/>
      <c r="QL121" s="29"/>
      <c r="QM121" s="29"/>
      <c r="QN121" s="29"/>
      <c r="QO121" s="29"/>
      <c r="QP121" s="29"/>
      <c r="QQ121" s="29"/>
      <c r="QR121" s="29"/>
      <c r="QS121" s="29"/>
      <c r="QT121" s="29"/>
      <c r="QU121" s="29"/>
      <c r="QV121" s="29"/>
      <c r="QW121" s="29"/>
      <c r="QX121" s="29"/>
      <c r="QY121" s="29"/>
      <c r="QZ121" s="29"/>
      <c r="RA121" s="29"/>
      <c r="RB121" s="29"/>
      <c r="RC121" s="29"/>
      <c r="RD121" s="29"/>
      <c r="RE121" s="29"/>
      <c r="RF121" s="29"/>
      <c r="RG121" s="29"/>
      <c r="RH121" s="29"/>
      <c r="RI121" s="29"/>
      <c r="RJ121" s="29"/>
      <c r="RK121" s="29"/>
      <c r="RL121" s="29"/>
    </row>
    <row r="122" spans="1:480" s="30" customFormat="1" ht="78.75" customHeight="1" x14ac:dyDescent="0.25">
      <c r="A122" s="34" t="s">
        <v>53</v>
      </c>
      <c r="B122" s="34" t="s">
        <v>60</v>
      </c>
      <c r="C122" s="34" t="s">
        <v>19</v>
      </c>
      <c r="D122" s="26" t="s">
        <v>182</v>
      </c>
      <c r="E122" s="26" t="s">
        <v>55</v>
      </c>
      <c r="F122" s="27" t="s">
        <v>18</v>
      </c>
      <c r="G122" s="28">
        <v>0.25</v>
      </c>
      <c r="H122" s="76">
        <v>45540</v>
      </c>
      <c r="I122" s="28">
        <v>0</v>
      </c>
      <c r="J122" s="28">
        <v>0</v>
      </c>
      <c r="K122" s="74">
        <v>6905.46</v>
      </c>
      <c r="L122" s="28">
        <v>0</v>
      </c>
      <c r="M122" s="28">
        <v>0</v>
      </c>
      <c r="N122" s="52"/>
      <c r="O122" s="52"/>
      <c r="P122" s="52"/>
      <c r="Q122" s="169"/>
      <c r="R122" s="2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F122" s="29"/>
      <c r="AG122" s="29"/>
      <c r="AH122" s="29"/>
      <c r="AI122" s="29"/>
      <c r="AJ122" s="29"/>
      <c r="AK122" s="29"/>
      <c r="AL122" s="29"/>
      <c r="AM122" s="29"/>
      <c r="AN122" s="29"/>
      <c r="AO122" s="29"/>
      <c r="AP122" s="29"/>
      <c r="AQ122" s="29"/>
      <c r="AR122" s="29"/>
      <c r="AS122" s="29"/>
      <c r="AT122" s="29"/>
      <c r="AU122" s="29"/>
      <c r="AV122" s="29"/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  <c r="FY122" s="29"/>
      <c r="FZ122" s="29"/>
      <c r="GA122" s="29"/>
      <c r="GB122" s="29"/>
      <c r="GC122" s="29"/>
      <c r="GD122" s="29"/>
      <c r="GE122" s="29"/>
      <c r="GF122" s="29"/>
      <c r="GG122" s="29"/>
      <c r="GH122" s="29"/>
      <c r="GI122" s="29"/>
      <c r="GJ122" s="29"/>
      <c r="GK122" s="29"/>
      <c r="GL122" s="29"/>
      <c r="GM122" s="29"/>
      <c r="GN122" s="29"/>
      <c r="GO122" s="29"/>
      <c r="GP122" s="29"/>
      <c r="GQ122" s="29"/>
      <c r="GR122" s="29"/>
      <c r="GS122" s="29"/>
      <c r="GT122" s="29"/>
      <c r="GU122" s="29"/>
      <c r="GV122" s="29"/>
      <c r="GW122" s="29"/>
      <c r="GX122" s="29"/>
      <c r="GY122" s="29"/>
      <c r="GZ122" s="29"/>
      <c r="HA122" s="29"/>
      <c r="HB122" s="29"/>
      <c r="HC122" s="29"/>
      <c r="HD122" s="29"/>
      <c r="HE122" s="29"/>
      <c r="HF122" s="29"/>
      <c r="HG122" s="29"/>
      <c r="HH122" s="29"/>
      <c r="HI122" s="29"/>
      <c r="HJ122" s="29"/>
      <c r="HK122" s="29"/>
      <c r="HL122" s="29"/>
      <c r="HM122" s="29"/>
      <c r="HN122" s="29"/>
      <c r="HO122" s="29"/>
      <c r="HP122" s="29"/>
      <c r="HQ122" s="29"/>
      <c r="HR122" s="29"/>
      <c r="HS122" s="29"/>
      <c r="HT122" s="29"/>
      <c r="HU122" s="29"/>
      <c r="HV122" s="29"/>
      <c r="HW122" s="29"/>
      <c r="HX122" s="29"/>
      <c r="HY122" s="29"/>
      <c r="HZ122" s="29"/>
      <c r="IA122" s="29"/>
      <c r="IB122" s="29"/>
      <c r="IC122" s="29"/>
      <c r="ID122" s="29"/>
      <c r="IE122" s="29"/>
      <c r="IF122" s="29"/>
      <c r="IG122" s="29"/>
      <c r="IH122" s="29"/>
      <c r="II122" s="29"/>
      <c r="IJ122" s="29"/>
      <c r="IK122" s="29"/>
      <c r="IL122" s="29"/>
      <c r="IM122" s="29"/>
      <c r="IN122" s="29"/>
      <c r="IO122" s="29"/>
      <c r="IP122" s="29"/>
      <c r="IQ122" s="29"/>
      <c r="IR122" s="29"/>
      <c r="IS122" s="29"/>
      <c r="IT122" s="29"/>
      <c r="IU122" s="29"/>
      <c r="IV122" s="29"/>
      <c r="IW122" s="29"/>
      <c r="IX122" s="29"/>
      <c r="IY122" s="29"/>
      <c r="IZ122" s="29"/>
      <c r="JA122" s="29"/>
      <c r="JB122" s="29"/>
      <c r="JC122" s="29"/>
      <c r="JD122" s="29"/>
      <c r="JE122" s="29"/>
      <c r="JF122" s="29"/>
      <c r="JG122" s="29"/>
      <c r="JH122" s="29"/>
      <c r="JI122" s="29"/>
      <c r="JJ122" s="29"/>
      <c r="JK122" s="29"/>
      <c r="JL122" s="29"/>
      <c r="JM122" s="29"/>
      <c r="JN122" s="29"/>
      <c r="JO122" s="29"/>
      <c r="JP122" s="29"/>
      <c r="JQ122" s="29"/>
      <c r="JR122" s="29"/>
      <c r="JS122" s="29"/>
      <c r="JT122" s="29"/>
      <c r="JU122" s="29"/>
      <c r="JV122" s="29"/>
      <c r="JW122" s="29"/>
      <c r="JX122" s="29"/>
      <c r="JY122" s="29"/>
      <c r="JZ122" s="29"/>
      <c r="KA122" s="29"/>
      <c r="KB122" s="29"/>
      <c r="KC122" s="29"/>
      <c r="KD122" s="29"/>
      <c r="KE122" s="29"/>
      <c r="KF122" s="29"/>
      <c r="KG122" s="29"/>
      <c r="KH122" s="29"/>
      <c r="KI122" s="29"/>
      <c r="KJ122" s="29"/>
      <c r="KK122" s="29"/>
      <c r="KL122" s="29"/>
      <c r="KM122" s="29"/>
      <c r="KN122" s="29"/>
      <c r="KO122" s="29"/>
      <c r="KP122" s="29"/>
      <c r="KQ122" s="29"/>
      <c r="KR122" s="29"/>
      <c r="KS122" s="29"/>
      <c r="KT122" s="29"/>
      <c r="KU122" s="29"/>
      <c r="KV122" s="29"/>
      <c r="KW122" s="29"/>
      <c r="KX122" s="29"/>
      <c r="KY122" s="29"/>
      <c r="KZ122" s="29"/>
      <c r="LA122" s="29"/>
      <c r="LB122" s="29"/>
      <c r="LC122" s="29"/>
      <c r="LD122" s="29"/>
      <c r="LE122" s="29"/>
      <c r="LF122" s="29"/>
      <c r="LG122" s="29"/>
      <c r="LH122" s="29"/>
      <c r="LI122" s="29"/>
      <c r="LJ122" s="29"/>
      <c r="LK122" s="29"/>
      <c r="LL122" s="29"/>
      <c r="LM122" s="29"/>
      <c r="LN122" s="29"/>
      <c r="LO122" s="29"/>
      <c r="LP122" s="29"/>
      <c r="LQ122" s="29"/>
      <c r="LR122" s="29"/>
      <c r="LS122" s="29"/>
      <c r="LT122" s="29"/>
      <c r="LU122" s="29"/>
      <c r="LV122" s="29"/>
      <c r="LW122" s="29"/>
      <c r="LX122" s="29"/>
      <c r="LY122" s="29"/>
      <c r="LZ122" s="29"/>
      <c r="MA122" s="29"/>
      <c r="MB122" s="29"/>
      <c r="MC122" s="29"/>
      <c r="MD122" s="29"/>
      <c r="ME122" s="29"/>
      <c r="MF122" s="29"/>
      <c r="MG122" s="29"/>
      <c r="MH122" s="29"/>
      <c r="MI122" s="29"/>
      <c r="MJ122" s="29"/>
      <c r="MK122" s="29"/>
      <c r="ML122" s="29"/>
      <c r="MM122" s="29"/>
      <c r="MN122" s="29"/>
      <c r="MO122" s="29"/>
      <c r="MP122" s="29"/>
      <c r="MQ122" s="29"/>
      <c r="MR122" s="29"/>
      <c r="MS122" s="29"/>
      <c r="MT122" s="29"/>
      <c r="MU122" s="29"/>
      <c r="MV122" s="29"/>
      <c r="MW122" s="29"/>
      <c r="MX122" s="29"/>
      <c r="MY122" s="29"/>
      <c r="MZ122" s="29"/>
      <c r="NA122" s="29"/>
      <c r="NB122" s="29"/>
      <c r="NC122" s="29"/>
      <c r="ND122" s="29"/>
      <c r="NE122" s="29"/>
      <c r="NF122" s="29"/>
      <c r="NG122" s="29"/>
      <c r="NH122" s="29"/>
      <c r="NI122" s="29"/>
      <c r="NJ122" s="29"/>
      <c r="NK122" s="29"/>
      <c r="NL122" s="29"/>
      <c r="NM122" s="29"/>
      <c r="NN122" s="29"/>
      <c r="NO122" s="29"/>
      <c r="NP122" s="29"/>
      <c r="NQ122" s="29"/>
      <c r="NR122" s="29"/>
      <c r="NS122" s="29"/>
      <c r="NT122" s="29"/>
      <c r="NU122" s="29"/>
      <c r="NV122" s="29"/>
      <c r="NW122" s="29"/>
      <c r="NX122" s="29"/>
      <c r="NY122" s="29"/>
      <c r="NZ122" s="29"/>
      <c r="OA122" s="29"/>
      <c r="OB122" s="29"/>
      <c r="OC122" s="29"/>
      <c r="OD122" s="29"/>
      <c r="OE122" s="29"/>
      <c r="OF122" s="29"/>
      <c r="OG122" s="29"/>
      <c r="OH122" s="29"/>
      <c r="OI122" s="29"/>
      <c r="OJ122" s="29"/>
      <c r="OK122" s="29"/>
      <c r="OL122" s="29"/>
      <c r="OM122" s="29"/>
      <c r="ON122" s="29"/>
      <c r="OO122" s="29"/>
      <c r="OP122" s="29"/>
      <c r="OQ122" s="29"/>
      <c r="OR122" s="29"/>
      <c r="OS122" s="29"/>
      <c r="OT122" s="29"/>
      <c r="OU122" s="29"/>
      <c r="OV122" s="29"/>
      <c r="OW122" s="29"/>
      <c r="OX122" s="29"/>
      <c r="OY122" s="29"/>
      <c r="OZ122" s="29"/>
      <c r="PA122" s="29"/>
      <c r="PB122" s="29"/>
      <c r="PC122" s="29"/>
      <c r="PD122" s="29"/>
      <c r="PE122" s="29"/>
      <c r="PF122" s="29"/>
      <c r="PG122" s="29"/>
      <c r="PH122" s="29"/>
      <c r="PI122" s="29"/>
      <c r="PJ122" s="29"/>
      <c r="PK122" s="29"/>
      <c r="PL122" s="29"/>
      <c r="PM122" s="29"/>
      <c r="PN122" s="29"/>
      <c r="PO122" s="29"/>
      <c r="PP122" s="29"/>
      <c r="PQ122" s="29"/>
      <c r="PR122" s="29"/>
      <c r="PS122" s="29"/>
      <c r="PT122" s="29"/>
      <c r="PU122" s="29"/>
      <c r="PV122" s="29"/>
      <c r="PW122" s="29"/>
      <c r="PX122" s="29"/>
      <c r="PY122" s="29"/>
      <c r="PZ122" s="29"/>
      <c r="QA122" s="29"/>
      <c r="QB122" s="29"/>
      <c r="QC122" s="29"/>
      <c r="QD122" s="29"/>
      <c r="QE122" s="29"/>
      <c r="QF122" s="29"/>
      <c r="QG122" s="29"/>
      <c r="QH122" s="29"/>
      <c r="QI122" s="29"/>
      <c r="QJ122" s="29"/>
      <c r="QK122" s="29"/>
      <c r="QL122" s="29"/>
      <c r="QM122" s="29"/>
      <c r="QN122" s="29"/>
      <c r="QO122" s="29"/>
      <c r="QP122" s="29"/>
      <c r="QQ122" s="29"/>
      <c r="QR122" s="29"/>
      <c r="QS122" s="29"/>
      <c r="QT122" s="29"/>
      <c r="QU122" s="29"/>
      <c r="QV122" s="29"/>
      <c r="QW122" s="29"/>
      <c r="QX122" s="29"/>
      <c r="QY122" s="29"/>
      <c r="QZ122" s="29"/>
      <c r="RA122" s="29"/>
      <c r="RB122" s="29"/>
      <c r="RC122" s="29"/>
      <c r="RD122" s="29"/>
      <c r="RE122" s="29"/>
      <c r="RF122" s="29"/>
      <c r="RG122" s="29"/>
      <c r="RH122" s="29"/>
      <c r="RI122" s="29"/>
      <c r="RJ122" s="29"/>
      <c r="RK122" s="29"/>
      <c r="RL122" s="29"/>
    </row>
    <row r="123" spans="1:480" s="30" customFormat="1" ht="78.75" customHeight="1" x14ac:dyDescent="0.25">
      <c r="A123" s="34" t="s">
        <v>53</v>
      </c>
      <c r="B123" s="34" t="s">
        <v>60</v>
      </c>
      <c r="C123" s="34" t="s">
        <v>19</v>
      </c>
      <c r="D123" s="37" t="s">
        <v>262</v>
      </c>
      <c r="E123" s="26" t="s">
        <v>55</v>
      </c>
      <c r="F123" s="27" t="s">
        <v>18</v>
      </c>
      <c r="G123" s="28">
        <v>0.25</v>
      </c>
      <c r="H123" s="76">
        <v>45570</v>
      </c>
      <c r="I123" s="28">
        <v>0</v>
      </c>
      <c r="J123" s="28">
        <v>0</v>
      </c>
      <c r="K123" s="74">
        <v>4937.07</v>
      </c>
      <c r="L123" s="28">
        <v>0</v>
      </c>
      <c r="M123" s="28">
        <v>0</v>
      </c>
      <c r="N123" s="52"/>
      <c r="O123" s="52"/>
      <c r="P123" s="52"/>
      <c r="Q123" s="170"/>
      <c r="R123" s="2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F123" s="29"/>
      <c r="AG123" s="29"/>
      <c r="AH123" s="29"/>
      <c r="AI123" s="29"/>
      <c r="AJ123" s="29"/>
      <c r="AK123" s="29"/>
      <c r="AL123" s="29"/>
      <c r="AM123" s="29"/>
      <c r="AN123" s="29"/>
      <c r="AO123" s="29"/>
      <c r="AP123" s="29"/>
      <c r="AQ123" s="29"/>
      <c r="AR123" s="29"/>
      <c r="AS123" s="29"/>
      <c r="AT123" s="29"/>
      <c r="AU123" s="29"/>
      <c r="AV123" s="29"/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  <c r="FY123" s="29"/>
      <c r="FZ123" s="29"/>
      <c r="GA123" s="29"/>
      <c r="GB123" s="29"/>
      <c r="GC123" s="29"/>
      <c r="GD123" s="29"/>
      <c r="GE123" s="29"/>
      <c r="GF123" s="29"/>
      <c r="GG123" s="29"/>
      <c r="GH123" s="29"/>
      <c r="GI123" s="29"/>
      <c r="GJ123" s="29"/>
      <c r="GK123" s="29"/>
      <c r="GL123" s="29"/>
      <c r="GM123" s="29"/>
      <c r="GN123" s="29"/>
      <c r="GO123" s="29"/>
      <c r="GP123" s="29"/>
      <c r="GQ123" s="29"/>
      <c r="GR123" s="29"/>
      <c r="GS123" s="29"/>
      <c r="GT123" s="29"/>
      <c r="GU123" s="29"/>
      <c r="GV123" s="29"/>
      <c r="GW123" s="29"/>
      <c r="GX123" s="29"/>
      <c r="GY123" s="29"/>
      <c r="GZ123" s="29"/>
      <c r="HA123" s="29"/>
      <c r="HB123" s="29"/>
      <c r="HC123" s="29"/>
      <c r="HD123" s="29"/>
      <c r="HE123" s="29"/>
      <c r="HF123" s="29"/>
      <c r="HG123" s="29"/>
      <c r="HH123" s="29"/>
      <c r="HI123" s="29"/>
      <c r="HJ123" s="29"/>
      <c r="HK123" s="29"/>
      <c r="HL123" s="29"/>
      <c r="HM123" s="29"/>
      <c r="HN123" s="29"/>
      <c r="HO123" s="29"/>
      <c r="HP123" s="29"/>
      <c r="HQ123" s="29"/>
      <c r="HR123" s="29"/>
      <c r="HS123" s="29"/>
      <c r="HT123" s="29"/>
      <c r="HU123" s="29"/>
      <c r="HV123" s="29"/>
      <c r="HW123" s="29"/>
      <c r="HX123" s="29"/>
      <c r="HY123" s="29"/>
      <c r="HZ123" s="29"/>
      <c r="IA123" s="29"/>
      <c r="IB123" s="29"/>
      <c r="IC123" s="29"/>
      <c r="ID123" s="29"/>
      <c r="IE123" s="29"/>
      <c r="IF123" s="29"/>
      <c r="IG123" s="29"/>
      <c r="IH123" s="29"/>
      <c r="II123" s="29"/>
      <c r="IJ123" s="29"/>
      <c r="IK123" s="29"/>
      <c r="IL123" s="29"/>
      <c r="IM123" s="29"/>
      <c r="IN123" s="29"/>
      <c r="IO123" s="29"/>
      <c r="IP123" s="29"/>
      <c r="IQ123" s="29"/>
      <c r="IR123" s="29"/>
      <c r="IS123" s="29"/>
      <c r="IT123" s="29"/>
      <c r="IU123" s="29"/>
      <c r="IV123" s="29"/>
      <c r="IW123" s="29"/>
      <c r="IX123" s="29"/>
      <c r="IY123" s="29"/>
      <c r="IZ123" s="29"/>
      <c r="JA123" s="29"/>
      <c r="JB123" s="29"/>
      <c r="JC123" s="29"/>
      <c r="JD123" s="29"/>
      <c r="JE123" s="29"/>
      <c r="JF123" s="29"/>
      <c r="JG123" s="29"/>
      <c r="JH123" s="29"/>
      <c r="JI123" s="29"/>
      <c r="JJ123" s="29"/>
      <c r="JK123" s="29"/>
      <c r="JL123" s="29"/>
      <c r="JM123" s="29"/>
      <c r="JN123" s="29"/>
      <c r="JO123" s="29"/>
      <c r="JP123" s="29"/>
      <c r="JQ123" s="29"/>
      <c r="JR123" s="29"/>
      <c r="JS123" s="29"/>
      <c r="JT123" s="29"/>
      <c r="JU123" s="29"/>
      <c r="JV123" s="29"/>
      <c r="JW123" s="29"/>
      <c r="JX123" s="29"/>
      <c r="JY123" s="29"/>
      <c r="JZ123" s="29"/>
      <c r="KA123" s="29"/>
      <c r="KB123" s="29"/>
      <c r="KC123" s="29"/>
      <c r="KD123" s="29"/>
      <c r="KE123" s="29"/>
      <c r="KF123" s="29"/>
      <c r="KG123" s="29"/>
      <c r="KH123" s="29"/>
      <c r="KI123" s="29"/>
      <c r="KJ123" s="29"/>
      <c r="KK123" s="29"/>
      <c r="KL123" s="29"/>
      <c r="KM123" s="29"/>
      <c r="KN123" s="29"/>
      <c r="KO123" s="29"/>
      <c r="KP123" s="29"/>
      <c r="KQ123" s="29"/>
      <c r="KR123" s="29"/>
      <c r="KS123" s="29"/>
      <c r="KT123" s="29"/>
      <c r="KU123" s="29"/>
      <c r="KV123" s="29"/>
      <c r="KW123" s="29"/>
      <c r="KX123" s="29"/>
      <c r="KY123" s="29"/>
      <c r="KZ123" s="29"/>
      <c r="LA123" s="29"/>
      <c r="LB123" s="29"/>
      <c r="LC123" s="29"/>
      <c r="LD123" s="29"/>
      <c r="LE123" s="29"/>
      <c r="LF123" s="29"/>
      <c r="LG123" s="29"/>
      <c r="LH123" s="29"/>
      <c r="LI123" s="29"/>
      <c r="LJ123" s="29"/>
      <c r="LK123" s="29"/>
      <c r="LL123" s="29"/>
      <c r="LM123" s="29"/>
      <c r="LN123" s="29"/>
      <c r="LO123" s="29"/>
      <c r="LP123" s="29"/>
      <c r="LQ123" s="29"/>
      <c r="LR123" s="29"/>
      <c r="LS123" s="29"/>
      <c r="LT123" s="29"/>
      <c r="LU123" s="29"/>
      <c r="LV123" s="29"/>
      <c r="LW123" s="29"/>
      <c r="LX123" s="29"/>
      <c r="LY123" s="29"/>
      <c r="LZ123" s="29"/>
      <c r="MA123" s="29"/>
      <c r="MB123" s="29"/>
      <c r="MC123" s="29"/>
      <c r="MD123" s="29"/>
      <c r="ME123" s="29"/>
      <c r="MF123" s="29"/>
      <c r="MG123" s="29"/>
      <c r="MH123" s="29"/>
      <c r="MI123" s="29"/>
      <c r="MJ123" s="29"/>
      <c r="MK123" s="29"/>
      <c r="ML123" s="29"/>
      <c r="MM123" s="29"/>
      <c r="MN123" s="29"/>
      <c r="MO123" s="29"/>
      <c r="MP123" s="29"/>
      <c r="MQ123" s="29"/>
      <c r="MR123" s="29"/>
      <c r="MS123" s="29"/>
      <c r="MT123" s="29"/>
      <c r="MU123" s="29"/>
      <c r="MV123" s="29"/>
      <c r="MW123" s="29"/>
      <c r="MX123" s="29"/>
      <c r="MY123" s="29"/>
      <c r="MZ123" s="29"/>
      <c r="NA123" s="29"/>
      <c r="NB123" s="29"/>
      <c r="NC123" s="29"/>
      <c r="ND123" s="29"/>
      <c r="NE123" s="29"/>
      <c r="NF123" s="29"/>
      <c r="NG123" s="29"/>
      <c r="NH123" s="29"/>
      <c r="NI123" s="29"/>
      <c r="NJ123" s="29"/>
      <c r="NK123" s="29"/>
      <c r="NL123" s="29"/>
      <c r="NM123" s="29"/>
      <c r="NN123" s="29"/>
      <c r="NO123" s="29"/>
      <c r="NP123" s="29"/>
      <c r="NQ123" s="29"/>
      <c r="NR123" s="29"/>
      <c r="NS123" s="29"/>
      <c r="NT123" s="29"/>
      <c r="NU123" s="29"/>
      <c r="NV123" s="29"/>
      <c r="NW123" s="29"/>
      <c r="NX123" s="29"/>
      <c r="NY123" s="29"/>
      <c r="NZ123" s="29"/>
      <c r="OA123" s="29"/>
      <c r="OB123" s="29"/>
      <c r="OC123" s="29"/>
      <c r="OD123" s="29"/>
      <c r="OE123" s="29"/>
      <c r="OF123" s="29"/>
      <c r="OG123" s="29"/>
      <c r="OH123" s="29"/>
      <c r="OI123" s="29"/>
      <c r="OJ123" s="29"/>
      <c r="OK123" s="29"/>
      <c r="OL123" s="29"/>
      <c r="OM123" s="29"/>
      <c r="ON123" s="29"/>
      <c r="OO123" s="29"/>
      <c r="OP123" s="29"/>
      <c r="OQ123" s="29"/>
      <c r="OR123" s="29"/>
      <c r="OS123" s="29"/>
      <c r="OT123" s="29"/>
      <c r="OU123" s="29"/>
      <c r="OV123" s="29"/>
      <c r="OW123" s="29"/>
      <c r="OX123" s="29"/>
      <c r="OY123" s="29"/>
      <c r="OZ123" s="29"/>
      <c r="PA123" s="29"/>
      <c r="PB123" s="29"/>
      <c r="PC123" s="29"/>
      <c r="PD123" s="29"/>
      <c r="PE123" s="29"/>
      <c r="PF123" s="29"/>
      <c r="PG123" s="29"/>
      <c r="PH123" s="29"/>
      <c r="PI123" s="29"/>
      <c r="PJ123" s="29"/>
      <c r="PK123" s="29"/>
      <c r="PL123" s="29"/>
      <c r="PM123" s="29"/>
      <c r="PN123" s="29"/>
      <c r="PO123" s="29"/>
      <c r="PP123" s="29"/>
      <c r="PQ123" s="29"/>
      <c r="PR123" s="29"/>
      <c r="PS123" s="29"/>
      <c r="PT123" s="29"/>
      <c r="PU123" s="29"/>
      <c r="PV123" s="29"/>
      <c r="PW123" s="29"/>
      <c r="PX123" s="29"/>
      <c r="PY123" s="29"/>
      <c r="PZ123" s="29"/>
      <c r="QA123" s="29"/>
      <c r="QB123" s="29"/>
      <c r="QC123" s="29"/>
      <c r="QD123" s="29"/>
      <c r="QE123" s="29"/>
      <c r="QF123" s="29"/>
      <c r="QG123" s="29"/>
      <c r="QH123" s="29"/>
      <c r="QI123" s="29"/>
      <c r="QJ123" s="29"/>
      <c r="QK123" s="29"/>
      <c r="QL123" s="29"/>
      <c r="QM123" s="29"/>
      <c r="QN123" s="29"/>
      <c r="QO123" s="29"/>
      <c r="QP123" s="29"/>
      <c r="QQ123" s="29"/>
      <c r="QR123" s="29"/>
      <c r="QS123" s="29"/>
      <c r="QT123" s="29"/>
      <c r="QU123" s="29"/>
      <c r="QV123" s="29"/>
      <c r="QW123" s="29"/>
      <c r="QX123" s="29"/>
      <c r="QY123" s="29"/>
      <c r="QZ123" s="29"/>
      <c r="RA123" s="29"/>
      <c r="RB123" s="29"/>
      <c r="RC123" s="29"/>
      <c r="RD123" s="29"/>
      <c r="RE123" s="29"/>
      <c r="RF123" s="29"/>
      <c r="RG123" s="29"/>
      <c r="RH123" s="29"/>
      <c r="RI123" s="29"/>
      <c r="RJ123" s="29"/>
      <c r="RK123" s="29"/>
      <c r="RL123" s="29"/>
    </row>
    <row r="124" spans="1:480" s="30" customFormat="1" ht="78.75" customHeight="1" x14ac:dyDescent="0.25">
      <c r="A124" s="34" t="s">
        <v>53</v>
      </c>
      <c r="B124" s="34" t="s">
        <v>60</v>
      </c>
      <c r="C124" s="34" t="s">
        <v>19</v>
      </c>
      <c r="D124" s="26" t="s">
        <v>253</v>
      </c>
      <c r="E124" s="26" t="s">
        <v>55</v>
      </c>
      <c r="F124" s="27" t="s">
        <v>18</v>
      </c>
      <c r="G124" s="28">
        <v>0.21</v>
      </c>
      <c r="H124" s="76">
        <v>45631</v>
      </c>
      <c r="I124" s="28">
        <v>0</v>
      </c>
      <c r="J124" s="28">
        <v>0</v>
      </c>
      <c r="K124" s="28">
        <v>3998.85</v>
      </c>
      <c r="L124" s="28">
        <v>0</v>
      </c>
      <c r="M124" s="28">
        <v>0</v>
      </c>
      <c r="N124" s="52"/>
      <c r="O124" s="52"/>
      <c r="P124" s="52"/>
      <c r="Q124" s="170"/>
      <c r="R124" s="2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F124" s="29"/>
      <c r="AG124" s="29"/>
      <c r="AH124" s="29"/>
      <c r="AI124" s="29"/>
      <c r="AJ124" s="29"/>
      <c r="AK124" s="29"/>
      <c r="AL124" s="29"/>
      <c r="AM124" s="29"/>
      <c r="AN124" s="29"/>
      <c r="AO124" s="29"/>
      <c r="AP124" s="29"/>
      <c r="AQ124" s="29"/>
      <c r="AR124" s="29"/>
      <c r="AS124" s="29"/>
      <c r="AT124" s="29"/>
      <c r="AU124" s="29"/>
      <c r="AV124" s="29"/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  <c r="FY124" s="29"/>
      <c r="FZ124" s="29"/>
      <c r="GA124" s="29"/>
      <c r="GB124" s="29"/>
      <c r="GC124" s="29"/>
      <c r="GD124" s="29"/>
      <c r="GE124" s="29"/>
      <c r="GF124" s="29"/>
      <c r="GG124" s="29"/>
      <c r="GH124" s="29"/>
      <c r="GI124" s="29"/>
      <c r="GJ124" s="29"/>
      <c r="GK124" s="29"/>
      <c r="GL124" s="29"/>
      <c r="GM124" s="29"/>
      <c r="GN124" s="29"/>
      <c r="GO124" s="29"/>
      <c r="GP124" s="29"/>
      <c r="GQ124" s="29"/>
      <c r="GR124" s="29"/>
      <c r="GS124" s="29"/>
      <c r="GT124" s="29"/>
      <c r="GU124" s="29"/>
      <c r="GV124" s="29"/>
      <c r="GW124" s="29"/>
      <c r="GX124" s="29"/>
      <c r="GY124" s="29"/>
      <c r="GZ124" s="29"/>
      <c r="HA124" s="29"/>
      <c r="HB124" s="29"/>
      <c r="HC124" s="29"/>
      <c r="HD124" s="29"/>
      <c r="HE124" s="29"/>
      <c r="HF124" s="29"/>
      <c r="HG124" s="29"/>
      <c r="HH124" s="29"/>
      <c r="HI124" s="29"/>
      <c r="HJ124" s="29"/>
      <c r="HK124" s="29"/>
      <c r="HL124" s="29"/>
      <c r="HM124" s="29"/>
      <c r="HN124" s="29"/>
      <c r="HO124" s="29"/>
      <c r="HP124" s="29"/>
      <c r="HQ124" s="29"/>
      <c r="HR124" s="29"/>
      <c r="HS124" s="29"/>
      <c r="HT124" s="29"/>
      <c r="HU124" s="29"/>
      <c r="HV124" s="29"/>
      <c r="HW124" s="29"/>
      <c r="HX124" s="29"/>
      <c r="HY124" s="29"/>
      <c r="HZ124" s="29"/>
      <c r="IA124" s="29"/>
      <c r="IB124" s="29"/>
      <c r="IC124" s="29"/>
      <c r="ID124" s="29"/>
      <c r="IE124" s="29"/>
      <c r="IF124" s="29"/>
      <c r="IG124" s="29"/>
      <c r="IH124" s="29"/>
      <c r="II124" s="29"/>
      <c r="IJ124" s="29"/>
      <c r="IK124" s="29"/>
      <c r="IL124" s="29"/>
      <c r="IM124" s="29"/>
      <c r="IN124" s="29"/>
      <c r="IO124" s="29"/>
      <c r="IP124" s="29"/>
      <c r="IQ124" s="29"/>
      <c r="IR124" s="29"/>
      <c r="IS124" s="29"/>
      <c r="IT124" s="29"/>
      <c r="IU124" s="29"/>
      <c r="IV124" s="29"/>
      <c r="IW124" s="29"/>
      <c r="IX124" s="29"/>
      <c r="IY124" s="29"/>
      <c r="IZ124" s="29"/>
      <c r="JA124" s="29"/>
      <c r="JB124" s="29"/>
      <c r="JC124" s="29"/>
      <c r="JD124" s="29"/>
      <c r="JE124" s="29"/>
      <c r="JF124" s="29"/>
      <c r="JG124" s="29"/>
      <c r="JH124" s="29"/>
      <c r="JI124" s="29"/>
      <c r="JJ124" s="29"/>
      <c r="JK124" s="29"/>
      <c r="JL124" s="29"/>
      <c r="JM124" s="29"/>
      <c r="JN124" s="29"/>
      <c r="JO124" s="29"/>
      <c r="JP124" s="29"/>
      <c r="JQ124" s="29"/>
      <c r="JR124" s="29"/>
      <c r="JS124" s="29"/>
      <c r="JT124" s="29"/>
      <c r="JU124" s="29"/>
      <c r="JV124" s="29"/>
      <c r="JW124" s="29"/>
      <c r="JX124" s="29"/>
      <c r="JY124" s="29"/>
      <c r="JZ124" s="29"/>
      <c r="KA124" s="29"/>
      <c r="KB124" s="29"/>
      <c r="KC124" s="29"/>
      <c r="KD124" s="29"/>
      <c r="KE124" s="29"/>
      <c r="KF124" s="29"/>
      <c r="KG124" s="29"/>
      <c r="KH124" s="29"/>
      <c r="KI124" s="29"/>
      <c r="KJ124" s="29"/>
      <c r="KK124" s="29"/>
      <c r="KL124" s="29"/>
      <c r="KM124" s="29"/>
      <c r="KN124" s="29"/>
      <c r="KO124" s="29"/>
      <c r="KP124" s="29"/>
      <c r="KQ124" s="29"/>
      <c r="KR124" s="29"/>
      <c r="KS124" s="29"/>
      <c r="KT124" s="29"/>
      <c r="KU124" s="29"/>
      <c r="KV124" s="29"/>
      <c r="KW124" s="29"/>
      <c r="KX124" s="29"/>
      <c r="KY124" s="29"/>
      <c r="KZ124" s="29"/>
      <c r="LA124" s="29"/>
      <c r="LB124" s="29"/>
      <c r="LC124" s="29"/>
      <c r="LD124" s="29"/>
      <c r="LE124" s="29"/>
      <c r="LF124" s="29"/>
      <c r="LG124" s="29"/>
      <c r="LH124" s="29"/>
      <c r="LI124" s="29"/>
      <c r="LJ124" s="29"/>
      <c r="LK124" s="29"/>
      <c r="LL124" s="29"/>
      <c r="LM124" s="29"/>
      <c r="LN124" s="29"/>
      <c r="LO124" s="29"/>
      <c r="LP124" s="29"/>
      <c r="LQ124" s="29"/>
      <c r="LR124" s="29"/>
      <c r="LS124" s="29"/>
      <c r="LT124" s="29"/>
      <c r="LU124" s="29"/>
      <c r="LV124" s="29"/>
      <c r="LW124" s="29"/>
      <c r="LX124" s="29"/>
      <c r="LY124" s="29"/>
      <c r="LZ124" s="29"/>
      <c r="MA124" s="29"/>
      <c r="MB124" s="29"/>
      <c r="MC124" s="29"/>
      <c r="MD124" s="29"/>
      <c r="ME124" s="29"/>
      <c r="MF124" s="29"/>
      <c r="MG124" s="29"/>
      <c r="MH124" s="29"/>
      <c r="MI124" s="29"/>
      <c r="MJ124" s="29"/>
      <c r="MK124" s="29"/>
      <c r="ML124" s="29"/>
      <c r="MM124" s="29"/>
      <c r="MN124" s="29"/>
      <c r="MO124" s="29"/>
      <c r="MP124" s="29"/>
      <c r="MQ124" s="29"/>
      <c r="MR124" s="29"/>
      <c r="MS124" s="29"/>
      <c r="MT124" s="29"/>
      <c r="MU124" s="29"/>
      <c r="MV124" s="29"/>
      <c r="MW124" s="29"/>
      <c r="MX124" s="29"/>
      <c r="MY124" s="29"/>
      <c r="MZ124" s="29"/>
      <c r="NA124" s="29"/>
      <c r="NB124" s="29"/>
      <c r="NC124" s="29"/>
      <c r="ND124" s="29"/>
      <c r="NE124" s="29"/>
      <c r="NF124" s="29"/>
      <c r="NG124" s="29"/>
      <c r="NH124" s="29"/>
      <c r="NI124" s="29"/>
      <c r="NJ124" s="29"/>
      <c r="NK124" s="29"/>
      <c r="NL124" s="29"/>
      <c r="NM124" s="29"/>
      <c r="NN124" s="29"/>
      <c r="NO124" s="29"/>
      <c r="NP124" s="29"/>
      <c r="NQ124" s="29"/>
      <c r="NR124" s="29"/>
      <c r="NS124" s="29"/>
      <c r="NT124" s="29"/>
      <c r="NU124" s="29"/>
      <c r="NV124" s="29"/>
      <c r="NW124" s="29"/>
      <c r="NX124" s="29"/>
      <c r="NY124" s="29"/>
      <c r="NZ124" s="29"/>
      <c r="OA124" s="29"/>
      <c r="OB124" s="29"/>
      <c r="OC124" s="29"/>
      <c r="OD124" s="29"/>
      <c r="OE124" s="29"/>
      <c r="OF124" s="29"/>
      <c r="OG124" s="29"/>
      <c r="OH124" s="29"/>
      <c r="OI124" s="29"/>
      <c r="OJ124" s="29"/>
      <c r="OK124" s="29"/>
      <c r="OL124" s="29"/>
      <c r="OM124" s="29"/>
      <c r="ON124" s="29"/>
      <c r="OO124" s="29"/>
      <c r="OP124" s="29"/>
      <c r="OQ124" s="29"/>
      <c r="OR124" s="29"/>
      <c r="OS124" s="29"/>
      <c r="OT124" s="29"/>
      <c r="OU124" s="29"/>
      <c r="OV124" s="29"/>
      <c r="OW124" s="29"/>
      <c r="OX124" s="29"/>
      <c r="OY124" s="29"/>
      <c r="OZ124" s="29"/>
      <c r="PA124" s="29"/>
      <c r="PB124" s="29"/>
      <c r="PC124" s="29"/>
      <c r="PD124" s="29"/>
      <c r="PE124" s="29"/>
      <c r="PF124" s="29"/>
      <c r="PG124" s="29"/>
      <c r="PH124" s="29"/>
      <c r="PI124" s="29"/>
      <c r="PJ124" s="29"/>
      <c r="PK124" s="29"/>
      <c r="PL124" s="29"/>
      <c r="PM124" s="29"/>
      <c r="PN124" s="29"/>
      <c r="PO124" s="29"/>
      <c r="PP124" s="29"/>
      <c r="PQ124" s="29"/>
      <c r="PR124" s="29"/>
      <c r="PS124" s="29"/>
      <c r="PT124" s="29"/>
      <c r="PU124" s="29"/>
      <c r="PV124" s="29"/>
      <c r="PW124" s="29"/>
      <c r="PX124" s="29"/>
      <c r="PY124" s="29"/>
      <c r="PZ124" s="29"/>
      <c r="QA124" s="29"/>
      <c r="QB124" s="29"/>
      <c r="QC124" s="29"/>
      <c r="QD124" s="29"/>
      <c r="QE124" s="29"/>
      <c r="QF124" s="29"/>
      <c r="QG124" s="29"/>
      <c r="QH124" s="29"/>
      <c r="QI124" s="29"/>
      <c r="QJ124" s="29"/>
      <c r="QK124" s="29"/>
      <c r="QL124" s="29"/>
      <c r="QM124" s="29"/>
      <c r="QN124" s="29"/>
      <c r="QO124" s="29"/>
      <c r="QP124" s="29"/>
      <c r="QQ124" s="29"/>
      <c r="QR124" s="29"/>
      <c r="QS124" s="29"/>
      <c r="QT124" s="29"/>
      <c r="QU124" s="29"/>
      <c r="QV124" s="29"/>
      <c r="QW124" s="29"/>
      <c r="QX124" s="29"/>
      <c r="QY124" s="29"/>
      <c r="QZ124" s="29"/>
      <c r="RA124" s="29"/>
      <c r="RB124" s="29"/>
      <c r="RC124" s="29"/>
      <c r="RD124" s="29"/>
      <c r="RE124" s="29"/>
      <c r="RF124" s="29"/>
      <c r="RG124" s="29"/>
      <c r="RH124" s="29"/>
      <c r="RI124" s="29"/>
      <c r="RJ124" s="29"/>
      <c r="RK124" s="29"/>
      <c r="RL124" s="29"/>
    </row>
    <row r="125" spans="1:480" s="30" customFormat="1" ht="78.75" customHeight="1" x14ac:dyDescent="0.25">
      <c r="A125" s="34" t="s">
        <v>53</v>
      </c>
      <c r="B125" s="34" t="s">
        <v>60</v>
      </c>
      <c r="C125" s="34" t="s">
        <v>19</v>
      </c>
      <c r="D125" s="26" t="s">
        <v>254</v>
      </c>
      <c r="E125" s="26" t="s">
        <v>55</v>
      </c>
      <c r="F125" s="27" t="s">
        <v>18</v>
      </c>
      <c r="G125" s="28">
        <v>0.08</v>
      </c>
      <c r="H125" s="76">
        <v>45565</v>
      </c>
      <c r="I125" s="28">
        <v>0</v>
      </c>
      <c r="J125" s="28">
        <v>0</v>
      </c>
      <c r="K125" s="28">
        <v>1902.24</v>
      </c>
      <c r="L125" s="28">
        <v>0</v>
      </c>
      <c r="M125" s="28">
        <v>0</v>
      </c>
      <c r="N125" s="52"/>
      <c r="O125" s="52"/>
      <c r="P125" s="52"/>
      <c r="Q125" s="170"/>
      <c r="R125" s="2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F125" s="29"/>
      <c r="AG125" s="29"/>
      <c r="AH125" s="29"/>
      <c r="AI125" s="29"/>
      <c r="AJ125" s="29"/>
      <c r="AK125" s="29"/>
      <c r="AL125" s="29"/>
      <c r="AM125" s="29"/>
      <c r="AN125" s="29"/>
      <c r="AO125" s="29"/>
      <c r="AP125" s="29"/>
      <c r="AQ125" s="29"/>
      <c r="AR125" s="29"/>
      <c r="AS125" s="29"/>
      <c r="AT125" s="29"/>
      <c r="AU125" s="29"/>
      <c r="AV125" s="29"/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  <c r="FY125" s="29"/>
      <c r="FZ125" s="29"/>
      <c r="GA125" s="29"/>
      <c r="GB125" s="29"/>
      <c r="GC125" s="29"/>
      <c r="GD125" s="29"/>
      <c r="GE125" s="29"/>
      <c r="GF125" s="29"/>
      <c r="GG125" s="29"/>
      <c r="GH125" s="29"/>
      <c r="GI125" s="29"/>
      <c r="GJ125" s="29"/>
      <c r="GK125" s="29"/>
      <c r="GL125" s="29"/>
      <c r="GM125" s="29"/>
      <c r="GN125" s="29"/>
      <c r="GO125" s="29"/>
      <c r="GP125" s="29"/>
      <c r="GQ125" s="29"/>
      <c r="GR125" s="29"/>
      <c r="GS125" s="29"/>
      <c r="GT125" s="29"/>
      <c r="GU125" s="29"/>
      <c r="GV125" s="29"/>
      <c r="GW125" s="29"/>
      <c r="GX125" s="29"/>
      <c r="GY125" s="29"/>
      <c r="GZ125" s="29"/>
      <c r="HA125" s="29"/>
      <c r="HB125" s="29"/>
      <c r="HC125" s="29"/>
      <c r="HD125" s="29"/>
      <c r="HE125" s="29"/>
      <c r="HF125" s="29"/>
      <c r="HG125" s="29"/>
      <c r="HH125" s="29"/>
      <c r="HI125" s="29"/>
      <c r="HJ125" s="29"/>
      <c r="HK125" s="29"/>
      <c r="HL125" s="29"/>
      <c r="HM125" s="29"/>
      <c r="HN125" s="29"/>
      <c r="HO125" s="29"/>
      <c r="HP125" s="29"/>
      <c r="HQ125" s="29"/>
      <c r="HR125" s="29"/>
      <c r="HS125" s="29"/>
      <c r="HT125" s="29"/>
      <c r="HU125" s="29"/>
      <c r="HV125" s="29"/>
      <c r="HW125" s="29"/>
      <c r="HX125" s="29"/>
      <c r="HY125" s="29"/>
      <c r="HZ125" s="29"/>
      <c r="IA125" s="29"/>
      <c r="IB125" s="29"/>
      <c r="IC125" s="29"/>
      <c r="ID125" s="29"/>
      <c r="IE125" s="29"/>
      <c r="IF125" s="29"/>
      <c r="IG125" s="29"/>
      <c r="IH125" s="29"/>
      <c r="II125" s="29"/>
      <c r="IJ125" s="29"/>
      <c r="IK125" s="29"/>
      <c r="IL125" s="29"/>
      <c r="IM125" s="29"/>
      <c r="IN125" s="29"/>
      <c r="IO125" s="29"/>
      <c r="IP125" s="29"/>
      <c r="IQ125" s="29"/>
      <c r="IR125" s="29"/>
      <c r="IS125" s="29"/>
      <c r="IT125" s="29"/>
      <c r="IU125" s="29"/>
      <c r="IV125" s="29"/>
      <c r="IW125" s="29"/>
      <c r="IX125" s="29"/>
      <c r="IY125" s="29"/>
      <c r="IZ125" s="29"/>
      <c r="JA125" s="29"/>
      <c r="JB125" s="29"/>
      <c r="JC125" s="29"/>
      <c r="JD125" s="29"/>
      <c r="JE125" s="29"/>
      <c r="JF125" s="29"/>
      <c r="JG125" s="29"/>
      <c r="JH125" s="29"/>
      <c r="JI125" s="29"/>
      <c r="JJ125" s="29"/>
      <c r="JK125" s="29"/>
      <c r="JL125" s="29"/>
      <c r="JM125" s="29"/>
      <c r="JN125" s="29"/>
      <c r="JO125" s="29"/>
      <c r="JP125" s="29"/>
      <c r="JQ125" s="29"/>
      <c r="JR125" s="29"/>
      <c r="JS125" s="29"/>
      <c r="JT125" s="29"/>
      <c r="JU125" s="29"/>
      <c r="JV125" s="29"/>
      <c r="JW125" s="29"/>
      <c r="JX125" s="29"/>
      <c r="JY125" s="29"/>
      <c r="JZ125" s="29"/>
      <c r="KA125" s="29"/>
      <c r="KB125" s="29"/>
      <c r="KC125" s="29"/>
      <c r="KD125" s="29"/>
      <c r="KE125" s="29"/>
      <c r="KF125" s="29"/>
      <c r="KG125" s="29"/>
      <c r="KH125" s="29"/>
      <c r="KI125" s="29"/>
      <c r="KJ125" s="29"/>
      <c r="KK125" s="29"/>
      <c r="KL125" s="29"/>
      <c r="KM125" s="29"/>
      <c r="KN125" s="29"/>
      <c r="KO125" s="29"/>
      <c r="KP125" s="29"/>
      <c r="KQ125" s="29"/>
      <c r="KR125" s="29"/>
      <c r="KS125" s="29"/>
      <c r="KT125" s="29"/>
      <c r="KU125" s="29"/>
      <c r="KV125" s="29"/>
      <c r="KW125" s="29"/>
      <c r="KX125" s="29"/>
      <c r="KY125" s="29"/>
      <c r="KZ125" s="29"/>
      <c r="LA125" s="29"/>
      <c r="LB125" s="29"/>
      <c r="LC125" s="29"/>
      <c r="LD125" s="29"/>
      <c r="LE125" s="29"/>
      <c r="LF125" s="29"/>
      <c r="LG125" s="29"/>
      <c r="LH125" s="29"/>
      <c r="LI125" s="29"/>
      <c r="LJ125" s="29"/>
      <c r="LK125" s="29"/>
      <c r="LL125" s="29"/>
      <c r="LM125" s="29"/>
      <c r="LN125" s="29"/>
      <c r="LO125" s="29"/>
      <c r="LP125" s="29"/>
      <c r="LQ125" s="29"/>
      <c r="LR125" s="29"/>
      <c r="LS125" s="29"/>
      <c r="LT125" s="29"/>
      <c r="LU125" s="29"/>
      <c r="LV125" s="29"/>
      <c r="LW125" s="29"/>
      <c r="LX125" s="29"/>
      <c r="LY125" s="29"/>
      <c r="LZ125" s="29"/>
      <c r="MA125" s="29"/>
      <c r="MB125" s="29"/>
      <c r="MC125" s="29"/>
      <c r="MD125" s="29"/>
      <c r="ME125" s="29"/>
      <c r="MF125" s="29"/>
      <c r="MG125" s="29"/>
      <c r="MH125" s="29"/>
      <c r="MI125" s="29"/>
      <c r="MJ125" s="29"/>
      <c r="MK125" s="29"/>
      <c r="ML125" s="29"/>
      <c r="MM125" s="29"/>
      <c r="MN125" s="29"/>
      <c r="MO125" s="29"/>
      <c r="MP125" s="29"/>
      <c r="MQ125" s="29"/>
      <c r="MR125" s="29"/>
      <c r="MS125" s="29"/>
      <c r="MT125" s="29"/>
      <c r="MU125" s="29"/>
      <c r="MV125" s="29"/>
      <c r="MW125" s="29"/>
      <c r="MX125" s="29"/>
      <c r="MY125" s="29"/>
      <c r="MZ125" s="29"/>
      <c r="NA125" s="29"/>
      <c r="NB125" s="29"/>
      <c r="NC125" s="29"/>
      <c r="ND125" s="29"/>
      <c r="NE125" s="29"/>
      <c r="NF125" s="29"/>
      <c r="NG125" s="29"/>
      <c r="NH125" s="29"/>
      <c r="NI125" s="29"/>
      <c r="NJ125" s="29"/>
      <c r="NK125" s="29"/>
      <c r="NL125" s="29"/>
      <c r="NM125" s="29"/>
      <c r="NN125" s="29"/>
      <c r="NO125" s="29"/>
      <c r="NP125" s="29"/>
      <c r="NQ125" s="29"/>
      <c r="NR125" s="29"/>
      <c r="NS125" s="29"/>
      <c r="NT125" s="29"/>
      <c r="NU125" s="29"/>
      <c r="NV125" s="29"/>
      <c r="NW125" s="29"/>
      <c r="NX125" s="29"/>
      <c r="NY125" s="29"/>
      <c r="NZ125" s="29"/>
      <c r="OA125" s="29"/>
      <c r="OB125" s="29"/>
      <c r="OC125" s="29"/>
      <c r="OD125" s="29"/>
      <c r="OE125" s="29"/>
      <c r="OF125" s="29"/>
      <c r="OG125" s="29"/>
      <c r="OH125" s="29"/>
      <c r="OI125" s="29"/>
      <c r="OJ125" s="29"/>
      <c r="OK125" s="29"/>
      <c r="OL125" s="29"/>
      <c r="OM125" s="29"/>
      <c r="ON125" s="29"/>
      <c r="OO125" s="29"/>
      <c r="OP125" s="29"/>
      <c r="OQ125" s="29"/>
      <c r="OR125" s="29"/>
      <c r="OS125" s="29"/>
      <c r="OT125" s="29"/>
      <c r="OU125" s="29"/>
      <c r="OV125" s="29"/>
      <c r="OW125" s="29"/>
      <c r="OX125" s="29"/>
      <c r="OY125" s="29"/>
      <c r="OZ125" s="29"/>
      <c r="PA125" s="29"/>
      <c r="PB125" s="29"/>
      <c r="PC125" s="29"/>
      <c r="PD125" s="29"/>
      <c r="PE125" s="29"/>
      <c r="PF125" s="29"/>
      <c r="PG125" s="29"/>
      <c r="PH125" s="29"/>
      <c r="PI125" s="29"/>
      <c r="PJ125" s="29"/>
      <c r="PK125" s="29"/>
      <c r="PL125" s="29"/>
      <c r="PM125" s="29"/>
      <c r="PN125" s="29"/>
      <c r="PO125" s="29"/>
      <c r="PP125" s="29"/>
      <c r="PQ125" s="29"/>
      <c r="PR125" s="29"/>
      <c r="PS125" s="29"/>
      <c r="PT125" s="29"/>
      <c r="PU125" s="29"/>
      <c r="PV125" s="29"/>
      <c r="PW125" s="29"/>
      <c r="PX125" s="29"/>
      <c r="PY125" s="29"/>
      <c r="PZ125" s="29"/>
      <c r="QA125" s="29"/>
      <c r="QB125" s="29"/>
      <c r="QC125" s="29"/>
      <c r="QD125" s="29"/>
      <c r="QE125" s="29"/>
      <c r="QF125" s="29"/>
      <c r="QG125" s="29"/>
      <c r="QH125" s="29"/>
      <c r="QI125" s="29"/>
      <c r="QJ125" s="29"/>
      <c r="QK125" s="29"/>
      <c r="QL125" s="29"/>
      <c r="QM125" s="29"/>
      <c r="QN125" s="29"/>
      <c r="QO125" s="29"/>
      <c r="QP125" s="29"/>
      <c r="QQ125" s="29"/>
      <c r="QR125" s="29"/>
      <c r="QS125" s="29"/>
      <c r="QT125" s="29"/>
      <c r="QU125" s="29"/>
      <c r="QV125" s="29"/>
      <c r="QW125" s="29"/>
      <c r="QX125" s="29"/>
      <c r="QY125" s="29"/>
      <c r="QZ125" s="29"/>
      <c r="RA125" s="29"/>
      <c r="RB125" s="29"/>
      <c r="RC125" s="29"/>
      <c r="RD125" s="29"/>
      <c r="RE125" s="29"/>
      <c r="RF125" s="29"/>
      <c r="RG125" s="29"/>
      <c r="RH125" s="29"/>
      <c r="RI125" s="29"/>
      <c r="RJ125" s="29"/>
      <c r="RK125" s="29"/>
      <c r="RL125" s="29"/>
    </row>
    <row r="126" spans="1:480" s="30" customFormat="1" ht="78.75" customHeight="1" x14ac:dyDescent="0.25">
      <c r="A126" s="34" t="s">
        <v>53</v>
      </c>
      <c r="B126" s="34" t="s">
        <v>60</v>
      </c>
      <c r="C126" s="34" t="s">
        <v>19</v>
      </c>
      <c r="D126" s="26" t="s">
        <v>255</v>
      </c>
      <c r="E126" s="26" t="s">
        <v>55</v>
      </c>
      <c r="F126" s="27" t="s">
        <v>18</v>
      </c>
      <c r="G126" s="28">
        <v>0.125</v>
      </c>
      <c r="H126" s="76">
        <v>45586</v>
      </c>
      <c r="I126" s="28">
        <v>0</v>
      </c>
      <c r="J126" s="28">
        <v>0</v>
      </c>
      <c r="K126" s="28">
        <v>3666.67</v>
      </c>
      <c r="L126" s="28">
        <v>0</v>
      </c>
      <c r="M126" s="28">
        <v>0</v>
      </c>
      <c r="N126" s="52"/>
      <c r="O126" s="52"/>
      <c r="P126" s="52"/>
      <c r="Q126" s="170"/>
      <c r="R126" s="2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F126" s="29"/>
      <c r="AG126" s="29"/>
      <c r="AH126" s="29"/>
      <c r="AI126" s="29"/>
      <c r="AJ126" s="29"/>
      <c r="AK126" s="29"/>
      <c r="AL126" s="29"/>
      <c r="AM126" s="29"/>
      <c r="AN126" s="29"/>
      <c r="AO126" s="29"/>
      <c r="AP126" s="29"/>
      <c r="AQ126" s="29"/>
      <c r="AR126" s="29"/>
      <c r="AS126" s="29"/>
      <c r="AT126" s="29"/>
      <c r="AU126" s="29"/>
      <c r="AV126" s="29"/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  <c r="FY126" s="29"/>
      <c r="FZ126" s="29"/>
      <c r="GA126" s="29"/>
      <c r="GB126" s="29"/>
      <c r="GC126" s="29"/>
      <c r="GD126" s="29"/>
      <c r="GE126" s="29"/>
      <c r="GF126" s="29"/>
      <c r="GG126" s="29"/>
      <c r="GH126" s="29"/>
      <c r="GI126" s="29"/>
      <c r="GJ126" s="29"/>
      <c r="GK126" s="29"/>
      <c r="GL126" s="29"/>
      <c r="GM126" s="29"/>
      <c r="GN126" s="29"/>
      <c r="GO126" s="29"/>
      <c r="GP126" s="29"/>
      <c r="GQ126" s="29"/>
      <c r="GR126" s="29"/>
      <c r="GS126" s="29"/>
      <c r="GT126" s="29"/>
      <c r="GU126" s="29"/>
      <c r="GV126" s="29"/>
      <c r="GW126" s="29"/>
      <c r="GX126" s="29"/>
      <c r="GY126" s="29"/>
      <c r="GZ126" s="29"/>
      <c r="HA126" s="29"/>
      <c r="HB126" s="29"/>
      <c r="HC126" s="29"/>
      <c r="HD126" s="29"/>
      <c r="HE126" s="29"/>
      <c r="HF126" s="29"/>
      <c r="HG126" s="29"/>
      <c r="HH126" s="29"/>
      <c r="HI126" s="29"/>
      <c r="HJ126" s="29"/>
      <c r="HK126" s="29"/>
      <c r="HL126" s="29"/>
      <c r="HM126" s="29"/>
      <c r="HN126" s="29"/>
      <c r="HO126" s="29"/>
      <c r="HP126" s="29"/>
      <c r="HQ126" s="29"/>
      <c r="HR126" s="29"/>
      <c r="HS126" s="29"/>
      <c r="HT126" s="29"/>
      <c r="HU126" s="29"/>
      <c r="HV126" s="29"/>
      <c r="HW126" s="29"/>
      <c r="HX126" s="29"/>
      <c r="HY126" s="29"/>
      <c r="HZ126" s="29"/>
      <c r="IA126" s="29"/>
      <c r="IB126" s="29"/>
      <c r="IC126" s="29"/>
      <c r="ID126" s="29"/>
      <c r="IE126" s="29"/>
      <c r="IF126" s="29"/>
      <c r="IG126" s="29"/>
      <c r="IH126" s="29"/>
      <c r="II126" s="29"/>
      <c r="IJ126" s="29"/>
      <c r="IK126" s="29"/>
      <c r="IL126" s="29"/>
      <c r="IM126" s="29"/>
      <c r="IN126" s="29"/>
      <c r="IO126" s="29"/>
      <c r="IP126" s="29"/>
      <c r="IQ126" s="29"/>
      <c r="IR126" s="29"/>
      <c r="IS126" s="29"/>
      <c r="IT126" s="29"/>
      <c r="IU126" s="29"/>
      <c r="IV126" s="29"/>
      <c r="IW126" s="29"/>
      <c r="IX126" s="29"/>
      <c r="IY126" s="29"/>
      <c r="IZ126" s="29"/>
      <c r="JA126" s="29"/>
      <c r="JB126" s="29"/>
      <c r="JC126" s="29"/>
      <c r="JD126" s="29"/>
      <c r="JE126" s="29"/>
      <c r="JF126" s="29"/>
      <c r="JG126" s="29"/>
      <c r="JH126" s="29"/>
      <c r="JI126" s="29"/>
      <c r="JJ126" s="29"/>
      <c r="JK126" s="29"/>
      <c r="JL126" s="29"/>
      <c r="JM126" s="29"/>
      <c r="JN126" s="29"/>
      <c r="JO126" s="29"/>
      <c r="JP126" s="29"/>
      <c r="JQ126" s="29"/>
      <c r="JR126" s="29"/>
      <c r="JS126" s="29"/>
      <c r="JT126" s="29"/>
      <c r="JU126" s="29"/>
      <c r="JV126" s="29"/>
      <c r="JW126" s="29"/>
      <c r="JX126" s="29"/>
      <c r="JY126" s="29"/>
      <c r="JZ126" s="29"/>
      <c r="KA126" s="29"/>
      <c r="KB126" s="29"/>
      <c r="KC126" s="29"/>
      <c r="KD126" s="29"/>
      <c r="KE126" s="29"/>
      <c r="KF126" s="29"/>
      <c r="KG126" s="29"/>
      <c r="KH126" s="29"/>
      <c r="KI126" s="29"/>
      <c r="KJ126" s="29"/>
      <c r="KK126" s="29"/>
      <c r="KL126" s="29"/>
      <c r="KM126" s="29"/>
      <c r="KN126" s="29"/>
      <c r="KO126" s="29"/>
      <c r="KP126" s="29"/>
      <c r="KQ126" s="29"/>
      <c r="KR126" s="29"/>
      <c r="KS126" s="29"/>
      <c r="KT126" s="29"/>
      <c r="KU126" s="29"/>
      <c r="KV126" s="29"/>
      <c r="KW126" s="29"/>
      <c r="KX126" s="29"/>
      <c r="KY126" s="29"/>
      <c r="KZ126" s="29"/>
      <c r="LA126" s="29"/>
      <c r="LB126" s="29"/>
      <c r="LC126" s="29"/>
      <c r="LD126" s="29"/>
      <c r="LE126" s="29"/>
      <c r="LF126" s="29"/>
      <c r="LG126" s="29"/>
      <c r="LH126" s="29"/>
      <c r="LI126" s="29"/>
      <c r="LJ126" s="29"/>
      <c r="LK126" s="29"/>
      <c r="LL126" s="29"/>
      <c r="LM126" s="29"/>
      <c r="LN126" s="29"/>
      <c r="LO126" s="29"/>
      <c r="LP126" s="29"/>
      <c r="LQ126" s="29"/>
      <c r="LR126" s="29"/>
      <c r="LS126" s="29"/>
      <c r="LT126" s="29"/>
      <c r="LU126" s="29"/>
      <c r="LV126" s="29"/>
      <c r="LW126" s="29"/>
      <c r="LX126" s="29"/>
      <c r="LY126" s="29"/>
      <c r="LZ126" s="29"/>
      <c r="MA126" s="29"/>
      <c r="MB126" s="29"/>
      <c r="MC126" s="29"/>
      <c r="MD126" s="29"/>
      <c r="ME126" s="29"/>
      <c r="MF126" s="29"/>
      <c r="MG126" s="29"/>
      <c r="MH126" s="29"/>
      <c r="MI126" s="29"/>
      <c r="MJ126" s="29"/>
      <c r="MK126" s="29"/>
      <c r="ML126" s="29"/>
      <c r="MM126" s="29"/>
      <c r="MN126" s="29"/>
      <c r="MO126" s="29"/>
      <c r="MP126" s="29"/>
      <c r="MQ126" s="29"/>
      <c r="MR126" s="29"/>
      <c r="MS126" s="29"/>
      <c r="MT126" s="29"/>
      <c r="MU126" s="29"/>
      <c r="MV126" s="29"/>
      <c r="MW126" s="29"/>
      <c r="MX126" s="29"/>
      <c r="MY126" s="29"/>
      <c r="MZ126" s="29"/>
      <c r="NA126" s="29"/>
      <c r="NB126" s="29"/>
      <c r="NC126" s="29"/>
      <c r="ND126" s="29"/>
      <c r="NE126" s="29"/>
      <c r="NF126" s="29"/>
      <c r="NG126" s="29"/>
      <c r="NH126" s="29"/>
      <c r="NI126" s="29"/>
      <c r="NJ126" s="29"/>
      <c r="NK126" s="29"/>
      <c r="NL126" s="29"/>
      <c r="NM126" s="29"/>
      <c r="NN126" s="29"/>
      <c r="NO126" s="29"/>
      <c r="NP126" s="29"/>
      <c r="NQ126" s="29"/>
      <c r="NR126" s="29"/>
      <c r="NS126" s="29"/>
      <c r="NT126" s="29"/>
      <c r="NU126" s="29"/>
      <c r="NV126" s="29"/>
      <c r="NW126" s="29"/>
      <c r="NX126" s="29"/>
      <c r="NY126" s="29"/>
      <c r="NZ126" s="29"/>
      <c r="OA126" s="29"/>
      <c r="OB126" s="29"/>
      <c r="OC126" s="29"/>
      <c r="OD126" s="29"/>
      <c r="OE126" s="29"/>
      <c r="OF126" s="29"/>
      <c r="OG126" s="29"/>
      <c r="OH126" s="29"/>
      <c r="OI126" s="29"/>
      <c r="OJ126" s="29"/>
      <c r="OK126" s="29"/>
      <c r="OL126" s="29"/>
      <c r="OM126" s="29"/>
      <c r="ON126" s="29"/>
      <c r="OO126" s="29"/>
      <c r="OP126" s="29"/>
      <c r="OQ126" s="29"/>
      <c r="OR126" s="29"/>
      <c r="OS126" s="29"/>
      <c r="OT126" s="29"/>
      <c r="OU126" s="29"/>
      <c r="OV126" s="29"/>
      <c r="OW126" s="29"/>
      <c r="OX126" s="29"/>
      <c r="OY126" s="29"/>
      <c r="OZ126" s="29"/>
      <c r="PA126" s="29"/>
      <c r="PB126" s="29"/>
      <c r="PC126" s="29"/>
      <c r="PD126" s="29"/>
      <c r="PE126" s="29"/>
      <c r="PF126" s="29"/>
      <c r="PG126" s="29"/>
      <c r="PH126" s="29"/>
      <c r="PI126" s="29"/>
      <c r="PJ126" s="29"/>
      <c r="PK126" s="29"/>
      <c r="PL126" s="29"/>
      <c r="PM126" s="29"/>
      <c r="PN126" s="29"/>
      <c r="PO126" s="29"/>
      <c r="PP126" s="29"/>
      <c r="PQ126" s="29"/>
      <c r="PR126" s="29"/>
      <c r="PS126" s="29"/>
      <c r="PT126" s="29"/>
      <c r="PU126" s="29"/>
      <c r="PV126" s="29"/>
      <c r="PW126" s="29"/>
      <c r="PX126" s="29"/>
      <c r="PY126" s="29"/>
      <c r="PZ126" s="29"/>
      <c r="QA126" s="29"/>
      <c r="QB126" s="29"/>
      <c r="QC126" s="29"/>
      <c r="QD126" s="29"/>
      <c r="QE126" s="29"/>
      <c r="QF126" s="29"/>
      <c r="QG126" s="29"/>
      <c r="QH126" s="29"/>
      <c r="QI126" s="29"/>
      <c r="QJ126" s="29"/>
      <c r="QK126" s="29"/>
      <c r="QL126" s="29"/>
      <c r="QM126" s="29"/>
      <c r="QN126" s="29"/>
      <c r="QO126" s="29"/>
      <c r="QP126" s="29"/>
      <c r="QQ126" s="29"/>
      <c r="QR126" s="29"/>
      <c r="QS126" s="29"/>
      <c r="QT126" s="29"/>
      <c r="QU126" s="29"/>
      <c r="QV126" s="29"/>
      <c r="QW126" s="29"/>
      <c r="QX126" s="29"/>
      <c r="QY126" s="29"/>
      <c r="QZ126" s="29"/>
      <c r="RA126" s="29"/>
      <c r="RB126" s="29"/>
      <c r="RC126" s="29"/>
      <c r="RD126" s="29"/>
      <c r="RE126" s="29"/>
      <c r="RF126" s="29"/>
      <c r="RG126" s="29"/>
      <c r="RH126" s="29"/>
      <c r="RI126" s="29"/>
      <c r="RJ126" s="29"/>
      <c r="RK126" s="29"/>
      <c r="RL126" s="29"/>
    </row>
    <row r="127" spans="1:480" s="30" customFormat="1" ht="78.75" customHeight="1" x14ac:dyDescent="0.25">
      <c r="A127" s="34" t="s">
        <v>53</v>
      </c>
      <c r="B127" s="34" t="s">
        <v>60</v>
      </c>
      <c r="C127" s="34" t="s">
        <v>19</v>
      </c>
      <c r="D127" s="26" t="s">
        <v>256</v>
      </c>
      <c r="E127" s="26" t="s">
        <v>55</v>
      </c>
      <c r="F127" s="27" t="s">
        <v>18</v>
      </c>
      <c r="G127" s="28">
        <v>0.28999999999999998</v>
      </c>
      <c r="H127" s="76">
        <v>45591</v>
      </c>
      <c r="I127" s="28">
        <v>0</v>
      </c>
      <c r="J127" s="28">
        <v>0</v>
      </c>
      <c r="K127" s="28">
        <v>3740.99</v>
      </c>
      <c r="L127" s="28">
        <v>0</v>
      </c>
      <c r="M127" s="28">
        <v>0</v>
      </c>
      <c r="N127" s="52"/>
      <c r="O127" s="52"/>
      <c r="P127" s="52"/>
      <c r="Q127" s="170"/>
      <c r="R127" s="2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F127" s="29"/>
      <c r="AG127" s="29"/>
      <c r="AH127" s="29"/>
      <c r="AI127" s="29"/>
      <c r="AJ127" s="29"/>
      <c r="AK127" s="29"/>
      <c r="AL127" s="29"/>
      <c r="AM127" s="29"/>
      <c r="AN127" s="29"/>
      <c r="AO127" s="29"/>
      <c r="AP127" s="29"/>
      <c r="AQ127" s="29"/>
      <c r="AR127" s="29"/>
      <c r="AS127" s="29"/>
      <c r="AT127" s="29"/>
      <c r="AU127" s="29"/>
      <c r="AV127" s="29"/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  <c r="FY127" s="29"/>
      <c r="FZ127" s="29"/>
      <c r="GA127" s="29"/>
      <c r="GB127" s="29"/>
      <c r="GC127" s="29"/>
      <c r="GD127" s="29"/>
      <c r="GE127" s="29"/>
      <c r="GF127" s="29"/>
      <c r="GG127" s="29"/>
      <c r="GH127" s="29"/>
      <c r="GI127" s="29"/>
      <c r="GJ127" s="29"/>
      <c r="GK127" s="29"/>
      <c r="GL127" s="29"/>
      <c r="GM127" s="29"/>
      <c r="GN127" s="29"/>
      <c r="GO127" s="29"/>
      <c r="GP127" s="29"/>
      <c r="GQ127" s="29"/>
      <c r="GR127" s="29"/>
      <c r="GS127" s="29"/>
      <c r="GT127" s="29"/>
      <c r="GU127" s="29"/>
      <c r="GV127" s="29"/>
      <c r="GW127" s="29"/>
      <c r="GX127" s="29"/>
      <c r="GY127" s="29"/>
      <c r="GZ127" s="29"/>
      <c r="HA127" s="29"/>
      <c r="HB127" s="29"/>
      <c r="HC127" s="29"/>
      <c r="HD127" s="29"/>
      <c r="HE127" s="29"/>
      <c r="HF127" s="29"/>
      <c r="HG127" s="29"/>
      <c r="HH127" s="29"/>
      <c r="HI127" s="29"/>
      <c r="HJ127" s="29"/>
      <c r="HK127" s="29"/>
      <c r="HL127" s="29"/>
      <c r="HM127" s="29"/>
      <c r="HN127" s="29"/>
      <c r="HO127" s="29"/>
      <c r="HP127" s="29"/>
      <c r="HQ127" s="29"/>
      <c r="HR127" s="29"/>
      <c r="HS127" s="29"/>
      <c r="HT127" s="29"/>
      <c r="HU127" s="29"/>
      <c r="HV127" s="29"/>
      <c r="HW127" s="29"/>
      <c r="HX127" s="29"/>
      <c r="HY127" s="29"/>
      <c r="HZ127" s="29"/>
      <c r="IA127" s="29"/>
      <c r="IB127" s="29"/>
      <c r="IC127" s="29"/>
      <c r="ID127" s="29"/>
      <c r="IE127" s="29"/>
      <c r="IF127" s="29"/>
      <c r="IG127" s="29"/>
      <c r="IH127" s="29"/>
      <c r="II127" s="29"/>
      <c r="IJ127" s="29"/>
      <c r="IK127" s="29"/>
      <c r="IL127" s="29"/>
      <c r="IM127" s="29"/>
      <c r="IN127" s="29"/>
      <c r="IO127" s="29"/>
      <c r="IP127" s="29"/>
      <c r="IQ127" s="29"/>
      <c r="IR127" s="29"/>
      <c r="IS127" s="29"/>
      <c r="IT127" s="29"/>
      <c r="IU127" s="29"/>
      <c r="IV127" s="29"/>
      <c r="IW127" s="29"/>
      <c r="IX127" s="29"/>
      <c r="IY127" s="29"/>
      <c r="IZ127" s="29"/>
      <c r="JA127" s="29"/>
      <c r="JB127" s="29"/>
      <c r="JC127" s="29"/>
      <c r="JD127" s="29"/>
      <c r="JE127" s="29"/>
      <c r="JF127" s="29"/>
      <c r="JG127" s="29"/>
      <c r="JH127" s="29"/>
      <c r="JI127" s="29"/>
      <c r="JJ127" s="29"/>
      <c r="JK127" s="29"/>
      <c r="JL127" s="29"/>
      <c r="JM127" s="29"/>
      <c r="JN127" s="29"/>
      <c r="JO127" s="29"/>
      <c r="JP127" s="29"/>
      <c r="JQ127" s="29"/>
      <c r="JR127" s="29"/>
      <c r="JS127" s="29"/>
      <c r="JT127" s="29"/>
      <c r="JU127" s="29"/>
      <c r="JV127" s="29"/>
      <c r="JW127" s="29"/>
      <c r="JX127" s="29"/>
      <c r="JY127" s="29"/>
      <c r="JZ127" s="29"/>
      <c r="KA127" s="29"/>
      <c r="KB127" s="29"/>
      <c r="KC127" s="29"/>
      <c r="KD127" s="29"/>
      <c r="KE127" s="29"/>
      <c r="KF127" s="29"/>
      <c r="KG127" s="29"/>
      <c r="KH127" s="29"/>
      <c r="KI127" s="29"/>
      <c r="KJ127" s="29"/>
      <c r="KK127" s="29"/>
      <c r="KL127" s="29"/>
      <c r="KM127" s="29"/>
      <c r="KN127" s="29"/>
      <c r="KO127" s="29"/>
      <c r="KP127" s="29"/>
      <c r="KQ127" s="29"/>
      <c r="KR127" s="29"/>
      <c r="KS127" s="29"/>
      <c r="KT127" s="29"/>
      <c r="KU127" s="29"/>
      <c r="KV127" s="29"/>
      <c r="KW127" s="29"/>
      <c r="KX127" s="29"/>
      <c r="KY127" s="29"/>
      <c r="KZ127" s="29"/>
      <c r="LA127" s="29"/>
      <c r="LB127" s="29"/>
      <c r="LC127" s="29"/>
      <c r="LD127" s="29"/>
      <c r="LE127" s="29"/>
      <c r="LF127" s="29"/>
      <c r="LG127" s="29"/>
      <c r="LH127" s="29"/>
      <c r="LI127" s="29"/>
      <c r="LJ127" s="29"/>
      <c r="LK127" s="29"/>
      <c r="LL127" s="29"/>
      <c r="LM127" s="29"/>
      <c r="LN127" s="29"/>
      <c r="LO127" s="29"/>
      <c r="LP127" s="29"/>
      <c r="LQ127" s="29"/>
      <c r="LR127" s="29"/>
      <c r="LS127" s="29"/>
      <c r="LT127" s="29"/>
      <c r="LU127" s="29"/>
      <c r="LV127" s="29"/>
      <c r="LW127" s="29"/>
      <c r="LX127" s="29"/>
      <c r="LY127" s="29"/>
      <c r="LZ127" s="29"/>
      <c r="MA127" s="29"/>
      <c r="MB127" s="29"/>
      <c r="MC127" s="29"/>
      <c r="MD127" s="29"/>
      <c r="ME127" s="29"/>
      <c r="MF127" s="29"/>
      <c r="MG127" s="29"/>
      <c r="MH127" s="29"/>
      <c r="MI127" s="29"/>
      <c r="MJ127" s="29"/>
      <c r="MK127" s="29"/>
      <c r="ML127" s="29"/>
      <c r="MM127" s="29"/>
      <c r="MN127" s="29"/>
      <c r="MO127" s="29"/>
      <c r="MP127" s="29"/>
      <c r="MQ127" s="29"/>
      <c r="MR127" s="29"/>
      <c r="MS127" s="29"/>
      <c r="MT127" s="29"/>
      <c r="MU127" s="29"/>
      <c r="MV127" s="29"/>
      <c r="MW127" s="29"/>
      <c r="MX127" s="29"/>
      <c r="MY127" s="29"/>
      <c r="MZ127" s="29"/>
      <c r="NA127" s="29"/>
      <c r="NB127" s="29"/>
      <c r="NC127" s="29"/>
      <c r="ND127" s="29"/>
      <c r="NE127" s="29"/>
      <c r="NF127" s="29"/>
      <c r="NG127" s="29"/>
      <c r="NH127" s="29"/>
      <c r="NI127" s="29"/>
      <c r="NJ127" s="29"/>
      <c r="NK127" s="29"/>
      <c r="NL127" s="29"/>
      <c r="NM127" s="29"/>
      <c r="NN127" s="29"/>
      <c r="NO127" s="29"/>
      <c r="NP127" s="29"/>
      <c r="NQ127" s="29"/>
      <c r="NR127" s="29"/>
      <c r="NS127" s="29"/>
      <c r="NT127" s="29"/>
      <c r="NU127" s="29"/>
      <c r="NV127" s="29"/>
      <c r="NW127" s="29"/>
      <c r="NX127" s="29"/>
      <c r="NY127" s="29"/>
      <c r="NZ127" s="29"/>
      <c r="OA127" s="29"/>
      <c r="OB127" s="29"/>
      <c r="OC127" s="29"/>
      <c r="OD127" s="29"/>
      <c r="OE127" s="29"/>
      <c r="OF127" s="29"/>
      <c r="OG127" s="29"/>
      <c r="OH127" s="29"/>
      <c r="OI127" s="29"/>
      <c r="OJ127" s="29"/>
      <c r="OK127" s="29"/>
      <c r="OL127" s="29"/>
      <c r="OM127" s="29"/>
      <c r="ON127" s="29"/>
      <c r="OO127" s="29"/>
      <c r="OP127" s="29"/>
      <c r="OQ127" s="29"/>
      <c r="OR127" s="29"/>
      <c r="OS127" s="29"/>
      <c r="OT127" s="29"/>
      <c r="OU127" s="29"/>
      <c r="OV127" s="29"/>
      <c r="OW127" s="29"/>
      <c r="OX127" s="29"/>
      <c r="OY127" s="29"/>
      <c r="OZ127" s="29"/>
      <c r="PA127" s="29"/>
      <c r="PB127" s="29"/>
      <c r="PC127" s="29"/>
      <c r="PD127" s="29"/>
      <c r="PE127" s="29"/>
      <c r="PF127" s="29"/>
      <c r="PG127" s="29"/>
      <c r="PH127" s="29"/>
      <c r="PI127" s="29"/>
      <c r="PJ127" s="29"/>
      <c r="PK127" s="29"/>
      <c r="PL127" s="29"/>
      <c r="PM127" s="29"/>
      <c r="PN127" s="29"/>
      <c r="PO127" s="29"/>
      <c r="PP127" s="29"/>
      <c r="PQ127" s="29"/>
      <c r="PR127" s="29"/>
      <c r="PS127" s="29"/>
      <c r="PT127" s="29"/>
      <c r="PU127" s="29"/>
      <c r="PV127" s="29"/>
      <c r="PW127" s="29"/>
      <c r="PX127" s="29"/>
      <c r="PY127" s="29"/>
      <c r="PZ127" s="29"/>
      <c r="QA127" s="29"/>
      <c r="QB127" s="29"/>
      <c r="QC127" s="29"/>
      <c r="QD127" s="29"/>
      <c r="QE127" s="29"/>
      <c r="QF127" s="29"/>
      <c r="QG127" s="29"/>
      <c r="QH127" s="29"/>
      <c r="QI127" s="29"/>
      <c r="QJ127" s="29"/>
      <c r="QK127" s="29"/>
      <c r="QL127" s="29"/>
      <c r="QM127" s="29"/>
      <c r="QN127" s="29"/>
      <c r="QO127" s="29"/>
      <c r="QP127" s="29"/>
      <c r="QQ127" s="29"/>
      <c r="QR127" s="29"/>
      <c r="QS127" s="29"/>
      <c r="QT127" s="29"/>
      <c r="QU127" s="29"/>
      <c r="QV127" s="29"/>
      <c r="QW127" s="29"/>
      <c r="QX127" s="29"/>
      <c r="QY127" s="29"/>
      <c r="QZ127" s="29"/>
      <c r="RA127" s="29"/>
      <c r="RB127" s="29"/>
      <c r="RC127" s="29"/>
      <c r="RD127" s="29"/>
      <c r="RE127" s="29"/>
      <c r="RF127" s="29"/>
      <c r="RG127" s="29"/>
      <c r="RH127" s="29"/>
      <c r="RI127" s="29"/>
      <c r="RJ127" s="29"/>
      <c r="RK127" s="29"/>
      <c r="RL127" s="29"/>
    </row>
    <row r="128" spans="1:480" s="30" customFormat="1" ht="78.75" customHeight="1" x14ac:dyDescent="0.25">
      <c r="A128" s="34" t="s">
        <v>53</v>
      </c>
      <c r="B128" s="34" t="s">
        <v>60</v>
      </c>
      <c r="C128" s="34" t="s">
        <v>19</v>
      </c>
      <c r="D128" s="26" t="s">
        <v>257</v>
      </c>
      <c r="E128" s="26" t="s">
        <v>55</v>
      </c>
      <c r="F128" s="27" t="s">
        <v>18</v>
      </c>
      <c r="G128" s="28">
        <v>0</v>
      </c>
      <c r="H128" s="76" t="s">
        <v>13</v>
      </c>
      <c r="I128" s="28">
        <v>0</v>
      </c>
      <c r="J128" s="28">
        <v>0</v>
      </c>
      <c r="K128" s="28">
        <v>0</v>
      </c>
      <c r="L128" s="28">
        <v>0</v>
      </c>
      <c r="M128" s="28">
        <v>0</v>
      </c>
      <c r="N128" s="52"/>
      <c r="O128" s="52"/>
      <c r="P128" s="52"/>
      <c r="Q128" s="170"/>
      <c r="R128" s="170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F128" s="29"/>
      <c r="AG128" s="29"/>
      <c r="AH128" s="29"/>
      <c r="AI128" s="29"/>
      <c r="AJ128" s="29"/>
      <c r="AK128" s="29"/>
      <c r="AL128" s="29"/>
      <c r="AM128" s="29"/>
      <c r="AN128" s="29"/>
      <c r="AO128" s="29"/>
      <c r="AP128" s="29"/>
      <c r="AQ128" s="29"/>
      <c r="AR128" s="29"/>
      <c r="AS128" s="29"/>
      <c r="AT128" s="29"/>
      <c r="AU128" s="29"/>
      <c r="AV128" s="29"/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  <c r="FY128" s="29"/>
      <c r="FZ128" s="29"/>
      <c r="GA128" s="29"/>
      <c r="GB128" s="29"/>
      <c r="GC128" s="29"/>
      <c r="GD128" s="29"/>
      <c r="GE128" s="29"/>
      <c r="GF128" s="29"/>
      <c r="GG128" s="29"/>
      <c r="GH128" s="29"/>
      <c r="GI128" s="29"/>
      <c r="GJ128" s="29"/>
      <c r="GK128" s="29"/>
      <c r="GL128" s="29"/>
      <c r="GM128" s="29"/>
      <c r="GN128" s="29"/>
      <c r="GO128" s="29"/>
      <c r="GP128" s="29"/>
      <c r="GQ128" s="29"/>
      <c r="GR128" s="29"/>
      <c r="GS128" s="29"/>
      <c r="GT128" s="29"/>
      <c r="GU128" s="29"/>
      <c r="GV128" s="29"/>
      <c r="GW128" s="29"/>
      <c r="GX128" s="29"/>
      <c r="GY128" s="29"/>
      <c r="GZ128" s="29"/>
      <c r="HA128" s="29"/>
      <c r="HB128" s="29"/>
      <c r="HC128" s="29"/>
      <c r="HD128" s="29"/>
      <c r="HE128" s="29"/>
      <c r="HF128" s="29"/>
      <c r="HG128" s="29"/>
      <c r="HH128" s="29"/>
      <c r="HI128" s="29"/>
      <c r="HJ128" s="29"/>
      <c r="HK128" s="29"/>
      <c r="HL128" s="29"/>
      <c r="HM128" s="29"/>
      <c r="HN128" s="29"/>
      <c r="HO128" s="29"/>
      <c r="HP128" s="29"/>
      <c r="HQ128" s="29"/>
      <c r="HR128" s="29"/>
      <c r="HS128" s="29"/>
      <c r="HT128" s="29"/>
      <c r="HU128" s="29"/>
      <c r="HV128" s="29"/>
      <c r="HW128" s="29"/>
      <c r="HX128" s="29"/>
      <c r="HY128" s="29"/>
      <c r="HZ128" s="29"/>
      <c r="IA128" s="29"/>
      <c r="IB128" s="29"/>
      <c r="IC128" s="29"/>
      <c r="ID128" s="29"/>
      <c r="IE128" s="29"/>
      <c r="IF128" s="29"/>
      <c r="IG128" s="29"/>
      <c r="IH128" s="29"/>
      <c r="II128" s="29"/>
      <c r="IJ128" s="29"/>
      <c r="IK128" s="29"/>
      <c r="IL128" s="29"/>
      <c r="IM128" s="29"/>
      <c r="IN128" s="29"/>
      <c r="IO128" s="29"/>
      <c r="IP128" s="29"/>
      <c r="IQ128" s="29"/>
      <c r="IR128" s="29"/>
      <c r="IS128" s="29"/>
      <c r="IT128" s="29"/>
      <c r="IU128" s="29"/>
      <c r="IV128" s="29"/>
      <c r="IW128" s="29"/>
      <c r="IX128" s="29"/>
      <c r="IY128" s="29"/>
      <c r="IZ128" s="29"/>
      <c r="JA128" s="29"/>
      <c r="JB128" s="29"/>
      <c r="JC128" s="29"/>
      <c r="JD128" s="29"/>
      <c r="JE128" s="29"/>
      <c r="JF128" s="29"/>
      <c r="JG128" s="29"/>
      <c r="JH128" s="29"/>
      <c r="JI128" s="29"/>
      <c r="JJ128" s="29"/>
      <c r="JK128" s="29"/>
      <c r="JL128" s="29"/>
      <c r="JM128" s="29"/>
      <c r="JN128" s="29"/>
      <c r="JO128" s="29"/>
      <c r="JP128" s="29"/>
      <c r="JQ128" s="29"/>
      <c r="JR128" s="29"/>
      <c r="JS128" s="29"/>
      <c r="JT128" s="29"/>
      <c r="JU128" s="29"/>
      <c r="JV128" s="29"/>
      <c r="JW128" s="29"/>
      <c r="JX128" s="29"/>
      <c r="JY128" s="29"/>
      <c r="JZ128" s="29"/>
      <c r="KA128" s="29"/>
      <c r="KB128" s="29"/>
      <c r="KC128" s="29"/>
      <c r="KD128" s="29"/>
      <c r="KE128" s="29"/>
      <c r="KF128" s="29"/>
      <c r="KG128" s="29"/>
      <c r="KH128" s="29"/>
      <c r="KI128" s="29"/>
      <c r="KJ128" s="29"/>
      <c r="KK128" s="29"/>
      <c r="KL128" s="29"/>
      <c r="KM128" s="29"/>
      <c r="KN128" s="29"/>
      <c r="KO128" s="29"/>
      <c r="KP128" s="29"/>
      <c r="KQ128" s="29"/>
      <c r="KR128" s="29"/>
      <c r="KS128" s="29"/>
      <c r="KT128" s="29"/>
      <c r="KU128" s="29"/>
      <c r="KV128" s="29"/>
      <c r="KW128" s="29"/>
      <c r="KX128" s="29"/>
      <c r="KY128" s="29"/>
      <c r="KZ128" s="29"/>
      <c r="LA128" s="29"/>
      <c r="LB128" s="29"/>
      <c r="LC128" s="29"/>
      <c r="LD128" s="29"/>
      <c r="LE128" s="29"/>
      <c r="LF128" s="29"/>
      <c r="LG128" s="29"/>
      <c r="LH128" s="29"/>
      <c r="LI128" s="29"/>
      <c r="LJ128" s="29"/>
      <c r="LK128" s="29"/>
      <c r="LL128" s="29"/>
      <c r="LM128" s="29"/>
      <c r="LN128" s="29"/>
      <c r="LO128" s="29"/>
      <c r="LP128" s="29"/>
      <c r="LQ128" s="29"/>
      <c r="LR128" s="29"/>
      <c r="LS128" s="29"/>
      <c r="LT128" s="29"/>
      <c r="LU128" s="29"/>
      <c r="LV128" s="29"/>
      <c r="LW128" s="29"/>
      <c r="LX128" s="29"/>
      <c r="LY128" s="29"/>
      <c r="LZ128" s="29"/>
      <c r="MA128" s="29"/>
      <c r="MB128" s="29"/>
      <c r="MC128" s="29"/>
      <c r="MD128" s="29"/>
      <c r="ME128" s="29"/>
      <c r="MF128" s="29"/>
      <c r="MG128" s="29"/>
      <c r="MH128" s="29"/>
      <c r="MI128" s="29"/>
      <c r="MJ128" s="29"/>
      <c r="MK128" s="29"/>
      <c r="ML128" s="29"/>
      <c r="MM128" s="29"/>
      <c r="MN128" s="29"/>
      <c r="MO128" s="29"/>
      <c r="MP128" s="29"/>
      <c r="MQ128" s="29"/>
      <c r="MR128" s="29"/>
      <c r="MS128" s="29"/>
      <c r="MT128" s="29"/>
      <c r="MU128" s="29"/>
      <c r="MV128" s="29"/>
      <c r="MW128" s="29"/>
      <c r="MX128" s="29"/>
      <c r="MY128" s="29"/>
      <c r="MZ128" s="29"/>
      <c r="NA128" s="29"/>
      <c r="NB128" s="29"/>
      <c r="NC128" s="29"/>
      <c r="ND128" s="29"/>
      <c r="NE128" s="29"/>
      <c r="NF128" s="29"/>
      <c r="NG128" s="29"/>
      <c r="NH128" s="29"/>
      <c r="NI128" s="29"/>
      <c r="NJ128" s="29"/>
      <c r="NK128" s="29"/>
      <c r="NL128" s="29"/>
      <c r="NM128" s="29"/>
      <c r="NN128" s="29"/>
      <c r="NO128" s="29"/>
      <c r="NP128" s="29"/>
      <c r="NQ128" s="29"/>
      <c r="NR128" s="29"/>
      <c r="NS128" s="29"/>
      <c r="NT128" s="29"/>
      <c r="NU128" s="29"/>
      <c r="NV128" s="29"/>
      <c r="NW128" s="29"/>
      <c r="NX128" s="29"/>
      <c r="NY128" s="29"/>
      <c r="NZ128" s="29"/>
      <c r="OA128" s="29"/>
      <c r="OB128" s="29"/>
      <c r="OC128" s="29"/>
      <c r="OD128" s="29"/>
      <c r="OE128" s="29"/>
      <c r="OF128" s="29"/>
      <c r="OG128" s="29"/>
      <c r="OH128" s="29"/>
      <c r="OI128" s="29"/>
      <c r="OJ128" s="29"/>
      <c r="OK128" s="29"/>
      <c r="OL128" s="29"/>
      <c r="OM128" s="29"/>
      <c r="ON128" s="29"/>
      <c r="OO128" s="29"/>
      <c r="OP128" s="29"/>
      <c r="OQ128" s="29"/>
      <c r="OR128" s="29"/>
      <c r="OS128" s="29"/>
      <c r="OT128" s="29"/>
      <c r="OU128" s="29"/>
      <c r="OV128" s="29"/>
      <c r="OW128" s="29"/>
      <c r="OX128" s="29"/>
      <c r="OY128" s="29"/>
      <c r="OZ128" s="29"/>
      <c r="PA128" s="29"/>
      <c r="PB128" s="29"/>
      <c r="PC128" s="29"/>
      <c r="PD128" s="29"/>
      <c r="PE128" s="29"/>
      <c r="PF128" s="29"/>
      <c r="PG128" s="29"/>
      <c r="PH128" s="29"/>
      <c r="PI128" s="29"/>
      <c r="PJ128" s="29"/>
      <c r="PK128" s="29"/>
      <c r="PL128" s="29"/>
      <c r="PM128" s="29"/>
      <c r="PN128" s="29"/>
      <c r="PO128" s="29"/>
      <c r="PP128" s="29"/>
      <c r="PQ128" s="29"/>
      <c r="PR128" s="29"/>
      <c r="PS128" s="29"/>
      <c r="PT128" s="29"/>
      <c r="PU128" s="29"/>
      <c r="PV128" s="29"/>
      <c r="PW128" s="29"/>
      <c r="PX128" s="29"/>
      <c r="PY128" s="29"/>
      <c r="PZ128" s="29"/>
      <c r="QA128" s="29"/>
      <c r="QB128" s="29"/>
      <c r="QC128" s="29"/>
      <c r="QD128" s="29"/>
      <c r="QE128" s="29"/>
      <c r="QF128" s="29"/>
      <c r="QG128" s="29"/>
      <c r="QH128" s="29"/>
      <c r="QI128" s="29"/>
      <c r="QJ128" s="29"/>
      <c r="QK128" s="29"/>
      <c r="QL128" s="29"/>
      <c r="QM128" s="29"/>
      <c r="QN128" s="29"/>
      <c r="QO128" s="29"/>
      <c r="QP128" s="29"/>
      <c r="QQ128" s="29"/>
      <c r="QR128" s="29"/>
      <c r="QS128" s="29"/>
      <c r="QT128" s="29"/>
      <c r="QU128" s="29"/>
      <c r="QV128" s="29"/>
      <c r="QW128" s="29"/>
      <c r="QX128" s="29"/>
      <c r="QY128" s="29"/>
      <c r="QZ128" s="29"/>
      <c r="RA128" s="29"/>
      <c r="RB128" s="29"/>
      <c r="RC128" s="29"/>
      <c r="RD128" s="29"/>
      <c r="RE128" s="29"/>
      <c r="RF128" s="29"/>
      <c r="RG128" s="29"/>
      <c r="RH128" s="29"/>
      <c r="RI128" s="29"/>
      <c r="RJ128" s="29"/>
      <c r="RK128" s="29"/>
      <c r="RL128" s="29"/>
    </row>
    <row r="129" spans="1:480" s="30" customFormat="1" ht="99" customHeight="1" x14ac:dyDescent="0.25">
      <c r="A129" s="34" t="s">
        <v>53</v>
      </c>
      <c r="B129" s="34" t="s">
        <v>60</v>
      </c>
      <c r="C129" s="34" t="s">
        <v>19</v>
      </c>
      <c r="D129" s="26" t="s">
        <v>226</v>
      </c>
      <c r="E129" s="26" t="s">
        <v>55</v>
      </c>
      <c r="F129" s="107" t="s">
        <v>18</v>
      </c>
      <c r="G129" s="28">
        <v>0</v>
      </c>
      <c r="H129" s="151">
        <v>45444</v>
      </c>
      <c r="I129" s="28">
        <v>0</v>
      </c>
      <c r="J129" s="28">
        <v>0</v>
      </c>
      <c r="K129" s="28">
        <v>210.33</v>
      </c>
      <c r="L129" s="28">
        <v>0</v>
      </c>
      <c r="M129" s="28">
        <v>0</v>
      </c>
      <c r="N129" s="52"/>
      <c r="O129" s="52"/>
      <c r="P129" s="52"/>
      <c r="Q129" s="170"/>
      <c r="R129" s="170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F129" s="29"/>
      <c r="AG129" s="29"/>
      <c r="AH129" s="29"/>
      <c r="AI129" s="29"/>
      <c r="AJ129" s="29"/>
      <c r="AK129" s="29"/>
      <c r="AL129" s="29"/>
      <c r="AM129" s="29"/>
      <c r="AN129" s="29"/>
      <c r="AO129" s="29"/>
      <c r="AP129" s="29"/>
      <c r="AQ129" s="29"/>
      <c r="AR129" s="29"/>
      <c r="AS129" s="29"/>
      <c r="AT129" s="29"/>
      <c r="AU129" s="29"/>
      <c r="AV129" s="29"/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  <c r="FY129" s="29"/>
      <c r="FZ129" s="29"/>
      <c r="GA129" s="29"/>
      <c r="GB129" s="29"/>
      <c r="GC129" s="29"/>
      <c r="GD129" s="29"/>
      <c r="GE129" s="29"/>
      <c r="GF129" s="29"/>
      <c r="GG129" s="29"/>
      <c r="GH129" s="29"/>
      <c r="GI129" s="29"/>
      <c r="GJ129" s="29"/>
      <c r="GK129" s="29"/>
      <c r="GL129" s="29"/>
      <c r="GM129" s="29"/>
      <c r="GN129" s="29"/>
      <c r="GO129" s="29"/>
      <c r="GP129" s="29"/>
      <c r="GQ129" s="29"/>
      <c r="GR129" s="29"/>
      <c r="GS129" s="29"/>
      <c r="GT129" s="29"/>
      <c r="GU129" s="29"/>
      <c r="GV129" s="29"/>
      <c r="GW129" s="29"/>
      <c r="GX129" s="29"/>
      <c r="GY129" s="29"/>
      <c r="GZ129" s="29"/>
      <c r="HA129" s="29"/>
      <c r="HB129" s="29"/>
      <c r="HC129" s="29"/>
      <c r="HD129" s="29"/>
      <c r="HE129" s="29"/>
      <c r="HF129" s="29"/>
      <c r="HG129" s="29"/>
      <c r="HH129" s="29"/>
      <c r="HI129" s="29"/>
      <c r="HJ129" s="29"/>
      <c r="HK129" s="29"/>
      <c r="HL129" s="29"/>
      <c r="HM129" s="29"/>
      <c r="HN129" s="29"/>
      <c r="HO129" s="29"/>
      <c r="HP129" s="29"/>
      <c r="HQ129" s="29"/>
      <c r="HR129" s="29"/>
      <c r="HS129" s="29"/>
      <c r="HT129" s="29"/>
      <c r="HU129" s="29"/>
      <c r="HV129" s="29"/>
      <c r="HW129" s="29"/>
      <c r="HX129" s="29"/>
      <c r="HY129" s="29"/>
      <c r="HZ129" s="29"/>
      <c r="IA129" s="29"/>
      <c r="IB129" s="29"/>
      <c r="IC129" s="29"/>
      <c r="ID129" s="29"/>
      <c r="IE129" s="29"/>
      <c r="IF129" s="29"/>
      <c r="IG129" s="29"/>
      <c r="IH129" s="29"/>
      <c r="II129" s="29"/>
      <c r="IJ129" s="29"/>
      <c r="IK129" s="29"/>
      <c r="IL129" s="29"/>
      <c r="IM129" s="29"/>
      <c r="IN129" s="29"/>
      <c r="IO129" s="29"/>
      <c r="IP129" s="29"/>
      <c r="IQ129" s="29"/>
      <c r="IR129" s="29"/>
      <c r="IS129" s="29"/>
      <c r="IT129" s="29"/>
      <c r="IU129" s="29"/>
      <c r="IV129" s="29"/>
      <c r="IW129" s="29"/>
      <c r="IX129" s="29"/>
      <c r="IY129" s="29"/>
      <c r="IZ129" s="29"/>
      <c r="JA129" s="29"/>
      <c r="JB129" s="29"/>
      <c r="JC129" s="29"/>
      <c r="JD129" s="29"/>
      <c r="JE129" s="29"/>
      <c r="JF129" s="29"/>
      <c r="JG129" s="29"/>
      <c r="JH129" s="29"/>
      <c r="JI129" s="29"/>
      <c r="JJ129" s="29"/>
      <c r="JK129" s="29"/>
      <c r="JL129" s="29"/>
      <c r="JM129" s="29"/>
      <c r="JN129" s="29"/>
      <c r="JO129" s="29"/>
      <c r="JP129" s="29"/>
      <c r="JQ129" s="29"/>
      <c r="JR129" s="29"/>
      <c r="JS129" s="29"/>
      <c r="JT129" s="29"/>
      <c r="JU129" s="29"/>
      <c r="JV129" s="29"/>
      <c r="JW129" s="29"/>
      <c r="JX129" s="29"/>
      <c r="JY129" s="29"/>
      <c r="JZ129" s="29"/>
      <c r="KA129" s="29"/>
      <c r="KB129" s="29"/>
      <c r="KC129" s="29"/>
      <c r="KD129" s="29"/>
      <c r="KE129" s="29"/>
      <c r="KF129" s="29"/>
      <c r="KG129" s="29"/>
      <c r="KH129" s="29"/>
      <c r="KI129" s="29"/>
      <c r="KJ129" s="29"/>
      <c r="KK129" s="29"/>
      <c r="KL129" s="29"/>
      <c r="KM129" s="29"/>
      <c r="KN129" s="29"/>
      <c r="KO129" s="29"/>
      <c r="KP129" s="29"/>
      <c r="KQ129" s="29"/>
      <c r="KR129" s="29"/>
      <c r="KS129" s="29"/>
      <c r="KT129" s="29"/>
      <c r="KU129" s="29"/>
      <c r="KV129" s="29"/>
      <c r="KW129" s="29"/>
      <c r="KX129" s="29"/>
      <c r="KY129" s="29"/>
      <c r="KZ129" s="29"/>
      <c r="LA129" s="29"/>
      <c r="LB129" s="29"/>
      <c r="LC129" s="29"/>
      <c r="LD129" s="29"/>
      <c r="LE129" s="29"/>
      <c r="LF129" s="29"/>
      <c r="LG129" s="29"/>
      <c r="LH129" s="29"/>
      <c r="LI129" s="29"/>
      <c r="LJ129" s="29"/>
      <c r="LK129" s="29"/>
      <c r="LL129" s="29"/>
      <c r="LM129" s="29"/>
      <c r="LN129" s="29"/>
      <c r="LO129" s="29"/>
      <c r="LP129" s="29"/>
      <c r="LQ129" s="29"/>
      <c r="LR129" s="29"/>
      <c r="LS129" s="29"/>
      <c r="LT129" s="29"/>
      <c r="LU129" s="29"/>
      <c r="LV129" s="29"/>
      <c r="LW129" s="29"/>
      <c r="LX129" s="29"/>
      <c r="LY129" s="29"/>
      <c r="LZ129" s="29"/>
      <c r="MA129" s="29"/>
      <c r="MB129" s="29"/>
      <c r="MC129" s="29"/>
      <c r="MD129" s="29"/>
      <c r="ME129" s="29"/>
      <c r="MF129" s="29"/>
      <c r="MG129" s="29"/>
      <c r="MH129" s="29"/>
      <c r="MI129" s="29"/>
      <c r="MJ129" s="29"/>
      <c r="MK129" s="29"/>
      <c r="ML129" s="29"/>
      <c r="MM129" s="29"/>
      <c r="MN129" s="29"/>
      <c r="MO129" s="29"/>
      <c r="MP129" s="29"/>
      <c r="MQ129" s="29"/>
      <c r="MR129" s="29"/>
      <c r="MS129" s="29"/>
      <c r="MT129" s="29"/>
      <c r="MU129" s="29"/>
      <c r="MV129" s="29"/>
      <c r="MW129" s="29"/>
      <c r="MX129" s="29"/>
      <c r="MY129" s="29"/>
      <c r="MZ129" s="29"/>
      <c r="NA129" s="29"/>
      <c r="NB129" s="29"/>
      <c r="NC129" s="29"/>
      <c r="ND129" s="29"/>
      <c r="NE129" s="29"/>
      <c r="NF129" s="29"/>
      <c r="NG129" s="29"/>
      <c r="NH129" s="29"/>
      <c r="NI129" s="29"/>
      <c r="NJ129" s="29"/>
      <c r="NK129" s="29"/>
      <c r="NL129" s="29"/>
      <c r="NM129" s="29"/>
      <c r="NN129" s="29"/>
      <c r="NO129" s="29"/>
      <c r="NP129" s="29"/>
      <c r="NQ129" s="29"/>
      <c r="NR129" s="29"/>
      <c r="NS129" s="29"/>
      <c r="NT129" s="29"/>
      <c r="NU129" s="29"/>
      <c r="NV129" s="29"/>
      <c r="NW129" s="29"/>
      <c r="NX129" s="29"/>
      <c r="NY129" s="29"/>
      <c r="NZ129" s="29"/>
      <c r="OA129" s="29"/>
      <c r="OB129" s="29"/>
      <c r="OC129" s="29"/>
      <c r="OD129" s="29"/>
      <c r="OE129" s="29"/>
      <c r="OF129" s="29"/>
      <c r="OG129" s="29"/>
      <c r="OH129" s="29"/>
      <c r="OI129" s="29"/>
      <c r="OJ129" s="29"/>
      <c r="OK129" s="29"/>
      <c r="OL129" s="29"/>
      <c r="OM129" s="29"/>
      <c r="ON129" s="29"/>
      <c r="OO129" s="29"/>
      <c r="OP129" s="29"/>
      <c r="OQ129" s="29"/>
      <c r="OR129" s="29"/>
      <c r="OS129" s="29"/>
      <c r="OT129" s="29"/>
      <c r="OU129" s="29"/>
      <c r="OV129" s="29"/>
      <c r="OW129" s="29"/>
      <c r="OX129" s="29"/>
      <c r="OY129" s="29"/>
      <c r="OZ129" s="29"/>
      <c r="PA129" s="29"/>
      <c r="PB129" s="29"/>
      <c r="PC129" s="29"/>
      <c r="PD129" s="29"/>
      <c r="PE129" s="29"/>
      <c r="PF129" s="29"/>
      <c r="PG129" s="29"/>
      <c r="PH129" s="29"/>
      <c r="PI129" s="29"/>
      <c r="PJ129" s="29"/>
      <c r="PK129" s="29"/>
      <c r="PL129" s="29"/>
      <c r="PM129" s="29"/>
      <c r="PN129" s="29"/>
      <c r="PO129" s="29"/>
      <c r="PP129" s="29"/>
      <c r="PQ129" s="29"/>
      <c r="PR129" s="29"/>
      <c r="PS129" s="29"/>
      <c r="PT129" s="29"/>
      <c r="PU129" s="29"/>
      <c r="PV129" s="29"/>
      <c r="PW129" s="29"/>
      <c r="PX129" s="29"/>
      <c r="PY129" s="29"/>
      <c r="PZ129" s="29"/>
      <c r="QA129" s="29"/>
      <c r="QB129" s="29"/>
      <c r="QC129" s="29"/>
      <c r="QD129" s="29"/>
      <c r="QE129" s="29"/>
      <c r="QF129" s="29"/>
      <c r="QG129" s="29"/>
      <c r="QH129" s="29"/>
      <c r="QI129" s="29"/>
      <c r="QJ129" s="29"/>
      <c r="QK129" s="29"/>
      <c r="QL129" s="29"/>
      <c r="QM129" s="29"/>
      <c r="QN129" s="29"/>
      <c r="QO129" s="29"/>
      <c r="QP129" s="29"/>
      <c r="QQ129" s="29"/>
      <c r="QR129" s="29"/>
      <c r="QS129" s="29"/>
      <c r="QT129" s="29"/>
      <c r="QU129" s="29"/>
      <c r="QV129" s="29"/>
      <c r="QW129" s="29"/>
      <c r="QX129" s="29"/>
      <c r="QY129" s="29"/>
      <c r="QZ129" s="29"/>
      <c r="RA129" s="29"/>
      <c r="RB129" s="29"/>
      <c r="RC129" s="29"/>
      <c r="RD129" s="29"/>
      <c r="RE129" s="29"/>
      <c r="RF129" s="29"/>
      <c r="RG129" s="29"/>
      <c r="RH129" s="29"/>
      <c r="RI129" s="29"/>
      <c r="RJ129" s="29"/>
      <c r="RK129" s="29"/>
      <c r="RL129" s="29"/>
    </row>
    <row r="130" spans="1:480" s="30" customFormat="1" ht="78.75" customHeight="1" x14ac:dyDescent="0.25">
      <c r="A130" s="34" t="s">
        <v>53</v>
      </c>
      <c r="B130" s="34" t="s">
        <v>60</v>
      </c>
      <c r="C130" s="34" t="s">
        <v>19</v>
      </c>
      <c r="D130" s="26" t="s">
        <v>227</v>
      </c>
      <c r="E130" s="26" t="s">
        <v>55</v>
      </c>
      <c r="F130" s="107" t="s">
        <v>18</v>
      </c>
      <c r="G130" s="28">
        <v>0.1</v>
      </c>
      <c r="H130" s="151">
        <v>45383</v>
      </c>
      <c r="I130" s="28">
        <v>0</v>
      </c>
      <c r="J130" s="28">
        <v>0</v>
      </c>
      <c r="K130" s="74">
        <v>1284.3</v>
      </c>
      <c r="L130" s="28">
        <v>0</v>
      </c>
      <c r="M130" s="28">
        <v>0</v>
      </c>
      <c r="N130" s="52"/>
      <c r="O130" s="52"/>
      <c r="P130" s="52"/>
      <c r="Q130" s="170"/>
      <c r="R130" s="170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F130" s="29"/>
      <c r="AG130" s="29"/>
      <c r="AH130" s="29"/>
      <c r="AI130" s="29"/>
      <c r="AJ130" s="29"/>
      <c r="AK130" s="29"/>
      <c r="AL130" s="29"/>
      <c r="AM130" s="29"/>
      <c r="AN130" s="29"/>
      <c r="AO130" s="29"/>
      <c r="AP130" s="29"/>
      <c r="AQ130" s="29"/>
      <c r="AR130" s="29"/>
      <c r="AS130" s="29"/>
      <c r="AT130" s="29"/>
      <c r="AU130" s="29"/>
      <c r="AV130" s="29"/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  <c r="FY130" s="29"/>
      <c r="FZ130" s="29"/>
      <c r="GA130" s="29"/>
      <c r="GB130" s="29"/>
      <c r="GC130" s="29"/>
      <c r="GD130" s="29"/>
      <c r="GE130" s="29"/>
      <c r="GF130" s="29"/>
      <c r="GG130" s="29"/>
      <c r="GH130" s="29"/>
      <c r="GI130" s="29"/>
      <c r="GJ130" s="29"/>
      <c r="GK130" s="29"/>
      <c r="GL130" s="29"/>
      <c r="GM130" s="29"/>
      <c r="GN130" s="29"/>
      <c r="GO130" s="29"/>
      <c r="GP130" s="29"/>
      <c r="GQ130" s="29"/>
      <c r="GR130" s="29"/>
      <c r="GS130" s="29"/>
      <c r="GT130" s="29"/>
      <c r="GU130" s="29"/>
      <c r="GV130" s="29"/>
      <c r="GW130" s="29"/>
      <c r="GX130" s="29"/>
      <c r="GY130" s="29"/>
      <c r="GZ130" s="29"/>
      <c r="HA130" s="29"/>
      <c r="HB130" s="29"/>
      <c r="HC130" s="29"/>
      <c r="HD130" s="29"/>
      <c r="HE130" s="29"/>
      <c r="HF130" s="29"/>
      <c r="HG130" s="29"/>
      <c r="HH130" s="29"/>
      <c r="HI130" s="29"/>
      <c r="HJ130" s="29"/>
      <c r="HK130" s="29"/>
      <c r="HL130" s="29"/>
      <c r="HM130" s="29"/>
      <c r="HN130" s="29"/>
      <c r="HO130" s="29"/>
      <c r="HP130" s="29"/>
      <c r="HQ130" s="29"/>
      <c r="HR130" s="29"/>
      <c r="HS130" s="29"/>
      <c r="HT130" s="29"/>
      <c r="HU130" s="29"/>
      <c r="HV130" s="29"/>
      <c r="HW130" s="29"/>
      <c r="HX130" s="29"/>
      <c r="HY130" s="29"/>
      <c r="HZ130" s="29"/>
      <c r="IA130" s="29"/>
      <c r="IB130" s="29"/>
      <c r="IC130" s="29"/>
      <c r="ID130" s="29"/>
      <c r="IE130" s="29"/>
      <c r="IF130" s="29"/>
      <c r="IG130" s="29"/>
      <c r="IH130" s="29"/>
      <c r="II130" s="29"/>
      <c r="IJ130" s="29"/>
      <c r="IK130" s="29"/>
      <c r="IL130" s="29"/>
      <c r="IM130" s="29"/>
      <c r="IN130" s="29"/>
      <c r="IO130" s="29"/>
      <c r="IP130" s="29"/>
      <c r="IQ130" s="29"/>
      <c r="IR130" s="29"/>
      <c r="IS130" s="29"/>
      <c r="IT130" s="29"/>
      <c r="IU130" s="29"/>
      <c r="IV130" s="29"/>
      <c r="IW130" s="29"/>
      <c r="IX130" s="29"/>
      <c r="IY130" s="29"/>
      <c r="IZ130" s="29"/>
      <c r="JA130" s="29"/>
      <c r="JB130" s="29"/>
      <c r="JC130" s="29"/>
      <c r="JD130" s="29"/>
      <c r="JE130" s="29"/>
      <c r="JF130" s="29"/>
      <c r="JG130" s="29"/>
      <c r="JH130" s="29"/>
      <c r="JI130" s="29"/>
      <c r="JJ130" s="29"/>
      <c r="JK130" s="29"/>
      <c r="JL130" s="29"/>
      <c r="JM130" s="29"/>
      <c r="JN130" s="29"/>
      <c r="JO130" s="29"/>
      <c r="JP130" s="29"/>
      <c r="JQ130" s="29"/>
      <c r="JR130" s="29"/>
      <c r="JS130" s="29"/>
      <c r="JT130" s="29"/>
      <c r="JU130" s="29"/>
      <c r="JV130" s="29"/>
      <c r="JW130" s="29"/>
      <c r="JX130" s="29"/>
      <c r="JY130" s="29"/>
      <c r="JZ130" s="29"/>
      <c r="KA130" s="29"/>
      <c r="KB130" s="29"/>
      <c r="KC130" s="29"/>
      <c r="KD130" s="29"/>
      <c r="KE130" s="29"/>
      <c r="KF130" s="29"/>
      <c r="KG130" s="29"/>
      <c r="KH130" s="29"/>
      <c r="KI130" s="29"/>
      <c r="KJ130" s="29"/>
      <c r="KK130" s="29"/>
      <c r="KL130" s="29"/>
      <c r="KM130" s="29"/>
      <c r="KN130" s="29"/>
      <c r="KO130" s="29"/>
      <c r="KP130" s="29"/>
      <c r="KQ130" s="29"/>
      <c r="KR130" s="29"/>
      <c r="KS130" s="29"/>
      <c r="KT130" s="29"/>
      <c r="KU130" s="29"/>
      <c r="KV130" s="29"/>
      <c r="KW130" s="29"/>
      <c r="KX130" s="29"/>
      <c r="KY130" s="29"/>
      <c r="KZ130" s="29"/>
      <c r="LA130" s="29"/>
      <c r="LB130" s="29"/>
      <c r="LC130" s="29"/>
      <c r="LD130" s="29"/>
      <c r="LE130" s="29"/>
      <c r="LF130" s="29"/>
      <c r="LG130" s="29"/>
      <c r="LH130" s="29"/>
      <c r="LI130" s="29"/>
      <c r="LJ130" s="29"/>
      <c r="LK130" s="29"/>
      <c r="LL130" s="29"/>
      <c r="LM130" s="29"/>
      <c r="LN130" s="29"/>
      <c r="LO130" s="29"/>
      <c r="LP130" s="29"/>
      <c r="LQ130" s="29"/>
      <c r="LR130" s="29"/>
      <c r="LS130" s="29"/>
      <c r="LT130" s="29"/>
      <c r="LU130" s="29"/>
      <c r="LV130" s="29"/>
      <c r="LW130" s="29"/>
      <c r="LX130" s="29"/>
      <c r="LY130" s="29"/>
      <c r="LZ130" s="29"/>
      <c r="MA130" s="29"/>
      <c r="MB130" s="29"/>
      <c r="MC130" s="29"/>
      <c r="MD130" s="29"/>
      <c r="ME130" s="29"/>
      <c r="MF130" s="29"/>
      <c r="MG130" s="29"/>
      <c r="MH130" s="29"/>
      <c r="MI130" s="29"/>
      <c r="MJ130" s="29"/>
      <c r="MK130" s="29"/>
      <c r="ML130" s="29"/>
      <c r="MM130" s="29"/>
      <c r="MN130" s="29"/>
      <c r="MO130" s="29"/>
      <c r="MP130" s="29"/>
      <c r="MQ130" s="29"/>
      <c r="MR130" s="29"/>
      <c r="MS130" s="29"/>
      <c r="MT130" s="29"/>
      <c r="MU130" s="29"/>
      <c r="MV130" s="29"/>
      <c r="MW130" s="29"/>
      <c r="MX130" s="29"/>
      <c r="MY130" s="29"/>
      <c r="MZ130" s="29"/>
      <c r="NA130" s="29"/>
      <c r="NB130" s="29"/>
      <c r="NC130" s="29"/>
      <c r="ND130" s="29"/>
      <c r="NE130" s="29"/>
      <c r="NF130" s="29"/>
      <c r="NG130" s="29"/>
      <c r="NH130" s="29"/>
      <c r="NI130" s="29"/>
      <c r="NJ130" s="29"/>
      <c r="NK130" s="29"/>
      <c r="NL130" s="29"/>
      <c r="NM130" s="29"/>
      <c r="NN130" s="29"/>
      <c r="NO130" s="29"/>
      <c r="NP130" s="29"/>
      <c r="NQ130" s="29"/>
      <c r="NR130" s="29"/>
      <c r="NS130" s="29"/>
      <c r="NT130" s="29"/>
      <c r="NU130" s="29"/>
      <c r="NV130" s="29"/>
      <c r="NW130" s="29"/>
      <c r="NX130" s="29"/>
      <c r="NY130" s="29"/>
      <c r="NZ130" s="29"/>
      <c r="OA130" s="29"/>
      <c r="OB130" s="29"/>
      <c r="OC130" s="29"/>
      <c r="OD130" s="29"/>
      <c r="OE130" s="29"/>
      <c r="OF130" s="29"/>
      <c r="OG130" s="29"/>
      <c r="OH130" s="29"/>
      <c r="OI130" s="29"/>
      <c r="OJ130" s="29"/>
      <c r="OK130" s="29"/>
      <c r="OL130" s="29"/>
      <c r="OM130" s="29"/>
      <c r="ON130" s="29"/>
      <c r="OO130" s="29"/>
      <c r="OP130" s="29"/>
      <c r="OQ130" s="29"/>
      <c r="OR130" s="29"/>
      <c r="OS130" s="29"/>
      <c r="OT130" s="29"/>
      <c r="OU130" s="29"/>
      <c r="OV130" s="29"/>
      <c r="OW130" s="29"/>
      <c r="OX130" s="29"/>
      <c r="OY130" s="29"/>
      <c r="OZ130" s="29"/>
      <c r="PA130" s="29"/>
      <c r="PB130" s="29"/>
      <c r="PC130" s="29"/>
      <c r="PD130" s="29"/>
      <c r="PE130" s="29"/>
      <c r="PF130" s="29"/>
      <c r="PG130" s="29"/>
      <c r="PH130" s="29"/>
      <c r="PI130" s="29"/>
      <c r="PJ130" s="29"/>
      <c r="PK130" s="29"/>
      <c r="PL130" s="29"/>
      <c r="PM130" s="29"/>
      <c r="PN130" s="29"/>
      <c r="PO130" s="29"/>
      <c r="PP130" s="29"/>
      <c r="PQ130" s="29"/>
      <c r="PR130" s="29"/>
      <c r="PS130" s="29"/>
      <c r="PT130" s="29"/>
      <c r="PU130" s="29"/>
      <c r="PV130" s="29"/>
      <c r="PW130" s="29"/>
      <c r="PX130" s="29"/>
      <c r="PY130" s="29"/>
      <c r="PZ130" s="29"/>
      <c r="QA130" s="29"/>
      <c r="QB130" s="29"/>
      <c r="QC130" s="29"/>
      <c r="QD130" s="29"/>
      <c r="QE130" s="29"/>
      <c r="QF130" s="29"/>
      <c r="QG130" s="29"/>
      <c r="QH130" s="29"/>
      <c r="QI130" s="29"/>
      <c r="QJ130" s="29"/>
      <c r="QK130" s="29"/>
      <c r="QL130" s="29"/>
      <c r="QM130" s="29"/>
      <c r="QN130" s="29"/>
      <c r="QO130" s="29"/>
      <c r="QP130" s="29"/>
      <c r="QQ130" s="29"/>
      <c r="QR130" s="29"/>
      <c r="QS130" s="29"/>
      <c r="QT130" s="29"/>
      <c r="QU130" s="29"/>
      <c r="QV130" s="29"/>
      <c r="QW130" s="29"/>
      <c r="QX130" s="29"/>
      <c r="QY130" s="29"/>
      <c r="QZ130" s="29"/>
      <c r="RA130" s="29"/>
      <c r="RB130" s="29"/>
      <c r="RC130" s="29"/>
      <c r="RD130" s="29"/>
      <c r="RE130" s="29"/>
      <c r="RF130" s="29"/>
      <c r="RG130" s="29"/>
      <c r="RH130" s="29"/>
      <c r="RI130" s="29"/>
      <c r="RJ130" s="29"/>
      <c r="RK130" s="29"/>
      <c r="RL130" s="29"/>
    </row>
    <row r="131" spans="1:480" s="30" customFormat="1" ht="78.75" customHeight="1" x14ac:dyDescent="0.25">
      <c r="A131" s="34" t="s">
        <v>53</v>
      </c>
      <c r="B131" s="34" t="s">
        <v>60</v>
      </c>
      <c r="C131" s="34" t="s">
        <v>19</v>
      </c>
      <c r="D131" s="26" t="s">
        <v>228</v>
      </c>
      <c r="E131" s="26" t="s">
        <v>55</v>
      </c>
      <c r="F131" s="107" t="s">
        <v>18</v>
      </c>
      <c r="G131" s="28">
        <v>0</v>
      </c>
      <c r="H131" s="151">
        <v>45383</v>
      </c>
      <c r="I131" s="28">
        <v>0</v>
      </c>
      <c r="J131" s="28">
        <v>0</v>
      </c>
      <c r="K131" s="28">
        <v>706.58</v>
      </c>
      <c r="L131" s="28">
        <v>0</v>
      </c>
      <c r="M131" s="28">
        <v>0</v>
      </c>
      <c r="N131" s="52"/>
      <c r="O131" s="52"/>
      <c r="P131" s="52"/>
      <c r="Q131" s="170"/>
      <c r="R131" s="170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F131" s="29"/>
      <c r="AG131" s="29"/>
      <c r="AH131" s="29"/>
      <c r="AI131" s="29"/>
      <c r="AJ131" s="29"/>
      <c r="AK131" s="29"/>
      <c r="AL131" s="29"/>
      <c r="AM131" s="29"/>
      <c r="AN131" s="29"/>
      <c r="AO131" s="29"/>
      <c r="AP131" s="29"/>
      <c r="AQ131" s="29"/>
      <c r="AR131" s="29"/>
      <c r="AS131" s="29"/>
      <c r="AT131" s="29"/>
      <c r="AU131" s="29"/>
      <c r="AV131" s="29"/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  <c r="FY131" s="29"/>
      <c r="FZ131" s="29"/>
      <c r="GA131" s="29"/>
      <c r="GB131" s="29"/>
      <c r="GC131" s="29"/>
      <c r="GD131" s="29"/>
      <c r="GE131" s="29"/>
      <c r="GF131" s="29"/>
      <c r="GG131" s="29"/>
      <c r="GH131" s="29"/>
      <c r="GI131" s="29"/>
      <c r="GJ131" s="29"/>
      <c r="GK131" s="29"/>
      <c r="GL131" s="29"/>
      <c r="GM131" s="29"/>
      <c r="GN131" s="29"/>
      <c r="GO131" s="29"/>
      <c r="GP131" s="29"/>
      <c r="GQ131" s="29"/>
      <c r="GR131" s="29"/>
      <c r="GS131" s="29"/>
      <c r="GT131" s="29"/>
      <c r="GU131" s="29"/>
      <c r="GV131" s="29"/>
      <c r="GW131" s="29"/>
      <c r="GX131" s="29"/>
      <c r="GY131" s="29"/>
      <c r="GZ131" s="29"/>
      <c r="HA131" s="29"/>
      <c r="HB131" s="29"/>
      <c r="HC131" s="29"/>
      <c r="HD131" s="29"/>
      <c r="HE131" s="29"/>
      <c r="HF131" s="29"/>
      <c r="HG131" s="29"/>
      <c r="HH131" s="29"/>
      <c r="HI131" s="29"/>
      <c r="HJ131" s="29"/>
      <c r="HK131" s="29"/>
      <c r="HL131" s="29"/>
      <c r="HM131" s="29"/>
      <c r="HN131" s="29"/>
      <c r="HO131" s="29"/>
      <c r="HP131" s="29"/>
      <c r="HQ131" s="29"/>
      <c r="HR131" s="29"/>
      <c r="HS131" s="29"/>
      <c r="HT131" s="29"/>
      <c r="HU131" s="29"/>
      <c r="HV131" s="29"/>
      <c r="HW131" s="29"/>
      <c r="HX131" s="29"/>
      <c r="HY131" s="29"/>
      <c r="HZ131" s="29"/>
      <c r="IA131" s="29"/>
      <c r="IB131" s="29"/>
      <c r="IC131" s="29"/>
      <c r="ID131" s="29"/>
      <c r="IE131" s="29"/>
      <c r="IF131" s="29"/>
      <c r="IG131" s="29"/>
      <c r="IH131" s="29"/>
      <c r="II131" s="29"/>
      <c r="IJ131" s="29"/>
      <c r="IK131" s="29"/>
      <c r="IL131" s="29"/>
      <c r="IM131" s="29"/>
      <c r="IN131" s="29"/>
      <c r="IO131" s="29"/>
      <c r="IP131" s="29"/>
      <c r="IQ131" s="29"/>
      <c r="IR131" s="29"/>
      <c r="IS131" s="29"/>
      <c r="IT131" s="29"/>
      <c r="IU131" s="29"/>
      <c r="IV131" s="29"/>
      <c r="IW131" s="29"/>
      <c r="IX131" s="29"/>
      <c r="IY131" s="29"/>
      <c r="IZ131" s="29"/>
      <c r="JA131" s="29"/>
      <c r="JB131" s="29"/>
      <c r="JC131" s="29"/>
      <c r="JD131" s="29"/>
      <c r="JE131" s="29"/>
      <c r="JF131" s="29"/>
      <c r="JG131" s="29"/>
      <c r="JH131" s="29"/>
      <c r="JI131" s="29"/>
      <c r="JJ131" s="29"/>
      <c r="JK131" s="29"/>
      <c r="JL131" s="29"/>
      <c r="JM131" s="29"/>
      <c r="JN131" s="29"/>
      <c r="JO131" s="29"/>
      <c r="JP131" s="29"/>
      <c r="JQ131" s="29"/>
      <c r="JR131" s="29"/>
      <c r="JS131" s="29"/>
      <c r="JT131" s="29"/>
      <c r="JU131" s="29"/>
      <c r="JV131" s="29"/>
      <c r="JW131" s="29"/>
      <c r="JX131" s="29"/>
      <c r="JY131" s="29"/>
      <c r="JZ131" s="29"/>
      <c r="KA131" s="29"/>
      <c r="KB131" s="29"/>
      <c r="KC131" s="29"/>
      <c r="KD131" s="29"/>
      <c r="KE131" s="29"/>
      <c r="KF131" s="29"/>
      <c r="KG131" s="29"/>
      <c r="KH131" s="29"/>
      <c r="KI131" s="29"/>
      <c r="KJ131" s="29"/>
      <c r="KK131" s="29"/>
      <c r="KL131" s="29"/>
      <c r="KM131" s="29"/>
      <c r="KN131" s="29"/>
      <c r="KO131" s="29"/>
      <c r="KP131" s="29"/>
      <c r="KQ131" s="29"/>
      <c r="KR131" s="29"/>
      <c r="KS131" s="29"/>
      <c r="KT131" s="29"/>
      <c r="KU131" s="29"/>
      <c r="KV131" s="29"/>
      <c r="KW131" s="29"/>
      <c r="KX131" s="29"/>
      <c r="KY131" s="29"/>
      <c r="KZ131" s="29"/>
      <c r="LA131" s="29"/>
      <c r="LB131" s="29"/>
      <c r="LC131" s="29"/>
      <c r="LD131" s="29"/>
      <c r="LE131" s="29"/>
      <c r="LF131" s="29"/>
      <c r="LG131" s="29"/>
      <c r="LH131" s="29"/>
      <c r="LI131" s="29"/>
      <c r="LJ131" s="29"/>
      <c r="LK131" s="29"/>
      <c r="LL131" s="29"/>
      <c r="LM131" s="29"/>
      <c r="LN131" s="29"/>
      <c r="LO131" s="29"/>
      <c r="LP131" s="29"/>
      <c r="LQ131" s="29"/>
      <c r="LR131" s="29"/>
      <c r="LS131" s="29"/>
      <c r="LT131" s="29"/>
      <c r="LU131" s="29"/>
      <c r="LV131" s="29"/>
      <c r="LW131" s="29"/>
      <c r="LX131" s="29"/>
      <c r="LY131" s="29"/>
      <c r="LZ131" s="29"/>
      <c r="MA131" s="29"/>
      <c r="MB131" s="29"/>
      <c r="MC131" s="29"/>
      <c r="MD131" s="29"/>
      <c r="ME131" s="29"/>
      <c r="MF131" s="29"/>
      <c r="MG131" s="29"/>
      <c r="MH131" s="29"/>
      <c r="MI131" s="29"/>
      <c r="MJ131" s="29"/>
      <c r="MK131" s="29"/>
      <c r="ML131" s="29"/>
      <c r="MM131" s="29"/>
      <c r="MN131" s="29"/>
      <c r="MO131" s="29"/>
      <c r="MP131" s="29"/>
      <c r="MQ131" s="29"/>
      <c r="MR131" s="29"/>
      <c r="MS131" s="29"/>
      <c r="MT131" s="29"/>
      <c r="MU131" s="29"/>
      <c r="MV131" s="29"/>
      <c r="MW131" s="29"/>
      <c r="MX131" s="29"/>
      <c r="MY131" s="29"/>
      <c r="MZ131" s="29"/>
      <c r="NA131" s="29"/>
      <c r="NB131" s="29"/>
      <c r="NC131" s="29"/>
      <c r="ND131" s="29"/>
      <c r="NE131" s="29"/>
      <c r="NF131" s="29"/>
      <c r="NG131" s="29"/>
      <c r="NH131" s="29"/>
      <c r="NI131" s="29"/>
      <c r="NJ131" s="29"/>
      <c r="NK131" s="29"/>
      <c r="NL131" s="29"/>
      <c r="NM131" s="29"/>
      <c r="NN131" s="29"/>
      <c r="NO131" s="29"/>
      <c r="NP131" s="29"/>
      <c r="NQ131" s="29"/>
      <c r="NR131" s="29"/>
      <c r="NS131" s="29"/>
      <c r="NT131" s="29"/>
      <c r="NU131" s="29"/>
      <c r="NV131" s="29"/>
      <c r="NW131" s="29"/>
      <c r="NX131" s="29"/>
      <c r="NY131" s="29"/>
      <c r="NZ131" s="29"/>
      <c r="OA131" s="29"/>
      <c r="OB131" s="29"/>
      <c r="OC131" s="29"/>
      <c r="OD131" s="29"/>
      <c r="OE131" s="29"/>
      <c r="OF131" s="29"/>
      <c r="OG131" s="29"/>
      <c r="OH131" s="29"/>
      <c r="OI131" s="29"/>
      <c r="OJ131" s="29"/>
      <c r="OK131" s="29"/>
      <c r="OL131" s="29"/>
      <c r="OM131" s="29"/>
      <c r="ON131" s="29"/>
      <c r="OO131" s="29"/>
      <c r="OP131" s="29"/>
      <c r="OQ131" s="29"/>
      <c r="OR131" s="29"/>
      <c r="OS131" s="29"/>
      <c r="OT131" s="29"/>
      <c r="OU131" s="29"/>
      <c r="OV131" s="29"/>
      <c r="OW131" s="29"/>
      <c r="OX131" s="29"/>
      <c r="OY131" s="29"/>
      <c r="OZ131" s="29"/>
      <c r="PA131" s="29"/>
      <c r="PB131" s="29"/>
      <c r="PC131" s="29"/>
      <c r="PD131" s="29"/>
      <c r="PE131" s="29"/>
      <c r="PF131" s="29"/>
      <c r="PG131" s="29"/>
      <c r="PH131" s="29"/>
      <c r="PI131" s="29"/>
      <c r="PJ131" s="29"/>
      <c r="PK131" s="29"/>
      <c r="PL131" s="29"/>
      <c r="PM131" s="29"/>
      <c r="PN131" s="29"/>
      <c r="PO131" s="29"/>
      <c r="PP131" s="29"/>
      <c r="PQ131" s="29"/>
      <c r="PR131" s="29"/>
      <c r="PS131" s="29"/>
      <c r="PT131" s="29"/>
      <c r="PU131" s="29"/>
      <c r="PV131" s="29"/>
      <c r="PW131" s="29"/>
      <c r="PX131" s="29"/>
      <c r="PY131" s="29"/>
      <c r="PZ131" s="29"/>
      <c r="QA131" s="29"/>
      <c r="QB131" s="29"/>
      <c r="QC131" s="29"/>
      <c r="QD131" s="29"/>
      <c r="QE131" s="29"/>
      <c r="QF131" s="29"/>
      <c r="QG131" s="29"/>
      <c r="QH131" s="29"/>
      <c r="QI131" s="29"/>
      <c r="QJ131" s="29"/>
      <c r="QK131" s="29"/>
      <c r="QL131" s="29"/>
      <c r="QM131" s="29"/>
      <c r="QN131" s="29"/>
      <c r="QO131" s="29"/>
      <c r="QP131" s="29"/>
      <c r="QQ131" s="29"/>
      <c r="QR131" s="29"/>
      <c r="QS131" s="29"/>
      <c r="QT131" s="29"/>
      <c r="QU131" s="29"/>
      <c r="QV131" s="29"/>
      <c r="QW131" s="29"/>
      <c r="QX131" s="29"/>
      <c r="QY131" s="29"/>
      <c r="QZ131" s="29"/>
      <c r="RA131" s="29"/>
      <c r="RB131" s="29"/>
      <c r="RC131" s="29"/>
      <c r="RD131" s="29"/>
      <c r="RE131" s="29"/>
      <c r="RF131" s="29"/>
      <c r="RG131" s="29"/>
      <c r="RH131" s="29"/>
      <c r="RI131" s="29"/>
      <c r="RJ131" s="29"/>
      <c r="RK131" s="29"/>
      <c r="RL131" s="29"/>
    </row>
    <row r="132" spans="1:480" s="30" customFormat="1" ht="78.75" customHeight="1" x14ac:dyDescent="0.25">
      <c r="A132" s="34" t="s">
        <v>53</v>
      </c>
      <c r="B132" s="34" t="s">
        <v>60</v>
      </c>
      <c r="C132" s="34" t="s">
        <v>19</v>
      </c>
      <c r="D132" s="26" t="s">
        <v>322</v>
      </c>
      <c r="E132" s="26" t="s">
        <v>55</v>
      </c>
      <c r="F132" s="107" t="s">
        <v>18</v>
      </c>
      <c r="G132" s="28">
        <v>0</v>
      </c>
      <c r="H132" s="76">
        <v>45631</v>
      </c>
      <c r="I132" s="28">
        <v>0</v>
      </c>
      <c r="J132" s="28">
        <v>0</v>
      </c>
      <c r="K132" s="28">
        <v>0</v>
      </c>
      <c r="L132" s="28">
        <v>0</v>
      </c>
      <c r="M132" s="28">
        <v>0</v>
      </c>
      <c r="N132" s="52"/>
      <c r="O132" s="52"/>
      <c r="P132" s="52"/>
      <c r="Q132" s="170"/>
      <c r="R132" s="170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F132" s="29"/>
      <c r="AG132" s="29"/>
      <c r="AH132" s="29"/>
      <c r="AI132" s="29"/>
      <c r="AJ132" s="29"/>
      <c r="AK132" s="29"/>
      <c r="AL132" s="29"/>
      <c r="AM132" s="29"/>
      <c r="AN132" s="29"/>
      <c r="AO132" s="29"/>
      <c r="AP132" s="29"/>
      <c r="AQ132" s="29"/>
      <c r="AR132" s="29"/>
      <c r="AS132" s="29"/>
      <c r="AT132" s="29"/>
      <c r="AU132" s="29"/>
      <c r="AV132" s="29"/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  <c r="FY132" s="29"/>
      <c r="FZ132" s="29"/>
      <c r="GA132" s="29"/>
      <c r="GB132" s="29"/>
      <c r="GC132" s="29"/>
      <c r="GD132" s="29"/>
      <c r="GE132" s="29"/>
      <c r="GF132" s="29"/>
      <c r="GG132" s="29"/>
      <c r="GH132" s="29"/>
      <c r="GI132" s="29"/>
      <c r="GJ132" s="29"/>
      <c r="GK132" s="29"/>
      <c r="GL132" s="29"/>
      <c r="GM132" s="29"/>
      <c r="GN132" s="29"/>
      <c r="GO132" s="29"/>
      <c r="GP132" s="29"/>
      <c r="GQ132" s="29"/>
      <c r="GR132" s="29"/>
      <c r="GS132" s="29"/>
      <c r="GT132" s="29"/>
      <c r="GU132" s="29"/>
      <c r="GV132" s="29"/>
      <c r="GW132" s="29"/>
      <c r="GX132" s="29"/>
      <c r="GY132" s="29"/>
      <c r="GZ132" s="29"/>
      <c r="HA132" s="29"/>
      <c r="HB132" s="29"/>
      <c r="HC132" s="29"/>
      <c r="HD132" s="29"/>
      <c r="HE132" s="29"/>
      <c r="HF132" s="29"/>
      <c r="HG132" s="29"/>
      <c r="HH132" s="29"/>
      <c r="HI132" s="29"/>
      <c r="HJ132" s="29"/>
      <c r="HK132" s="29"/>
      <c r="HL132" s="29"/>
      <c r="HM132" s="29"/>
      <c r="HN132" s="29"/>
      <c r="HO132" s="29"/>
      <c r="HP132" s="29"/>
      <c r="HQ132" s="29"/>
      <c r="HR132" s="29"/>
      <c r="HS132" s="29"/>
      <c r="HT132" s="29"/>
      <c r="HU132" s="29"/>
      <c r="HV132" s="29"/>
      <c r="HW132" s="29"/>
      <c r="HX132" s="29"/>
      <c r="HY132" s="29"/>
      <c r="HZ132" s="29"/>
      <c r="IA132" s="29"/>
      <c r="IB132" s="29"/>
      <c r="IC132" s="29"/>
      <c r="ID132" s="29"/>
      <c r="IE132" s="29"/>
      <c r="IF132" s="29"/>
      <c r="IG132" s="29"/>
      <c r="IH132" s="29"/>
      <c r="II132" s="29"/>
      <c r="IJ132" s="29"/>
      <c r="IK132" s="29"/>
      <c r="IL132" s="29"/>
      <c r="IM132" s="29"/>
      <c r="IN132" s="29"/>
      <c r="IO132" s="29"/>
      <c r="IP132" s="29"/>
      <c r="IQ132" s="29"/>
      <c r="IR132" s="29"/>
      <c r="IS132" s="29"/>
      <c r="IT132" s="29"/>
      <c r="IU132" s="29"/>
      <c r="IV132" s="29"/>
      <c r="IW132" s="29"/>
      <c r="IX132" s="29"/>
      <c r="IY132" s="29"/>
      <c r="IZ132" s="29"/>
      <c r="JA132" s="29"/>
      <c r="JB132" s="29"/>
      <c r="JC132" s="29"/>
      <c r="JD132" s="29"/>
      <c r="JE132" s="29"/>
      <c r="JF132" s="29"/>
      <c r="JG132" s="29"/>
      <c r="JH132" s="29"/>
      <c r="JI132" s="29"/>
      <c r="JJ132" s="29"/>
      <c r="JK132" s="29"/>
      <c r="JL132" s="29"/>
      <c r="JM132" s="29"/>
      <c r="JN132" s="29"/>
      <c r="JO132" s="29"/>
      <c r="JP132" s="29"/>
      <c r="JQ132" s="29"/>
      <c r="JR132" s="29"/>
      <c r="JS132" s="29"/>
      <c r="JT132" s="29"/>
      <c r="JU132" s="29"/>
      <c r="JV132" s="29"/>
      <c r="JW132" s="29"/>
      <c r="JX132" s="29"/>
      <c r="JY132" s="29"/>
      <c r="JZ132" s="29"/>
      <c r="KA132" s="29"/>
      <c r="KB132" s="29"/>
      <c r="KC132" s="29"/>
      <c r="KD132" s="29"/>
      <c r="KE132" s="29"/>
      <c r="KF132" s="29"/>
      <c r="KG132" s="29"/>
      <c r="KH132" s="29"/>
      <c r="KI132" s="29"/>
      <c r="KJ132" s="29"/>
      <c r="KK132" s="29"/>
      <c r="KL132" s="29"/>
      <c r="KM132" s="29"/>
      <c r="KN132" s="29"/>
      <c r="KO132" s="29"/>
      <c r="KP132" s="29"/>
      <c r="KQ132" s="29"/>
      <c r="KR132" s="29"/>
      <c r="KS132" s="29"/>
      <c r="KT132" s="29"/>
      <c r="KU132" s="29"/>
      <c r="KV132" s="29"/>
      <c r="KW132" s="29"/>
      <c r="KX132" s="29"/>
      <c r="KY132" s="29"/>
      <c r="KZ132" s="29"/>
      <c r="LA132" s="29"/>
      <c r="LB132" s="29"/>
      <c r="LC132" s="29"/>
      <c r="LD132" s="29"/>
      <c r="LE132" s="29"/>
      <c r="LF132" s="29"/>
      <c r="LG132" s="29"/>
      <c r="LH132" s="29"/>
      <c r="LI132" s="29"/>
      <c r="LJ132" s="29"/>
      <c r="LK132" s="29"/>
      <c r="LL132" s="29"/>
      <c r="LM132" s="29"/>
      <c r="LN132" s="29"/>
      <c r="LO132" s="29"/>
      <c r="LP132" s="29"/>
      <c r="LQ132" s="29"/>
      <c r="LR132" s="29"/>
      <c r="LS132" s="29"/>
      <c r="LT132" s="29"/>
      <c r="LU132" s="29"/>
      <c r="LV132" s="29"/>
      <c r="LW132" s="29"/>
      <c r="LX132" s="29"/>
      <c r="LY132" s="29"/>
      <c r="LZ132" s="29"/>
      <c r="MA132" s="29"/>
      <c r="MB132" s="29"/>
      <c r="MC132" s="29"/>
      <c r="MD132" s="29"/>
      <c r="ME132" s="29"/>
      <c r="MF132" s="29"/>
      <c r="MG132" s="29"/>
      <c r="MH132" s="29"/>
      <c r="MI132" s="29"/>
      <c r="MJ132" s="29"/>
      <c r="MK132" s="29"/>
      <c r="ML132" s="29"/>
      <c r="MM132" s="29"/>
      <c r="MN132" s="29"/>
      <c r="MO132" s="29"/>
      <c r="MP132" s="29"/>
      <c r="MQ132" s="29"/>
      <c r="MR132" s="29"/>
      <c r="MS132" s="29"/>
      <c r="MT132" s="29"/>
      <c r="MU132" s="29"/>
      <c r="MV132" s="29"/>
      <c r="MW132" s="29"/>
      <c r="MX132" s="29"/>
      <c r="MY132" s="29"/>
      <c r="MZ132" s="29"/>
      <c r="NA132" s="29"/>
      <c r="NB132" s="29"/>
      <c r="NC132" s="29"/>
      <c r="ND132" s="29"/>
      <c r="NE132" s="29"/>
      <c r="NF132" s="29"/>
      <c r="NG132" s="29"/>
      <c r="NH132" s="29"/>
      <c r="NI132" s="29"/>
      <c r="NJ132" s="29"/>
      <c r="NK132" s="29"/>
      <c r="NL132" s="29"/>
      <c r="NM132" s="29"/>
      <c r="NN132" s="29"/>
      <c r="NO132" s="29"/>
      <c r="NP132" s="29"/>
      <c r="NQ132" s="29"/>
      <c r="NR132" s="29"/>
      <c r="NS132" s="29"/>
      <c r="NT132" s="29"/>
      <c r="NU132" s="29"/>
      <c r="NV132" s="29"/>
      <c r="NW132" s="29"/>
      <c r="NX132" s="29"/>
      <c r="NY132" s="29"/>
      <c r="NZ132" s="29"/>
      <c r="OA132" s="29"/>
      <c r="OB132" s="29"/>
      <c r="OC132" s="29"/>
      <c r="OD132" s="29"/>
      <c r="OE132" s="29"/>
      <c r="OF132" s="29"/>
      <c r="OG132" s="29"/>
      <c r="OH132" s="29"/>
      <c r="OI132" s="29"/>
      <c r="OJ132" s="29"/>
      <c r="OK132" s="29"/>
      <c r="OL132" s="29"/>
      <c r="OM132" s="29"/>
      <c r="ON132" s="29"/>
      <c r="OO132" s="29"/>
      <c r="OP132" s="29"/>
      <c r="OQ132" s="29"/>
      <c r="OR132" s="29"/>
      <c r="OS132" s="29"/>
      <c r="OT132" s="29"/>
      <c r="OU132" s="29"/>
      <c r="OV132" s="29"/>
      <c r="OW132" s="29"/>
      <c r="OX132" s="29"/>
      <c r="OY132" s="29"/>
      <c r="OZ132" s="29"/>
      <c r="PA132" s="29"/>
      <c r="PB132" s="29"/>
      <c r="PC132" s="29"/>
      <c r="PD132" s="29"/>
      <c r="PE132" s="29"/>
      <c r="PF132" s="29"/>
      <c r="PG132" s="29"/>
      <c r="PH132" s="29"/>
      <c r="PI132" s="29"/>
      <c r="PJ132" s="29"/>
      <c r="PK132" s="29"/>
      <c r="PL132" s="29"/>
      <c r="PM132" s="29"/>
      <c r="PN132" s="29"/>
      <c r="PO132" s="29"/>
      <c r="PP132" s="29"/>
      <c r="PQ132" s="29"/>
      <c r="PR132" s="29"/>
      <c r="PS132" s="29"/>
      <c r="PT132" s="29"/>
      <c r="PU132" s="29"/>
      <c r="PV132" s="29"/>
      <c r="PW132" s="29"/>
      <c r="PX132" s="29"/>
      <c r="PY132" s="29"/>
      <c r="PZ132" s="29"/>
      <c r="QA132" s="29"/>
      <c r="QB132" s="29"/>
      <c r="QC132" s="29"/>
      <c r="QD132" s="29"/>
      <c r="QE132" s="29"/>
      <c r="QF132" s="29"/>
      <c r="QG132" s="29"/>
      <c r="QH132" s="29"/>
      <c r="QI132" s="29"/>
      <c r="QJ132" s="29"/>
      <c r="QK132" s="29"/>
      <c r="QL132" s="29"/>
      <c r="QM132" s="29"/>
      <c r="QN132" s="29"/>
      <c r="QO132" s="29"/>
      <c r="QP132" s="29"/>
      <c r="QQ132" s="29"/>
      <c r="QR132" s="29"/>
      <c r="QS132" s="29"/>
      <c r="QT132" s="29"/>
      <c r="QU132" s="29"/>
      <c r="QV132" s="29"/>
      <c r="QW132" s="29"/>
      <c r="QX132" s="29"/>
      <c r="QY132" s="29"/>
      <c r="QZ132" s="29"/>
      <c r="RA132" s="29"/>
      <c r="RB132" s="29"/>
      <c r="RC132" s="29"/>
      <c r="RD132" s="29"/>
      <c r="RE132" s="29"/>
      <c r="RF132" s="29"/>
      <c r="RG132" s="29"/>
      <c r="RH132" s="29"/>
      <c r="RI132" s="29"/>
      <c r="RJ132" s="29"/>
      <c r="RK132" s="29"/>
      <c r="RL132" s="29"/>
    </row>
    <row r="133" spans="1:480" s="30" customFormat="1" ht="83.25" customHeight="1" x14ac:dyDescent="0.25">
      <c r="A133" s="34" t="s">
        <v>53</v>
      </c>
      <c r="B133" s="34" t="s">
        <v>60</v>
      </c>
      <c r="C133" s="34" t="s">
        <v>19</v>
      </c>
      <c r="D133" s="26" t="s">
        <v>332</v>
      </c>
      <c r="E133" s="26" t="s">
        <v>55</v>
      </c>
      <c r="F133" s="27" t="s">
        <v>18</v>
      </c>
      <c r="G133" s="28">
        <v>0</v>
      </c>
      <c r="H133" s="90" t="s">
        <v>13</v>
      </c>
      <c r="I133" s="28">
        <v>0.78</v>
      </c>
      <c r="J133" s="28">
        <v>0</v>
      </c>
      <c r="K133" s="28">
        <v>0</v>
      </c>
      <c r="L133" s="28">
        <f>46800-10000</f>
        <v>36800</v>
      </c>
      <c r="M133" s="28">
        <v>0</v>
      </c>
      <c r="N133" s="52"/>
      <c r="O133" s="52"/>
      <c r="P133" s="52"/>
      <c r="Q133" s="169"/>
      <c r="R133" s="29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F133" s="29"/>
      <c r="AG133" s="29"/>
      <c r="AH133" s="29"/>
      <c r="AI133" s="29"/>
      <c r="AJ133" s="29"/>
      <c r="AK133" s="29"/>
      <c r="AL133" s="29"/>
      <c r="AM133" s="29"/>
      <c r="AN133" s="29"/>
      <c r="AO133" s="29"/>
      <c r="AP133" s="29"/>
      <c r="AQ133" s="29"/>
      <c r="AR133" s="29"/>
      <c r="AS133" s="29"/>
      <c r="AT133" s="29"/>
      <c r="AU133" s="29"/>
      <c r="AV133" s="29"/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  <c r="FY133" s="29"/>
      <c r="FZ133" s="29"/>
      <c r="GA133" s="29"/>
      <c r="GB133" s="29"/>
      <c r="GC133" s="29"/>
      <c r="GD133" s="29"/>
      <c r="GE133" s="29"/>
      <c r="GF133" s="29"/>
      <c r="GG133" s="29"/>
      <c r="GH133" s="29"/>
      <c r="GI133" s="29"/>
      <c r="GJ133" s="29"/>
      <c r="GK133" s="29"/>
      <c r="GL133" s="29"/>
      <c r="GM133" s="29"/>
      <c r="GN133" s="29"/>
      <c r="GO133" s="29"/>
      <c r="GP133" s="29"/>
      <c r="GQ133" s="29"/>
      <c r="GR133" s="29"/>
      <c r="GS133" s="29"/>
      <c r="GT133" s="29"/>
      <c r="GU133" s="29"/>
      <c r="GV133" s="29"/>
      <c r="GW133" s="29"/>
      <c r="GX133" s="29"/>
      <c r="GY133" s="29"/>
      <c r="GZ133" s="29"/>
      <c r="HA133" s="29"/>
      <c r="HB133" s="29"/>
      <c r="HC133" s="29"/>
      <c r="HD133" s="29"/>
      <c r="HE133" s="29"/>
      <c r="HF133" s="29"/>
      <c r="HG133" s="29"/>
      <c r="HH133" s="29"/>
      <c r="HI133" s="29"/>
      <c r="HJ133" s="29"/>
      <c r="HK133" s="29"/>
      <c r="HL133" s="29"/>
      <c r="HM133" s="29"/>
      <c r="HN133" s="29"/>
      <c r="HO133" s="29"/>
      <c r="HP133" s="29"/>
      <c r="HQ133" s="29"/>
      <c r="HR133" s="29"/>
      <c r="HS133" s="29"/>
      <c r="HT133" s="29"/>
      <c r="HU133" s="29"/>
      <c r="HV133" s="29"/>
      <c r="HW133" s="29"/>
      <c r="HX133" s="29"/>
      <c r="HY133" s="29"/>
      <c r="HZ133" s="29"/>
      <c r="IA133" s="29"/>
      <c r="IB133" s="29"/>
      <c r="IC133" s="29"/>
      <c r="ID133" s="29"/>
      <c r="IE133" s="29"/>
      <c r="IF133" s="29"/>
      <c r="IG133" s="29"/>
      <c r="IH133" s="29"/>
      <c r="II133" s="29"/>
      <c r="IJ133" s="29"/>
      <c r="IK133" s="29"/>
      <c r="IL133" s="29"/>
      <c r="IM133" s="29"/>
      <c r="IN133" s="29"/>
      <c r="IO133" s="29"/>
      <c r="IP133" s="29"/>
      <c r="IQ133" s="29"/>
      <c r="IR133" s="29"/>
      <c r="IS133" s="29"/>
      <c r="IT133" s="29"/>
      <c r="IU133" s="29"/>
      <c r="IV133" s="29"/>
      <c r="IW133" s="29"/>
      <c r="IX133" s="29"/>
      <c r="IY133" s="29"/>
      <c r="IZ133" s="29"/>
      <c r="JA133" s="29"/>
      <c r="JB133" s="29"/>
      <c r="JC133" s="29"/>
      <c r="JD133" s="29"/>
      <c r="JE133" s="29"/>
      <c r="JF133" s="29"/>
      <c r="JG133" s="29"/>
      <c r="JH133" s="29"/>
      <c r="JI133" s="29"/>
      <c r="JJ133" s="29"/>
      <c r="JK133" s="29"/>
      <c r="JL133" s="29"/>
      <c r="JM133" s="29"/>
      <c r="JN133" s="29"/>
      <c r="JO133" s="29"/>
      <c r="JP133" s="29"/>
      <c r="JQ133" s="29"/>
      <c r="JR133" s="29"/>
      <c r="JS133" s="29"/>
      <c r="JT133" s="29"/>
      <c r="JU133" s="29"/>
      <c r="JV133" s="29"/>
      <c r="JW133" s="29"/>
      <c r="JX133" s="29"/>
      <c r="JY133" s="29"/>
      <c r="JZ133" s="29"/>
      <c r="KA133" s="29"/>
      <c r="KB133" s="29"/>
      <c r="KC133" s="29"/>
      <c r="KD133" s="29"/>
      <c r="KE133" s="29"/>
      <c r="KF133" s="29"/>
      <c r="KG133" s="29"/>
      <c r="KH133" s="29"/>
      <c r="KI133" s="29"/>
      <c r="KJ133" s="29"/>
      <c r="KK133" s="29"/>
      <c r="KL133" s="29"/>
      <c r="KM133" s="29"/>
      <c r="KN133" s="29"/>
      <c r="KO133" s="29"/>
      <c r="KP133" s="29"/>
      <c r="KQ133" s="29"/>
      <c r="KR133" s="29"/>
      <c r="KS133" s="29"/>
      <c r="KT133" s="29"/>
      <c r="KU133" s="29"/>
      <c r="KV133" s="29"/>
      <c r="KW133" s="29"/>
      <c r="KX133" s="29"/>
      <c r="KY133" s="29"/>
      <c r="KZ133" s="29"/>
      <c r="LA133" s="29"/>
      <c r="LB133" s="29"/>
      <c r="LC133" s="29"/>
      <c r="LD133" s="29"/>
      <c r="LE133" s="29"/>
      <c r="LF133" s="29"/>
      <c r="LG133" s="29"/>
      <c r="LH133" s="29"/>
      <c r="LI133" s="29"/>
      <c r="LJ133" s="29"/>
      <c r="LK133" s="29"/>
      <c r="LL133" s="29"/>
      <c r="LM133" s="29"/>
      <c r="LN133" s="29"/>
      <c r="LO133" s="29"/>
      <c r="LP133" s="29"/>
      <c r="LQ133" s="29"/>
      <c r="LR133" s="29"/>
      <c r="LS133" s="29"/>
      <c r="LT133" s="29"/>
      <c r="LU133" s="29"/>
      <c r="LV133" s="29"/>
      <c r="LW133" s="29"/>
      <c r="LX133" s="29"/>
      <c r="LY133" s="29"/>
      <c r="LZ133" s="29"/>
      <c r="MA133" s="29"/>
      <c r="MB133" s="29"/>
      <c r="MC133" s="29"/>
      <c r="MD133" s="29"/>
      <c r="ME133" s="29"/>
      <c r="MF133" s="29"/>
      <c r="MG133" s="29"/>
      <c r="MH133" s="29"/>
      <c r="MI133" s="29"/>
      <c r="MJ133" s="29"/>
      <c r="MK133" s="29"/>
      <c r="ML133" s="29"/>
      <c r="MM133" s="29"/>
      <c r="MN133" s="29"/>
      <c r="MO133" s="29"/>
      <c r="MP133" s="29"/>
      <c r="MQ133" s="29"/>
      <c r="MR133" s="29"/>
      <c r="MS133" s="29"/>
      <c r="MT133" s="29"/>
      <c r="MU133" s="29"/>
      <c r="MV133" s="29"/>
      <c r="MW133" s="29"/>
      <c r="MX133" s="29"/>
      <c r="MY133" s="29"/>
      <c r="MZ133" s="29"/>
      <c r="NA133" s="29"/>
      <c r="NB133" s="29"/>
      <c r="NC133" s="29"/>
      <c r="ND133" s="29"/>
      <c r="NE133" s="29"/>
      <c r="NF133" s="29"/>
      <c r="NG133" s="29"/>
      <c r="NH133" s="29"/>
      <c r="NI133" s="29"/>
      <c r="NJ133" s="29"/>
      <c r="NK133" s="29"/>
      <c r="NL133" s="29"/>
      <c r="NM133" s="29"/>
      <c r="NN133" s="29"/>
      <c r="NO133" s="29"/>
      <c r="NP133" s="29"/>
      <c r="NQ133" s="29"/>
      <c r="NR133" s="29"/>
      <c r="NS133" s="29"/>
      <c r="NT133" s="29"/>
      <c r="NU133" s="29"/>
      <c r="NV133" s="29"/>
      <c r="NW133" s="29"/>
      <c r="NX133" s="29"/>
      <c r="NY133" s="29"/>
      <c r="NZ133" s="29"/>
      <c r="OA133" s="29"/>
      <c r="OB133" s="29"/>
      <c r="OC133" s="29"/>
      <c r="OD133" s="29"/>
      <c r="OE133" s="29"/>
      <c r="OF133" s="29"/>
      <c r="OG133" s="29"/>
      <c r="OH133" s="29"/>
      <c r="OI133" s="29"/>
      <c r="OJ133" s="29"/>
      <c r="OK133" s="29"/>
      <c r="OL133" s="29"/>
      <c r="OM133" s="29"/>
      <c r="ON133" s="29"/>
      <c r="OO133" s="29"/>
      <c r="OP133" s="29"/>
      <c r="OQ133" s="29"/>
      <c r="OR133" s="29"/>
      <c r="OS133" s="29"/>
      <c r="OT133" s="29"/>
      <c r="OU133" s="29"/>
      <c r="OV133" s="29"/>
      <c r="OW133" s="29"/>
      <c r="OX133" s="29"/>
      <c r="OY133" s="29"/>
      <c r="OZ133" s="29"/>
      <c r="PA133" s="29"/>
      <c r="PB133" s="29"/>
      <c r="PC133" s="29"/>
      <c r="PD133" s="29"/>
      <c r="PE133" s="29"/>
      <c r="PF133" s="29"/>
      <c r="PG133" s="29"/>
      <c r="PH133" s="29"/>
      <c r="PI133" s="29"/>
      <c r="PJ133" s="29"/>
      <c r="PK133" s="29"/>
      <c r="PL133" s="29"/>
      <c r="PM133" s="29"/>
      <c r="PN133" s="29"/>
      <c r="PO133" s="29"/>
      <c r="PP133" s="29"/>
      <c r="PQ133" s="29"/>
      <c r="PR133" s="29"/>
      <c r="PS133" s="29"/>
      <c r="PT133" s="29"/>
      <c r="PU133" s="29"/>
      <c r="PV133" s="29"/>
      <c r="PW133" s="29"/>
      <c r="PX133" s="29"/>
      <c r="PY133" s="29"/>
      <c r="PZ133" s="29"/>
      <c r="QA133" s="29"/>
      <c r="QB133" s="29"/>
      <c r="QC133" s="29"/>
      <c r="QD133" s="29"/>
      <c r="QE133" s="29"/>
      <c r="QF133" s="29"/>
      <c r="QG133" s="29"/>
      <c r="QH133" s="29"/>
      <c r="QI133" s="29"/>
      <c r="QJ133" s="29"/>
      <c r="QK133" s="29"/>
      <c r="QL133" s="29"/>
      <c r="QM133" s="29"/>
      <c r="QN133" s="29"/>
      <c r="QO133" s="29"/>
      <c r="QP133" s="29"/>
      <c r="QQ133" s="29"/>
      <c r="QR133" s="29"/>
      <c r="QS133" s="29"/>
      <c r="QT133" s="29"/>
      <c r="QU133" s="29"/>
      <c r="QV133" s="29"/>
      <c r="QW133" s="29"/>
      <c r="QX133" s="29"/>
      <c r="QY133" s="29"/>
      <c r="QZ133" s="29"/>
      <c r="RA133" s="29"/>
      <c r="RB133" s="29"/>
      <c r="RC133" s="29"/>
      <c r="RD133" s="29"/>
      <c r="RE133" s="29"/>
      <c r="RF133" s="29"/>
      <c r="RG133" s="29"/>
      <c r="RH133" s="29"/>
      <c r="RI133" s="29"/>
      <c r="RJ133" s="29"/>
      <c r="RK133" s="29"/>
      <c r="RL133" s="29"/>
    </row>
    <row r="134" spans="1:480" s="30" customFormat="1" ht="83.25" customHeight="1" x14ac:dyDescent="0.25">
      <c r="A134" s="34" t="s">
        <v>53</v>
      </c>
      <c r="B134" s="34" t="s">
        <v>60</v>
      </c>
      <c r="C134" s="34" t="s">
        <v>19</v>
      </c>
      <c r="D134" s="26" t="s">
        <v>333</v>
      </c>
      <c r="E134" s="26" t="s">
        <v>55</v>
      </c>
      <c r="F134" s="27" t="s">
        <v>18</v>
      </c>
      <c r="G134" s="28">
        <v>0</v>
      </c>
      <c r="H134" s="90" t="s">
        <v>13</v>
      </c>
      <c r="I134" s="28">
        <v>0.99</v>
      </c>
      <c r="J134" s="28">
        <v>0</v>
      </c>
      <c r="K134" s="28">
        <v>0</v>
      </c>
      <c r="L134" s="28">
        <f>30500-10000</f>
        <v>20500</v>
      </c>
      <c r="M134" s="28">
        <v>0</v>
      </c>
      <c r="N134" s="52"/>
      <c r="O134" s="52"/>
      <c r="P134" s="52"/>
      <c r="Q134" s="169"/>
      <c r="R134" s="2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F134" s="29"/>
      <c r="AG134" s="29"/>
      <c r="AH134" s="29"/>
      <c r="AI134" s="29"/>
      <c r="AJ134" s="29"/>
      <c r="AK134" s="29"/>
      <c r="AL134" s="29"/>
      <c r="AM134" s="29"/>
      <c r="AN134" s="29"/>
      <c r="AO134" s="29"/>
      <c r="AP134" s="29"/>
      <c r="AQ134" s="29"/>
      <c r="AR134" s="29"/>
      <c r="AS134" s="29"/>
      <c r="AT134" s="29"/>
      <c r="AU134" s="29"/>
      <c r="AV134" s="29"/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  <c r="FY134" s="29"/>
      <c r="FZ134" s="29"/>
      <c r="GA134" s="29"/>
      <c r="GB134" s="29"/>
      <c r="GC134" s="29"/>
      <c r="GD134" s="29"/>
      <c r="GE134" s="29"/>
      <c r="GF134" s="29"/>
      <c r="GG134" s="29"/>
      <c r="GH134" s="29"/>
      <c r="GI134" s="29"/>
      <c r="GJ134" s="29"/>
      <c r="GK134" s="29"/>
      <c r="GL134" s="29"/>
      <c r="GM134" s="29"/>
      <c r="GN134" s="29"/>
      <c r="GO134" s="29"/>
      <c r="GP134" s="29"/>
      <c r="GQ134" s="29"/>
      <c r="GR134" s="29"/>
      <c r="GS134" s="29"/>
      <c r="GT134" s="29"/>
      <c r="GU134" s="29"/>
      <c r="GV134" s="29"/>
      <c r="GW134" s="29"/>
      <c r="GX134" s="29"/>
      <c r="GY134" s="29"/>
      <c r="GZ134" s="29"/>
      <c r="HA134" s="29"/>
      <c r="HB134" s="29"/>
      <c r="HC134" s="29"/>
      <c r="HD134" s="29"/>
      <c r="HE134" s="29"/>
      <c r="HF134" s="29"/>
      <c r="HG134" s="29"/>
      <c r="HH134" s="29"/>
      <c r="HI134" s="29"/>
      <c r="HJ134" s="29"/>
      <c r="HK134" s="29"/>
      <c r="HL134" s="29"/>
      <c r="HM134" s="29"/>
      <c r="HN134" s="29"/>
      <c r="HO134" s="29"/>
      <c r="HP134" s="29"/>
      <c r="HQ134" s="29"/>
      <c r="HR134" s="29"/>
      <c r="HS134" s="29"/>
      <c r="HT134" s="29"/>
      <c r="HU134" s="29"/>
      <c r="HV134" s="29"/>
      <c r="HW134" s="29"/>
      <c r="HX134" s="29"/>
      <c r="HY134" s="29"/>
      <c r="HZ134" s="29"/>
      <c r="IA134" s="29"/>
      <c r="IB134" s="29"/>
      <c r="IC134" s="29"/>
      <c r="ID134" s="29"/>
      <c r="IE134" s="29"/>
      <c r="IF134" s="29"/>
      <c r="IG134" s="29"/>
      <c r="IH134" s="29"/>
      <c r="II134" s="29"/>
      <c r="IJ134" s="29"/>
      <c r="IK134" s="29"/>
      <c r="IL134" s="29"/>
      <c r="IM134" s="29"/>
      <c r="IN134" s="29"/>
      <c r="IO134" s="29"/>
      <c r="IP134" s="29"/>
      <c r="IQ134" s="29"/>
      <c r="IR134" s="29"/>
      <c r="IS134" s="29"/>
      <c r="IT134" s="29"/>
      <c r="IU134" s="29"/>
      <c r="IV134" s="29"/>
      <c r="IW134" s="29"/>
      <c r="IX134" s="29"/>
      <c r="IY134" s="29"/>
      <c r="IZ134" s="29"/>
      <c r="JA134" s="29"/>
      <c r="JB134" s="29"/>
      <c r="JC134" s="29"/>
      <c r="JD134" s="29"/>
      <c r="JE134" s="29"/>
      <c r="JF134" s="29"/>
      <c r="JG134" s="29"/>
      <c r="JH134" s="29"/>
      <c r="JI134" s="29"/>
      <c r="JJ134" s="29"/>
      <c r="JK134" s="29"/>
      <c r="JL134" s="29"/>
      <c r="JM134" s="29"/>
      <c r="JN134" s="29"/>
      <c r="JO134" s="29"/>
      <c r="JP134" s="29"/>
      <c r="JQ134" s="29"/>
      <c r="JR134" s="29"/>
      <c r="JS134" s="29"/>
      <c r="JT134" s="29"/>
      <c r="JU134" s="29"/>
      <c r="JV134" s="29"/>
      <c r="JW134" s="29"/>
      <c r="JX134" s="29"/>
      <c r="JY134" s="29"/>
      <c r="JZ134" s="29"/>
      <c r="KA134" s="29"/>
      <c r="KB134" s="29"/>
      <c r="KC134" s="29"/>
      <c r="KD134" s="29"/>
      <c r="KE134" s="29"/>
      <c r="KF134" s="29"/>
      <c r="KG134" s="29"/>
      <c r="KH134" s="29"/>
      <c r="KI134" s="29"/>
      <c r="KJ134" s="29"/>
      <c r="KK134" s="29"/>
      <c r="KL134" s="29"/>
      <c r="KM134" s="29"/>
      <c r="KN134" s="29"/>
      <c r="KO134" s="29"/>
      <c r="KP134" s="29"/>
      <c r="KQ134" s="29"/>
      <c r="KR134" s="29"/>
      <c r="KS134" s="29"/>
      <c r="KT134" s="29"/>
      <c r="KU134" s="29"/>
      <c r="KV134" s="29"/>
      <c r="KW134" s="29"/>
      <c r="KX134" s="29"/>
      <c r="KY134" s="29"/>
      <c r="KZ134" s="29"/>
      <c r="LA134" s="29"/>
      <c r="LB134" s="29"/>
      <c r="LC134" s="29"/>
      <c r="LD134" s="29"/>
      <c r="LE134" s="29"/>
      <c r="LF134" s="29"/>
      <c r="LG134" s="29"/>
      <c r="LH134" s="29"/>
      <c r="LI134" s="29"/>
      <c r="LJ134" s="29"/>
      <c r="LK134" s="29"/>
      <c r="LL134" s="29"/>
      <c r="LM134" s="29"/>
      <c r="LN134" s="29"/>
      <c r="LO134" s="29"/>
      <c r="LP134" s="29"/>
      <c r="LQ134" s="29"/>
      <c r="LR134" s="29"/>
      <c r="LS134" s="29"/>
      <c r="LT134" s="29"/>
      <c r="LU134" s="29"/>
      <c r="LV134" s="29"/>
      <c r="LW134" s="29"/>
      <c r="LX134" s="29"/>
      <c r="LY134" s="29"/>
      <c r="LZ134" s="29"/>
      <c r="MA134" s="29"/>
      <c r="MB134" s="29"/>
      <c r="MC134" s="29"/>
      <c r="MD134" s="29"/>
      <c r="ME134" s="29"/>
      <c r="MF134" s="29"/>
      <c r="MG134" s="29"/>
      <c r="MH134" s="29"/>
      <c r="MI134" s="29"/>
      <c r="MJ134" s="29"/>
      <c r="MK134" s="29"/>
      <c r="ML134" s="29"/>
      <c r="MM134" s="29"/>
      <c r="MN134" s="29"/>
      <c r="MO134" s="29"/>
      <c r="MP134" s="29"/>
      <c r="MQ134" s="29"/>
      <c r="MR134" s="29"/>
      <c r="MS134" s="29"/>
      <c r="MT134" s="29"/>
      <c r="MU134" s="29"/>
      <c r="MV134" s="29"/>
      <c r="MW134" s="29"/>
      <c r="MX134" s="29"/>
      <c r="MY134" s="29"/>
      <c r="MZ134" s="29"/>
      <c r="NA134" s="29"/>
      <c r="NB134" s="29"/>
      <c r="NC134" s="29"/>
      <c r="ND134" s="29"/>
      <c r="NE134" s="29"/>
      <c r="NF134" s="29"/>
      <c r="NG134" s="29"/>
      <c r="NH134" s="29"/>
      <c r="NI134" s="29"/>
      <c r="NJ134" s="29"/>
      <c r="NK134" s="29"/>
      <c r="NL134" s="29"/>
      <c r="NM134" s="29"/>
      <c r="NN134" s="29"/>
      <c r="NO134" s="29"/>
      <c r="NP134" s="29"/>
      <c r="NQ134" s="29"/>
      <c r="NR134" s="29"/>
      <c r="NS134" s="29"/>
      <c r="NT134" s="29"/>
      <c r="NU134" s="29"/>
      <c r="NV134" s="29"/>
      <c r="NW134" s="29"/>
      <c r="NX134" s="29"/>
      <c r="NY134" s="29"/>
      <c r="NZ134" s="29"/>
      <c r="OA134" s="29"/>
      <c r="OB134" s="29"/>
      <c r="OC134" s="29"/>
      <c r="OD134" s="29"/>
      <c r="OE134" s="29"/>
      <c r="OF134" s="29"/>
      <c r="OG134" s="29"/>
      <c r="OH134" s="29"/>
      <c r="OI134" s="29"/>
      <c r="OJ134" s="29"/>
      <c r="OK134" s="29"/>
      <c r="OL134" s="29"/>
      <c r="OM134" s="29"/>
      <c r="ON134" s="29"/>
      <c r="OO134" s="29"/>
      <c r="OP134" s="29"/>
      <c r="OQ134" s="29"/>
      <c r="OR134" s="29"/>
      <c r="OS134" s="29"/>
      <c r="OT134" s="29"/>
      <c r="OU134" s="29"/>
      <c r="OV134" s="29"/>
      <c r="OW134" s="29"/>
      <c r="OX134" s="29"/>
      <c r="OY134" s="29"/>
      <c r="OZ134" s="29"/>
      <c r="PA134" s="29"/>
      <c r="PB134" s="29"/>
      <c r="PC134" s="29"/>
      <c r="PD134" s="29"/>
      <c r="PE134" s="29"/>
      <c r="PF134" s="29"/>
      <c r="PG134" s="29"/>
      <c r="PH134" s="29"/>
      <c r="PI134" s="29"/>
      <c r="PJ134" s="29"/>
      <c r="PK134" s="29"/>
      <c r="PL134" s="29"/>
      <c r="PM134" s="29"/>
      <c r="PN134" s="29"/>
      <c r="PO134" s="29"/>
      <c r="PP134" s="29"/>
      <c r="PQ134" s="29"/>
      <c r="PR134" s="29"/>
      <c r="PS134" s="29"/>
      <c r="PT134" s="29"/>
      <c r="PU134" s="29"/>
      <c r="PV134" s="29"/>
      <c r="PW134" s="29"/>
      <c r="PX134" s="29"/>
      <c r="PY134" s="29"/>
      <c r="PZ134" s="29"/>
      <c r="QA134" s="29"/>
      <c r="QB134" s="29"/>
      <c r="QC134" s="29"/>
      <c r="QD134" s="29"/>
      <c r="QE134" s="29"/>
      <c r="QF134" s="29"/>
      <c r="QG134" s="29"/>
      <c r="QH134" s="29"/>
      <c r="QI134" s="29"/>
      <c r="QJ134" s="29"/>
      <c r="QK134" s="29"/>
      <c r="QL134" s="29"/>
      <c r="QM134" s="29"/>
      <c r="QN134" s="29"/>
      <c r="QO134" s="29"/>
      <c r="QP134" s="29"/>
      <c r="QQ134" s="29"/>
      <c r="QR134" s="29"/>
      <c r="QS134" s="29"/>
      <c r="QT134" s="29"/>
      <c r="QU134" s="29"/>
      <c r="QV134" s="29"/>
      <c r="QW134" s="29"/>
      <c r="QX134" s="29"/>
      <c r="QY134" s="29"/>
      <c r="QZ134" s="29"/>
      <c r="RA134" s="29"/>
      <c r="RB134" s="29"/>
      <c r="RC134" s="29"/>
      <c r="RD134" s="29"/>
      <c r="RE134" s="29"/>
      <c r="RF134" s="29"/>
      <c r="RG134" s="29"/>
      <c r="RH134" s="29"/>
      <c r="RI134" s="29"/>
      <c r="RJ134" s="29"/>
      <c r="RK134" s="29"/>
      <c r="RL134" s="29"/>
    </row>
    <row r="135" spans="1:480" s="30" customFormat="1" ht="72.75" customHeight="1" x14ac:dyDescent="0.25">
      <c r="A135" s="34" t="s">
        <v>53</v>
      </c>
      <c r="B135" s="34" t="s">
        <v>60</v>
      </c>
      <c r="C135" s="34" t="s">
        <v>19</v>
      </c>
      <c r="D135" s="26" t="s">
        <v>334</v>
      </c>
      <c r="E135" s="26" t="s">
        <v>55</v>
      </c>
      <c r="F135" s="27" t="s">
        <v>18</v>
      </c>
      <c r="G135" s="28">
        <v>0</v>
      </c>
      <c r="H135" s="90" t="s">
        <v>13</v>
      </c>
      <c r="I135" s="28">
        <v>0.48</v>
      </c>
      <c r="J135" s="28">
        <v>0</v>
      </c>
      <c r="K135" s="28">
        <v>0</v>
      </c>
      <c r="L135" s="28">
        <f>28800-10000</f>
        <v>18800</v>
      </c>
      <c r="M135" s="28">
        <v>0</v>
      </c>
      <c r="N135" s="52"/>
      <c r="O135" s="52"/>
      <c r="P135" s="52"/>
      <c r="Q135" s="169"/>
      <c r="R135" s="2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F135" s="29"/>
      <c r="AG135" s="29"/>
      <c r="AH135" s="29"/>
      <c r="AI135" s="29"/>
      <c r="AJ135" s="29"/>
      <c r="AK135" s="29"/>
      <c r="AL135" s="29"/>
      <c r="AM135" s="29"/>
      <c r="AN135" s="29"/>
      <c r="AO135" s="29"/>
      <c r="AP135" s="29"/>
      <c r="AQ135" s="29"/>
      <c r="AR135" s="29"/>
      <c r="AS135" s="29"/>
      <c r="AT135" s="29"/>
      <c r="AU135" s="29"/>
      <c r="AV135" s="29"/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  <c r="FY135" s="29"/>
      <c r="FZ135" s="29"/>
      <c r="GA135" s="29"/>
      <c r="GB135" s="29"/>
      <c r="GC135" s="29"/>
      <c r="GD135" s="29"/>
      <c r="GE135" s="29"/>
      <c r="GF135" s="29"/>
      <c r="GG135" s="29"/>
      <c r="GH135" s="29"/>
      <c r="GI135" s="29"/>
      <c r="GJ135" s="29"/>
      <c r="GK135" s="29"/>
      <c r="GL135" s="29"/>
      <c r="GM135" s="29"/>
      <c r="GN135" s="29"/>
      <c r="GO135" s="29"/>
      <c r="GP135" s="29"/>
      <c r="GQ135" s="29"/>
      <c r="GR135" s="29"/>
      <c r="GS135" s="29"/>
      <c r="GT135" s="29"/>
      <c r="GU135" s="29"/>
      <c r="GV135" s="29"/>
      <c r="GW135" s="29"/>
      <c r="GX135" s="29"/>
      <c r="GY135" s="29"/>
      <c r="GZ135" s="29"/>
      <c r="HA135" s="29"/>
      <c r="HB135" s="29"/>
      <c r="HC135" s="29"/>
      <c r="HD135" s="29"/>
      <c r="HE135" s="29"/>
      <c r="HF135" s="29"/>
      <c r="HG135" s="29"/>
      <c r="HH135" s="29"/>
      <c r="HI135" s="29"/>
      <c r="HJ135" s="29"/>
      <c r="HK135" s="29"/>
      <c r="HL135" s="29"/>
      <c r="HM135" s="29"/>
      <c r="HN135" s="29"/>
      <c r="HO135" s="29"/>
      <c r="HP135" s="29"/>
      <c r="HQ135" s="29"/>
      <c r="HR135" s="29"/>
      <c r="HS135" s="29"/>
      <c r="HT135" s="29"/>
      <c r="HU135" s="29"/>
      <c r="HV135" s="29"/>
      <c r="HW135" s="29"/>
      <c r="HX135" s="29"/>
      <c r="HY135" s="29"/>
      <c r="HZ135" s="29"/>
      <c r="IA135" s="29"/>
      <c r="IB135" s="29"/>
      <c r="IC135" s="29"/>
      <c r="ID135" s="29"/>
      <c r="IE135" s="29"/>
      <c r="IF135" s="29"/>
      <c r="IG135" s="29"/>
      <c r="IH135" s="29"/>
      <c r="II135" s="29"/>
      <c r="IJ135" s="29"/>
      <c r="IK135" s="29"/>
      <c r="IL135" s="29"/>
      <c r="IM135" s="29"/>
      <c r="IN135" s="29"/>
      <c r="IO135" s="29"/>
      <c r="IP135" s="29"/>
      <c r="IQ135" s="29"/>
      <c r="IR135" s="29"/>
      <c r="IS135" s="29"/>
      <c r="IT135" s="29"/>
      <c r="IU135" s="29"/>
      <c r="IV135" s="29"/>
      <c r="IW135" s="29"/>
      <c r="IX135" s="29"/>
      <c r="IY135" s="29"/>
      <c r="IZ135" s="29"/>
      <c r="JA135" s="29"/>
      <c r="JB135" s="29"/>
      <c r="JC135" s="29"/>
      <c r="JD135" s="29"/>
      <c r="JE135" s="29"/>
      <c r="JF135" s="29"/>
      <c r="JG135" s="29"/>
      <c r="JH135" s="29"/>
      <c r="JI135" s="29"/>
      <c r="JJ135" s="29"/>
      <c r="JK135" s="29"/>
      <c r="JL135" s="29"/>
      <c r="JM135" s="29"/>
      <c r="JN135" s="29"/>
      <c r="JO135" s="29"/>
      <c r="JP135" s="29"/>
      <c r="JQ135" s="29"/>
      <c r="JR135" s="29"/>
      <c r="JS135" s="29"/>
      <c r="JT135" s="29"/>
      <c r="JU135" s="29"/>
      <c r="JV135" s="29"/>
      <c r="JW135" s="29"/>
      <c r="JX135" s="29"/>
      <c r="JY135" s="29"/>
      <c r="JZ135" s="29"/>
      <c r="KA135" s="29"/>
      <c r="KB135" s="29"/>
      <c r="KC135" s="29"/>
      <c r="KD135" s="29"/>
      <c r="KE135" s="29"/>
      <c r="KF135" s="29"/>
      <c r="KG135" s="29"/>
      <c r="KH135" s="29"/>
      <c r="KI135" s="29"/>
      <c r="KJ135" s="29"/>
      <c r="KK135" s="29"/>
      <c r="KL135" s="29"/>
      <c r="KM135" s="29"/>
      <c r="KN135" s="29"/>
      <c r="KO135" s="29"/>
      <c r="KP135" s="29"/>
      <c r="KQ135" s="29"/>
      <c r="KR135" s="29"/>
      <c r="KS135" s="29"/>
      <c r="KT135" s="29"/>
      <c r="KU135" s="29"/>
      <c r="KV135" s="29"/>
      <c r="KW135" s="29"/>
      <c r="KX135" s="29"/>
      <c r="KY135" s="29"/>
      <c r="KZ135" s="29"/>
      <c r="LA135" s="29"/>
      <c r="LB135" s="29"/>
      <c r="LC135" s="29"/>
      <c r="LD135" s="29"/>
      <c r="LE135" s="29"/>
      <c r="LF135" s="29"/>
      <c r="LG135" s="29"/>
      <c r="LH135" s="29"/>
      <c r="LI135" s="29"/>
      <c r="LJ135" s="29"/>
      <c r="LK135" s="29"/>
      <c r="LL135" s="29"/>
      <c r="LM135" s="29"/>
      <c r="LN135" s="29"/>
      <c r="LO135" s="29"/>
      <c r="LP135" s="29"/>
      <c r="LQ135" s="29"/>
      <c r="LR135" s="29"/>
      <c r="LS135" s="29"/>
      <c r="LT135" s="29"/>
      <c r="LU135" s="29"/>
      <c r="LV135" s="29"/>
      <c r="LW135" s="29"/>
      <c r="LX135" s="29"/>
      <c r="LY135" s="29"/>
      <c r="LZ135" s="29"/>
      <c r="MA135" s="29"/>
      <c r="MB135" s="29"/>
      <c r="MC135" s="29"/>
      <c r="MD135" s="29"/>
      <c r="ME135" s="29"/>
      <c r="MF135" s="29"/>
      <c r="MG135" s="29"/>
      <c r="MH135" s="29"/>
      <c r="MI135" s="29"/>
      <c r="MJ135" s="29"/>
      <c r="MK135" s="29"/>
      <c r="ML135" s="29"/>
      <c r="MM135" s="29"/>
      <c r="MN135" s="29"/>
      <c r="MO135" s="29"/>
      <c r="MP135" s="29"/>
      <c r="MQ135" s="29"/>
      <c r="MR135" s="29"/>
      <c r="MS135" s="29"/>
      <c r="MT135" s="29"/>
      <c r="MU135" s="29"/>
      <c r="MV135" s="29"/>
      <c r="MW135" s="29"/>
      <c r="MX135" s="29"/>
      <c r="MY135" s="29"/>
      <c r="MZ135" s="29"/>
      <c r="NA135" s="29"/>
      <c r="NB135" s="29"/>
      <c r="NC135" s="29"/>
      <c r="ND135" s="29"/>
      <c r="NE135" s="29"/>
      <c r="NF135" s="29"/>
      <c r="NG135" s="29"/>
      <c r="NH135" s="29"/>
      <c r="NI135" s="29"/>
      <c r="NJ135" s="29"/>
      <c r="NK135" s="29"/>
      <c r="NL135" s="29"/>
      <c r="NM135" s="29"/>
      <c r="NN135" s="29"/>
      <c r="NO135" s="29"/>
      <c r="NP135" s="29"/>
      <c r="NQ135" s="29"/>
      <c r="NR135" s="29"/>
      <c r="NS135" s="29"/>
      <c r="NT135" s="29"/>
      <c r="NU135" s="29"/>
      <c r="NV135" s="29"/>
      <c r="NW135" s="29"/>
      <c r="NX135" s="29"/>
      <c r="NY135" s="29"/>
      <c r="NZ135" s="29"/>
      <c r="OA135" s="29"/>
      <c r="OB135" s="29"/>
      <c r="OC135" s="29"/>
      <c r="OD135" s="29"/>
      <c r="OE135" s="29"/>
      <c r="OF135" s="29"/>
      <c r="OG135" s="29"/>
      <c r="OH135" s="29"/>
      <c r="OI135" s="29"/>
      <c r="OJ135" s="29"/>
      <c r="OK135" s="29"/>
      <c r="OL135" s="29"/>
      <c r="OM135" s="29"/>
      <c r="ON135" s="29"/>
      <c r="OO135" s="29"/>
      <c r="OP135" s="29"/>
      <c r="OQ135" s="29"/>
      <c r="OR135" s="29"/>
      <c r="OS135" s="29"/>
      <c r="OT135" s="29"/>
      <c r="OU135" s="29"/>
      <c r="OV135" s="29"/>
      <c r="OW135" s="29"/>
      <c r="OX135" s="29"/>
      <c r="OY135" s="29"/>
      <c r="OZ135" s="29"/>
      <c r="PA135" s="29"/>
      <c r="PB135" s="29"/>
      <c r="PC135" s="29"/>
      <c r="PD135" s="29"/>
      <c r="PE135" s="29"/>
      <c r="PF135" s="29"/>
      <c r="PG135" s="29"/>
      <c r="PH135" s="29"/>
      <c r="PI135" s="29"/>
      <c r="PJ135" s="29"/>
      <c r="PK135" s="29"/>
      <c r="PL135" s="29"/>
      <c r="PM135" s="29"/>
      <c r="PN135" s="29"/>
      <c r="PO135" s="29"/>
      <c r="PP135" s="29"/>
      <c r="PQ135" s="29"/>
      <c r="PR135" s="29"/>
      <c r="PS135" s="29"/>
      <c r="PT135" s="29"/>
      <c r="PU135" s="29"/>
      <c r="PV135" s="29"/>
      <c r="PW135" s="29"/>
      <c r="PX135" s="29"/>
      <c r="PY135" s="29"/>
      <c r="PZ135" s="29"/>
      <c r="QA135" s="29"/>
      <c r="QB135" s="29"/>
      <c r="QC135" s="29"/>
      <c r="QD135" s="29"/>
      <c r="QE135" s="29"/>
      <c r="QF135" s="29"/>
      <c r="QG135" s="29"/>
      <c r="QH135" s="29"/>
      <c r="QI135" s="29"/>
      <c r="QJ135" s="29"/>
      <c r="QK135" s="29"/>
      <c r="QL135" s="29"/>
      <c r="QM135" s="29"/>
      <c r="QN135" s="29"/>
      <c r="QO135" s="29"/>
      <c r="QP135" s="29"/>
      <c r="QQ135" s="29"/>
      <c r="QR135" s="29"/>
      <c r="QS135" s="29"/>
      <c r="QT135" s="29"/>
      <c r="QU135" s="29"/>
      <c r="QV135" s="29"/>
      <c r="QW135" s="29"/>
      <c r="QX135" s="29"/>
      <c r="QY135" s="29"/>
      <c r="QZ135" s="29"/>
      <c r="RA135" s="29"/>
      <c r="RB135" s="29"/>
      <c r="RC135" s="29"/>
      <c r="RD135" s="29"/>
      <c r="RE135" s="29"/>
      <c r="RF135" s="29"/>
      <c r="RG135" s="29"/>
      <c r="RH135" s="29"/>
      <c r="RI135" s="29"/>
      <c r="RJ135" s="29"/>
      <c r="RK135" s="29"/>
      <c r="RL135" s="29"/>
    </row>
    <row r="136" spans="1:480" s="30" customFormat="1" ht="78.75" customHeight="1" x14ac:dyDescent="0.25">
      <c r="A136" s="34" t="s">
        <v>53</v>
      </c>
      <c r="B136" s="34" t="s">
        <v>60</v>
      </c>
      <c r="C136" s="34" t="s">
        <v>19</v>
      </c>
      <c r="D136" s="26" t="s">
        <v>336</v>
      </c>
      <c r="E136" s="26" t="s">
        <v>55</v>
      </c>
      <c r="F136" s="27" t="s">
        <v>18</v>
      </c>
      <c r="G136" s="28">
        <v>0</v>
      </c>
      <c r="H136" s="90" t="s">
        <v>13</v>
      </c>
      <c r="I136" s="28">
        <v>0.19</v>
      </c>
      <c r="J136" s="28">
        <v>0</v>
      </c>
      <c r="K136" s="28">
        <v>0</v>
      </c>
      <c r="L136" s="28">
        <v>7300</v>
      </c>
      <c r="M136" s="28">
        <v>0</v>
      </c>
      <c r="N136" s="52"/>
      <c r="O136" s="52"/>
      <c r="P136" s="52"/>
      <c r="Q136" s="169"/>
      <c r="R136" s="29"/>
      <c r="S136" s="29"/>
      <c r="T136" s="29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F136" s="29"/>
      <c r="AG136" s="29"/>
      <c r="AH136" s="29"/>
      <c r="AI136" s="29"/>
      <c r="AJ136" s="29"/>
      <c r="AK136" s="29"/>
      <c r="AL136" s="29"/>
      <c r="AM136" s="29"/>
      <c r="AN136" s="29"/>
      <c r="AO136" s="29"/>
      <c r="AP136" s="29"/>
      <c r="AQ136" s="29"/>
      <c r="AR136" s="29"/>
      <c r="AS136" s="29"/>
      <c r="AT136" s="29"/>
      <c r="AU136" s="29"/>
      <c r="AV136" s="29"/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  <c r="FY136" s="29"/>
      <c r="FZ136" s="29"/>
      <c r="GA136" s="29"/>
      <c r="GB136" s="29"/>
      <c r="GC136" s="29"/>
      <c r="GD136" s="29"/>
      <c r="GE136" s="29"/>
      <c r="GF136" s="29"/>
      <c r="GG136" s="29"/>
      <c r="GH136" s="29"/>
      <c r="GI136" s="29"/>
      <c r="GJ136" s="29"/>
      <c r="GK136" s="29"/>
      <c r="GL136" s="29"/>
      <c r="GM136" s="29"/>
      <c r="GN136" s="29"/>
      <c r="GO136" s="29"/>
      <c r="GP136" s="29"/>
      <c r="GQ136" s="29"/>
      <c r="GR136" s="29"/>
      <c r="GS136" s="29"/>
      <c r="GT136" s="29"/>
      <c r="GU136" s="29"/>
      <c r="GV136" s="29"/>
      <c r="GW136" s="29"/>
      <c r="GX136" s="29"/>
      <c r="GY136" s="29"/>
      <c r="GZ136" s="29"/>
      <c r="HA136" s="29"/>
      <c r="HB136" s="29"/>
      <c r="HC136" s="29"/>
      <c r="HD136" s="29"/>
      <c r="HE136" s="29"/>
      <c r="HF136" s="29"/>
      <c r="HG136" s="29"/>
      <c r="HH136" s="29"/>
      <c r="HI136" s="29"/>
      <c r="HJ136" s="29"/>
      <c r="HK136" s="29"/>
      <c r="HL136" s="29"/>
      <c r="HM136" s="29"/>
      <c r="HN136" s="29"/>
      <c r="HO136" s="29"/>
      <c r="HP136" s="29"/>
      <c r="HQ136" s="29"/>
      <c r="HR136" s="29"/>
      <c r="HS136" s="29"/>
      <c r="HT136" s="29"/>
      <c r="HU136" s="29"/>
      <c r="HV136" s="29"/>
      <c r="HW136" s="29"/>
      <c r="HX136" s="29"/>
      <c r="HY136" s="29"/>
      <c r="HZ136" s="29"/>
      <c r="IA136" s="29"/>
      <c r="IB136" s="29"/>
      <c r="IC136" s="29"/>
      <c r="ID136" s="29"/>
      <c r="IE136" s="29"/>
      <c r="IF136" s="29"/>
      <c r="IG136" s="29"/>
      <c r="IH136" s="29"/>
      <c r="II136" s="29"/>
      <c r="IJ136" s="29"/>
      <c r="IK136" s="29"/>
      <c r="IL136" s="29"/>
      <c r="IM136" s="29"/>
      <c r="IN136" s="29"/>
      <c r="IO136" s="29"/>
      <c r="IP136" s="29"/>
      <c r="IQ136" s="29"/>
      <c r="IR136" s="29"/>
      <c r="IS136" s="29"/>
      <c r="IT136" s="29"/>
      <c r="IU136" s="29"/>
      <c r="IV136" s="29"/>
      <c r="IW136" s="29"/>
      <c r="IX136" s="29"/>
      <c r="IY136" s="29"/>
      <c r="IZ136" s="29"/>
      <c r="JA136" s="29"/>
      <c r="JB136" s="29"/>
      <c r="JC136" s="29"/>
      <c r="JD136" s="29"/>
      <c r="JE136" s="29"/>
      <c r="JF136" s="29"/>
      <c r="JG136" s="29"/>
      <c r="JH136" s="29"/>
      <c r="JI136" s="29"/>
      <c r="JJ136" s="29"/>
      <c r="JK136" s="29"/>
      <c r="JL136" s="29"/>
      <c r="JM136" s="29"/>
      <c r="JN136" s="29"/>
      <c r="JO136" s="29"/>
      <c r="JP136" s="29"/>
      <c r="JQ136" s="29"/>
      <c r="JR136" s="29"/>
      <c r="JS136" s="29"/>
      <c r="JT136" s="29"/>
      <c r="JU136" s="29"/>
      <c r="JV136" s="29"/>
      <c r="JW136" s="29"/>
      <c r="JX136" s="29"/>
      <c r="JY136" s="29"/>
      <c r="JZ136" s="29"/>
      <c r="KA136" s="29"/>
      <c r="KB136" s="29"/>
      <c r="KC136" s="29"/>
      <c r="KD136" s="29"/>
      <c r="KE136" s="29"/>
      <c r="KF136" s="29"/>
      <c r="KG136" s="29"/>
      <c r="KH136" s="29"/>
      <c r="KI136" s="29"/>
      <c r="KJ136" s="29"/>
      <c r="KK136" s="29"/>
      <c r="KL136" s="29"/>
      <c r="KM136" s="29"/>
      <c r="KN136" s="29"/>
      <c r="KO136" s="29"/>
      <c r="KP136" s="29"/>
      <c r="KQ136" s="29"/>
      <c r="KR136" s="29"/>
      <c r="KS136" s="29"/>
      <c r="KT136" s="29"/>
      <c r="KU136" s="29"/>
      <c r="KV136" s="29"/>
      <c r="KW136" s="29"/>
      <c r="KX136" s="29"/>
      <c r="KY136" s="29"/>
      <c r="KZ136" s="29"/>
      <c r="LA136" s="29"/>
      <c r="LB136" s="29"/>
      <c r="LC136" s="29"/>
      <c r="LD136" s="29"/>
      <c r="LE136" s="29"/>
      <c r="LF136" s="29"/>
      <c r="LG136" s="29"/>
      <c r="LH136" s="29"/>
      <c r="LI136" s="29"/>
      <c r="LJ136" s="29"/>
      <c r="LK136" s="29"/>
      <c r="LL136" s="29"/>
      <c r="LM136" s="29"/>
      <c r="LN136" s="29"/>
      <c r="LO136" s="29"/>
      <c r="LP136" s="29"/>
      <c r="LQ136" s="29"/>
      <c r="LR136" s="29"/>
      <c r="LS136" s="29"/>
      <c r="LT136" s="29"/>
      <c r="LU136" s="29"/>
      <c r="LV136" s="29"/>
      <c r="LW136" s="29"/>
      <c r="LX136" s="29"/>
      <c r="LY136" s="29"/>
      <c r="LZ136" s="29"/>
      <c r="MA136" s="29"/>
      <c r="MB136" s="29"/>
      <c r="MC136" s="29"/>
      <c r="MD136" s="29"/>
      <c r="ME136" s="29"/>
      <c r="MF136" s="29"/>
      <c r="MG136" s="29"/>
      <c r="MH136" s="29"/>
      <c r="MI136" s="29"/>
      <c r="MJ136" s="29"/>
      <c r="MK136" s="29"/>
      <c r="ML136" s="29"/>
      <c r="MM136" s="29"/>
      <c r="MN136" s="29"/>
      <c r="MO136" s="29"/>
      <c r="MP136" s="29"/>
      <c r="MQ136" s="29"/>
      <c r="MR136" s="29"/>
      <c r="MS136" s="29"/>
      <c r="MT136" s="29"/>
      <c r="MU136" s="29"/>
      <c r="MV136" s="29"/>
      <c r="MW136" s="29"/>
      <c r="MX136" s="29"/>
      <c r="MY136" s="29"/>
      <c r="MZ136" s="29"/>
      <c r="NA136" s="29"/>
      <c r="NB136" s="29"/>
      <c r="NC136" s="29"/>
      <c r="ND136" s="29"/>
      <c r="NE136" s="29"/>
      <c r="NF136" s="29"/>
      <c r="NG136" s="29"/>
      <c r="NH136" s="29"/>
      <c r="NI136" s="29"/>
      <c r="NJ136" s="29"/>
      <c r="NK136" s="29"/>
      <c r="NL136" s="29"/>
      <c r="NM136" s="29"/>
      <c r="NN136" s="29"/>
      <c r="NO136" s="29"/>
      <c r="NP136" s="29"/>
      <c r="NQ136" s="29"/>
      <c r="NR136" s="29"/>
      <c r="NS136" s="29"/>
      <c r="NT136" s="29"/>
      <c r="NU136" s="29"/>
      <c r="NV136" s="29"/>
      <c r="NW136" s="29"/>
      <c r="NX136" s="29"/>
      <c r="NY136" s="29"/>
      <c r="NZ136" s="29"/>
      <c r="OA136" s="29"/>
      <c r="OB136" s="29"/>
      <c r="OC136" s="29"/>
      <c r="OD136" s="29"/>
      <c r="OE136" s="29"/>
      <c r="OF136" s="29"/>
      <c r="OG136" s="29"/>
      <c r="OH136" s="29"/>
      <c r="OI136" s="29"/>
      <c r="OJ136" s="29"/>
      <c r="OK136" s="29"/>
      <c r="OL136" s="29"/>
      <c r="OM136" s="29"/>
      <c r="ON136" s="29"/>
      <c r="OO136" s="29"/>
      <c r="OP136" s="29"/>
      <c r="OQ136" s="29"/>
      <c r="OR136" s="29"/>
      <c r="OS136" s="29"/>
      <c r="OT136" s="29"/>
      <c r="OU136" s="29"/>
      <c r="OV136" s="29"/>
      <c r="OW136" s="29"/>
      <c r="OX136" s="29"/>
      <c r="OY136" s="29"/>
      <c r="OZ136" s="29"/>
      <c r="PA136" s="29"/>
      <c r="PB136" s="29"/>
      <c r="PC136" s="29"/>
      <c r="PD136" s="29"/>
      <c r="PE136" s="29"/>
      <c r="PF136" s="29"/>
      <c r="PG136" s="29"/>
      <c r="PH136" s="29"/>
      <c r="PI136" s="29"/>
      <c r="PJ136" s="29"/>
      <c r="PK136" s="29"/>
      <c r="PL136" s="29"/>
      <c r="PM136" s="29"/>
      <c r="PN136" s="29"/>
      <c r="PO136" s="29"/>
      <c r="PP136" s="29"/>
      <c r="PQ136" s="29"/>
      <c r="PR136" s="29"/>
      <c r="PS136" s="29"/>
      <c r="PT136" s="29"/>
      <c r="PU136" s="29"/>
      <c r="PV136" s="29"/>
      <c r="PW136" s="29"/>
      <c r="PX136" s="29"/>
      <c r="PY136" s="29"/>
      <c r="PZ136" s="29"/>
      <c r="QA136" s="29"/>
      <c r="QB136" s="29"/>
      <c r="QC136" s="29"/>
      <c r="QD136" s="29"/>
      <c r="QE136" s="29"/>
      <c r="QF136" s="29"/>
      <c r="QG136" s="29"/>
      <c r="QH136" s="29"/>
      <c r="QI136" s="29"/>
      <c r="QJ136" s="29"/>
      <c r="QK136" s="29"/>
      <c r="QL136" s="29"/>
      <c r="QM136" s="29"/>
      <c r="QN136" s="29"/>
      <c r="QO136" s="29"/>
      <c r="QP136" s="29"/>
      <c r="QQ136" s="29"/>
      <c r="QR136" s="29"/>
      <c r="QS136" s="29"/>
      <c r="QT136" s="29"/>
      <c r="QU136" s="29"/>
      <c r="QV136" s="29"/>
      <c r="QW136" s="29"/>
      <c r="QX136" s="29"/>
      <c r="QY136" s="29"/>
      <c r="QZ136" s="29"/>
      <c r="RA136" s="29"/>
      <c r="RB136" s="29"/>
      <c r="RC136" s="29"/>
      <c r="RD136" s="29"/>
      <c r="RE136" s="29"/>
      <c r="RF136" s="29"/>
      <c r="RG136" s="29"/>
      <c r="RH136" s="29"/>
      <c r="RI136" s="29"/>
      <c r="RJ136" s="29"/>
      <c r="RK136" s="29"/>
      <c r="RL136" s="29"/>
    </row>
    <row r="137" spans="1:480" s="30" customFormat="1" ht="78.75" customHeight="1" x14ac:dyDescent="0.25">
      <c r="A137" s="34" t="s">
        <v>53</v>
      </c>
      <c r="B137" s="34" t="s">
        <v>60</v>
      </c>
      <c r="C137" s="34" t="s">
        <v>19</v>
      </c>
      <c r="D137" s="26" t="s">
        <v>337</v>
      </c>
      <c r="E137" s="26" t="s">
        <v>55</v>
      </c>
      <c r="F137" s="27" t="s">
        <v>18</v>
      </c>
      <c r="G137" s="28">
        <v>0</v>
      </c>
      <c r="H137" s="90" t="s">
        <v>13</v>
      </c>
      <c r="I137" s="28">
        <v>0.27</v>
      </c>
      <c r="J137" s="28">
        <v>0</v>
      </c>
      <c r="K137" s="28">
        <v>0</v>
      </c>
      <c r="L137" s="28">
        <v>13200</v>
      </c>
      <c r="M137" s="28">
        <v>0</v>
      </c>
      <c r="N137" s="52"/>
      <c r="O137" s="52"/>
      <c r="P137" s="52"/>
      <c r="Q137" s="169"/>
      <c r="R137" s="29"/>
      <c r="S137" s="29"/>
      <c r="T137" s="29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F137" s="29"/>
      <c r="AG137" s="29"/>
      <c r="AH137" s="29"/>
      <c r="AI137" s="29"/>
      <c r="AJ137" s="29"/>
      <c r="AK137" s="29"/>
      <c r="AL137" s="29"/>
      <c r="AM137" s="29"/>
      <c r="AN137" s="29"/>
      <c r="AO137" s="29"/>
      <c r="AP137" s="29"/>
      <c r="AQ137" s="29"/>
      <c r="AR137" s="29"/>
      <c r="AS137" s="29"/>
      <c r="AT137" s="29"/>
      <c r="AU137" s="29"/>
      <c r="AV137" s="29"/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  <c r="FY137" s="29"/>
      <c r="FZ137" s="29"/>
      <c r="GA137" s="29"/>
      <c r="GB137" s="29"/>
      <c r="GC137" s="29"/>
      <c r="GD137" s="29"/>
      <c r="GE137" s="29"/>
      <c r="GF137" s="29"/>
      <c r="GG137" s="29"/>
      <c r="GH137" s="29"/>
      <c r="GI137" s="29"/>
      <c r="GJ137" s="29"/>
      <c r="GK137" s="29"/>
      <c r="GL137" s="29"/>
      <c r="GM137" s="29"/>
      <c r="GN137" s="29"/>
      <c r="GO137" s="29"/>
      <c r="GP137" s="29"/>
      <c r="GQ137" s="29"/>
      <c r="GR137" s="29"/>
      <c r="GS137" s="29"/>
      <c r="GT137" s="29"/>
      <c r="GU137" s="29"/>
      <c r="GV137" s="29"/>
      <c r="GW137" s="29"/>
      <c r="GX137" s="29"/>
      <c r="GY137" s="29"/>
      <c r="GZ137" s="29"/>
      <c r="HA137" s="29"/>
      <c r="HB137" s="29"/>
      <c r="HC137" s="29"/>
      <c r="HD137" s="29"/>
      <c r="HE137" s="29"/>
      <c r="HF137" s="29"/>
      <c r="HG137" s="29"/>
      <c r="HH137" s="29"/>
      <c r="HI137" s="29"/>
      <c r="HJ137" s="29"/>
      <c r="HK137" s="29"/>
      <c r="HL137" s="29"/>
      <c r="HM137" s="29"/>
      <c r="HN137" s="29"/>
      <c r="HO137" s="29"/>
      <c r="HP137" s="29"/>
      <c r="HQ137" s="29"/>
      <c r="HR137" s="29"/>
      <c r="HS137" s="29"/>
      <c r="HT137" s="29"/>
      <c r="HU137" s="29"/>
      <c r="HV137" s="29"/>
      <c r="HW137" s="29"/>
      <c r="HX137" s="29"/>
      <c r="HY137" s="29"/>
      <c r="HZ137" s="29"/>
      <c r="IA137" s="29"/>
      <c r="IB137" s="29"/>
      <c r="IC137" s="29"/>
      <c r="ID137" s="29"/>
      <c r="IE137" s="29"/>
      <c r="IF137" s="29"/>
      <c r="IG137" s="29"/>
      <c r="IH137" s="29"/>
      <c r="II137" s="29"/>
      <c r="IJ137" s="29"/>
      <c r="IK137" s="29"/>
      <c r="IL137" s="29"/>
      <c r="IM137" s="29"/>
      <c r="IN137" s="29"/>
      <c r="IO137" s="29"/>
      <c r="IP137" s="29"/>
      <c r="IQ137" s="29"/>
      <c r="IR137" s="29"/>
      <c r="IS137" s="29"/>
      <c r="IT137" s="29"/>
      <c r="IU137" s="29"/>
      <c r="IV137" s="29"/>
      <c r="IW137" s="29"/>
      <c r="IX137" s="29"/>
      <c r="IY137" s="29"/>
      <c r="IZ137" s="29"/>
      <c r="JA137" s="29"/>
      <c r="JB137" s="29"/>
      <c r="JC137" s="29"/>
      <c r="JD137" s="29"/>
      <c r="JE137" s="29"/>
      <c r="JF137" s="29"/>
      <c r="JG137" s="29"/>
      <c r="JH137" s="29"/>
      <c r="JI137" s="29"/>
      <c r="JJ137" s="29"/>
      <c r="JK137" s="29"/>
      <c r="JL137" s="29"/>
      <c r="JM137" s="29"/>
      <c r="JN137" s="29"/>
      <c r="JO137" s="29"/>
      <c r="JP137" s="29"/>
      <c r="JQ137" s="29"/>
      <c r="JR137" s="29"/>
      <c r="JS137" s="29"/>
      <c r="JT137" s="29"/>
      <c r="JU137" s="29"/>
      <c r="JV137" s="29"/>
      <c r="JW137" s="29"/>
      <c r="JX137" s="29"/>
      <c r="JY137" s="29"/>
      <c r="JZ137" s="29"/>
      <c r="KA137" s="29"/>
      <c r="KB137" s="29"/>
      <c r="KC137" s="29"/>
      <c r="KD137" s="29"/>
      <c r="KE137" s="29"/>
      <c r="KF137" s="29"/>
      <c r="KG137" s="29"/>
      <c r="KH137" s="29"/>
      <c r="KI137" s="29"/>
      <c r="KJ137" s="29"/>
      <c r="KK137" s="29"/>
      <c r="KL137" s="29"/>
      <c r="KM137" s="29"/>
      <c r="KN137" s="29"/>
      <c r="KO137" s="29"/>
      <c r="KP137" s="29"/>
      <c r="KQ137" s="29"/>
      <c r="KR137" s="29"/>
      <c r="KS137" s="29"/>
      <c r="KT137" s="29"/>
      <c r="KU137" s="29"/>
      <c r="KV137" s="29"/>
      <c r="KW137" s="29"/>
      <c r="KX137" s="29"/>
      <c r="KY137" s="29"/>
      <c r="KZ137" s="29"/>
      <c r="LA137" s="29"/>
      <c r="LB137" s="29"/>
      <c r="LC137" s="29"/>
      <c r="LD137" s="29"/>
      <c r="LE137" s="29"/>
      <c r="LF137" s="29"/>
      <c r="LG137" s="29"/>
      <c r="LH137" s="29"/>
      <c r="LI137" s="29"/>
      <c r="LJ137" s="29"/>
      <c r="LK137" s="29"/>
      <c r="LL137" s="29"/>
      <c r="LM137" s="29"/>
      <c r="LN137" s="29"/>
      <c r="LO137" s="29"/>
      <c r="LP137" s="29"/>
      <c r="LQ137" s="29"/>
      <c r="LR137" s="29"/>
      <c r="LS137" s="29"/>
      <c r="LT137" s="29"/>
      <c r="LU137" s="29"/>
      <c r="LV137" s="29"/>
      <c r="LW137" s="29"/>
      <c r="LX137" s="29"/>
      <c r="LY137" s="29"/>
      <c r="LZ137" s="29"/>
      <c r="MA137" s="29"/>
      <c r="MB137" s="29"/>
      <c r="MC137" s="29"/>
      <c r="MD137" s="29"/>
      <c r="ME137" s="29"/>
      <c r="MF137" s="29"/>
      <c r="MG137" s="29"/>
      <c r="MH137" s="29"/>
      <c r="MI137" s="29"/>
      <c r="MJ137" s="29"/>
      <c r="MK137" s="29"/>
      <c r="ML137" s="29"/>
      <c r="MM137" s="29"/>
      <c r="MN137" s="29"/>
      <c r="MO137" s="29"/>
      <c r="MP137" s="29"/>
      <c r="MQ137" s="29"/>
      <c r="MR137" s="29"/>
      <c r="MS137" s="29"/>
      <c r="MT137" s="29"/>
      <c r="MU137" s="29"/>
      <c r="MV137" s="29"/>
      <c r="MW137" s="29"/>
      <c r="MX137" s="29"/>
      <c r="MY137" s="29"/>
      <c r="MZ137" s="29"/>
      <c r="NA137" s="29"/>
      <c r="NB137" s="29"/>
      <c r="NC137" s="29"/>
      <c r="ND137" s="29"/>
      <c r="NE137" s="29"/>
      <c r="NF137" s="29"/>
      <c r="NG137" s="29"/>
      <c r="NH137" s="29"/>
      <c r="NI137" s="29"/>
      <c r="NJ137" s="29"/>
      <c r="NK137" s="29"/>
      <c r="NL137" s="29"/>
      <c r="NM137" s="29"/>
      <c r="NN137" s="29"/>
      <c r="NO137" s="29"/>
      <c r="NP137" s="29"/>
      <c r="NQ137" s="29"/>
      <c r="NR137" s="29"/>
      <c r="NS137" s="29"/>
      <c r="NT137" s="29"/>
      <c r="NU137" s="29"/>
      <c r="NV137" s="29"/>
      <c r="NW137" s="29"/>
      <c r="NX137" s="29"/>
      <c r="NY137" s="29"/>
      <c r="NZ137" s="29"/>
      <c r="OA137" s="29"/>
      <c r="OB137" s="29"/>
      <c r="OC137" s="29"/>
      <c r="OD137" s="29"/>
      <c r="OE137" s="29"/>
      <c r="OF137" s="29"/>
      <c r="OG137" s="29"/>
      <c r="OH137" s="29"/>
      <c r="OI137" s="29"/>
      <c r="OJ137" s="29"/>
      <c r="OK137" s="29"/>
      <c r="OL137" s="29"/>
      <c r="OM137" s="29"/>
      <c r="ON137" s="29"/>
      <c r="OO137" s="29"/>
      <c r="OP137" s="29"/>
      <c r="OQ137" s="29"/>
      <c r="OR137" s="29"/>
      <c r="OS137" s="29"/>
      <c r="OT137" s="29"/>
      <c r="OU137" s="29"/>
      <c r="OV137" s="29"/>
      <c r="OW137" s="29"/>
      <c r="OX137" s="29"/>
      <c r="OY137" s="29"/>
      <c r="OZ137" s="29"/>
      <c r="PA137" s="29"/>
      <c r="PB137" s="29"/>
      <c r="PC137" s="29"/>
      <c r="PD137" s="29"/>
      <c r="PE137" s="29"/>
      <c r="PF137" s="29"/>
      <c r="PG137" s="29"/>
      <c r="PH137" s="29"/>
      <c r="PI137" s="29"/>
      <c r="PJ137" s="29"/>
      <c r="PK137" s="29"/>
      <c r="PL137" s="29"/>
      <c r="PM137" s="29"/>
      <c r="PN137" s="29"/>
      <c r="PO137" s="29"/>
      <c r="PP137" s="29"/>
      <c r="PQ137" s="29"/>
      <c r="PR137" s="29"/>
      <c r="PS137" s="29"/>
      <c r="PT137" s="29"/>
      <c r="PU137" s="29"/>
      <c r="PV137" s="29"/>
      <c r="PW137" s="29"/>
      <c r="PX137" s="29"/>
      <c r="PY137" s="29"/>
      <c r="PZ137" s="29"/>
      <c r="QA137" s="29"/>
      <c r="QB137" s="29"/>
      <c r="QC137" s="29"/>
      <c r="QD137" s="29"/>
      <c r="QE137" s="29"/>
      <c r="QF137" s="29"/>
      <c r="QG137" s="29"/>
      <c r="QH137" s="29"/>
      <c r="QI137" s="29"/>
      <c r="QJ137" s="29"/>
      <c r="QK137" s="29"/>
      <c r="QL137" s="29"/>
      <c r="QM137" s="29"/>
      <c r="QN137" s="29"/>
      <c r="QO137" s="29"/>
      <c r="QP137" s="29"/>
      <c r="QQ137" s="29"/>
      <c r="QR137" s="29"/>
      <c r="QS137" s="29"/>
      <c r="QT137" s="29"/>
      <c r="QU137" s="29"/>
      <c r="QV137" s="29"/>
      <c r="QW137" s="29"/>
      <c r="QX137" s="29"/>
      <c r="QY137" s="29"/>
      <c r="QZ137" s="29"/>
      <c r="RA137" s="29"/>
      <c r="RB137" s="29"/>
      <c r="RC137" s="29"/>
      <c r="RD137" s="29"/>
      <c r="RE137" s="29"/>
      <c r="RF137" s="29"/>
      <c r="RG137" s="29"/>
      <c r="RH137" s="29"/>
      <c r="RI137" s="29"/>
      <c r="RJ137" s="29"/>
      <c r="RK137" s="29"/>
      <c r="RL137" s="29"/>
    </row>
    <row r="138" spans="1:480" s="30" customFormat="1" ht="78.75" customHeight="1" x14ac:dyDescent="0.25">
      <c r="A138" s="34" t="s">
        <v>53</v>
      </c>
      <c r="B138" s="34" t="s">
        <v>60</v>
      </c>
      <c r="C138" s="34" t="s">
        <v>19</v>
      </c>
      <c r="D138" s="26" t="s">
        <v>338</v>
      </c>
      <c r="E138" s="26" t="s">
        <v>55</v>
      </c>
      <c r="F138" s="27" t="s">
        <v>18</v>
      </c>
      <c r="G138" s="28">
        <v>0</v>
      </c>
      <c r="H138" s="90" t="s">
        <v>13</v>
      </c>
      <c r="I138" s="28">
        <v>0.18</v>
      </c>
      <c r="J138" s="28">
        <v>0</v>
      </c>
      <c r="K138" s="28">
        <v>0</v>
      </c>
      <c r="L138" s="28">
        <v>3200</v>
      </c>
      <c r="M138" s="28">
        <v>0</v>
      </c>
      <c r="N138" s="52"/>
      <c r="O138" s="52"/>
      <c r="P138" s="52"/>
      <c r="Q138" s="169"/>
      <c r="R138" s="29"/>
      <c r="S138" s="29"/>
      <c r="T138" s="29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F138" s="29"/>
      <c r="AG138" s="29"/>
      <c r="AH138" s="29"/>
      <c r="AI138" s="29"/>
      <c r="AJ138" s="29"/>
      <c r="AK138" s="29"/>
      <c r="AL138" s="29"/>
      <c r="AM138" s="29"/>
      <c r="AN138" s="29"/>
      <c r="AO138" s="29"/>
      <c r="AP138" s="29"/>
      <c r="AQ138" s="29"/>
      <c r="AR138" s="29"/>
      <c r="AS138" s="29"/>
      <c r="AT138" s="29"/>
      <c r="AU138" s="29"/>
      <c r="AV138" s="29"/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  <c r="FY138" s="29"/>
      <c r="FZ138" s="29"/>
      <c r="GA138" s="29"/>
      <c r="GB138" s="29"/>
      <c r="GC138" s="29"/>
      <c r="GD138" s="29"/>
      <c r="GE138" s="29"/>
      <c r="GF138" s="29"/>
      <c r="GG138" s="29"/>
      <c r="GH138" s="29"/>
      <c r="GI138" s="29"/>
      <c r="GJ138" s="29"/>
      <c r="GK138" s="29"/>
      <c r="GL138" s="29"/>
      <c r="GM138" s="29"/>
      <c r="GN138" s="29"/>
      <c r="GO138" s="29"/>
      <c r="GP138" s="29"/>
      <c r="GQ138" s="29"/>
      <c r="GR138" s="29"/>
      <c r="GS138" s="29"/>
      <c r="GT138" s="29"/>
      <c r="GU138" s="29"/>
      <c r="GV138" s="29"/>
      <c r="GW138" s="29"/>
      <c r="GX138" s="29"/>
      <c r="GY138" s="29"/>
      <c r="GZ138" s="29"/>
      <c r="HA138" s="29"/>
      <c r="HB138" s="29"/>
      <c r="HC138" s="29"/>
      <c r="HD138" s="29"/>
      <c r="HE138" s="29"/>
      <c r="HF138" s="29"/>
      <c r="HG138" s="29"/>
      <c r="HH138" s="29"/>
      <c r="HI138" s="29"/>
      <c r="HJ138" s="29"/>
      <c r="HK138" s="29"/>
      <c r="HL138" s="29"/>
      <c r="HM138" s="29"/>
      <c r="HN138" s="29"/>
      <c r="HO138" s="29"/>
      <c r="HP138" s="29"/>
      <c r="HQ138" s="29"/>
      <c r="HR138" s="29"/>
      <c r="HS138" s="29"/>
      <c r="HT138" s="29"/>
      <c r="HU138" s="29"/>
      <c r="HV138" s="29"/>
      <c r="HW138" s="29"/>
      <c r="HX138" s="29"/>
      <c r="HY138" s="29"/>
      <c r="HZ138" s="29"/>
      <c r="IA138" s="29"/>
      <c r="IB138" s="29"/>
      <c r="IC138" s="29"/>
      <c r="ID138" s="29"/>
      <c r="IE138" s="29"/>
      <c r="IF138" s="29"/>
      <c r="IG138" s="29"/>
      <c r="IH138" s="29"/>
      <c r="II138" s="29"/>
      <c r="IJ138" s="29"/>
      <c r="IK138" s="29"/>
      <c r="IL138" s="29"/>
      <c r="IM138" s="29"/>
      <c r="IN138" s="29"/>
      <c r="IO138" s="29"/>
      <c r="IP138" s="29"/>
      <c r="IQ138" s="29"/>
      <c r="IR138" s="29"/>
      <c r="IS138" s="29"/>
      <c r="IT138" s="29"/>
      <c r="IU138" s="29"/>
      <c r="IV138" s="29"/>
      <c r="IW138" s="29"/>
      <c r="IX138" s="29"/>
      <c r="IY138" s="29"/>
      <c r="IZ138" s="29"/>
      <c r="JA138" s="29"/>
      <c r="JB138" s="29"/>
      <c r="JC138" s="29"/>
      <c r="JD138" s="29"/>
      <c r="JE138" s="29"/>
      <c r="JF138" s="29"/>
      <c r="JG138" s="29"/>
      <c r="JH138" s="29"/>
      <c r="JI138" s="29"/>
      <c r="JJ138" s="29"/>
      <c r="JK138" s="29"/>
      <c r="JL138" s="29"/>
      <c r="JM138" s="29"/>
      <c r="JN138" s="29"/>
      <c r="JO138" s="29"/>
      <c r="JP138" s="29"/>
      <c r="JQ138" s="29"/>
      <c r="JR138" s="29"/>
      <c r="JS138" s="29"/>
      <c r="JT138" s="29"/>
      <c r="JU138" s="29"/>
      <c r="JV138" s="29"/>
      <c r="JW138" s="29"/>
      <c r="JX138" s="29"/>
      <c r="JY138" s="29"/>
      <c r="JZ138" s="29"/>
      <c r="KA138" s="29"/>
      <c r="KB138" s="29"/>
      <c r="KC138" s="29"/>
      <c r="KD138" s="29"/>
      <c r="KE138" s="29"/>
      <c r="KF138" s="29"/>
      <c r="KG138" s="29"/>
      <c r="KH138" s="29"/>
      <c r="KI138" s="29"/>
      <c r="KJ138" s="29"/>
      <c r="KK138" s="29"/>
      <c r="KL138" s="29"/>
      <c r="KM138" s="29"/>
      <c r="KN138" s="29"/>
      <c r="KO138" s="29"/>
      <c r="KP138" s="29"/>
      <c r="KQ138" s="29"/>
      <c r="KR138" s="29"/>
      <c r="KS138" s="29"/>
      <c r="KT138" s="29"/>
      <c r="KU138" s="29"/>
      <c r="KV138" s="29"/>
      <c r="KW138" s="29"/>
      <c r="KX138" s="29"/>
      <c r="KY138" s="29"/>
      <c r="KZ138" s="29"/>
      <c r="LA138" s="29"/>
      <c r="LB138" s="29"/>
      <c r="LC138" s="29"/>
      <c r="LD138" s="29"/>
      <c r="LE138" s="29"/>
      <c r="LF138" s="29"/>
      <c r="LG138" s="29"/>
      <c r="LH138" s="29"/>
      <c r="LI138" s="29"/>
      <c r="LJ138" s="29"/>
      <c r="LK138" s="29"/>
      <c r="LL138" s="29"/>
      <c r="LM138" s="29"/>
      <c r="LN138" s="29"/>
      <c r="LO138" s="29"/>
      <c r="LP138" s="29"/>
      <c r="LQ138" s="29"/>
      <c r="LR138" s="29"/>
      <c r="LS138" s="29"/>
      <c r="LT138" s="29"/>
      <c r="LU138" s="29"/>
      <c r="LV138" s="29"/>
      <c r="LW138" s="29"/>
      <c r="LX138" s="29"/>
      <c r="LY138" s="29"/>
      <c r="LZ138" s="29"/>
      <c r="MA138" s="29"/>
      <c r="MB138" s="29"/>
      <c r="MC138" s="29"/>
      <c r="MD138" s="29"/>
      <c r="ME138" s="29"/>
      <c r="MF138" s="29"/>
      <c r="MG138" s="29"/>
      <c r="MH138" s="29"/>
      <c r="MI138" s="29"/>
      <c r="MJ138" s="29"/>
      <c r="MK138" s="29"/>
      <c r="ML138" s="29"/>
      <c r="MM138" s="29"/>
      <c r="MN138" s="29"/>
      <c r="MO138" s="29"/>
      <c r="MP138" s="29"/>
      <c r="MQ138" s="29"/>
      <c r="MR138" s="29"/>
      <c r="MS138" s="29"/>
      <c r="MT138" s="29"/>
      <c r="MU138" s="29"/>
      <c r="MV138" s="29"/>
      <c r="MW138" s="29"/>
      <c r="MX138" s="29"/>
      <c r="MY138" s="29"/>
      <c r="MZ138" s="29"/>
      <c r="NA138" s="29"/>
      <c r="NB138" s="29"/>
      <c r="NC138" s="29"/>
      <c r="ND138" s="29"/>
      <c r="NE138" s="29"/>
      <c r="NF138" s="29"/>
      <c r="NG138" s="29"/>
      <c r="NH138" s="29"/>
      <c r="NI138" s="29"/>
      <c r="NJ138" s="29"/>
      <c r="NK138" s="29"/>
      <c r="NL138" s="29"/>
      <c r="NM138" s="29"/>
      <c r="NN138" s="29"/>
      <c r="NO138" s="29"/>
      <c r="NP138" s="29"/>
      <c r="NQ138" s="29"/>
      <c r="NR138" s="29"/>
      <c r="NS138" s="29"/>
      <c r="NT138" s="29"/>
      <c r="NU138" s="29"/>
      <c r="NV138" s="29"/>
      <c r="NW138" s="29"/>
      <c r="NX138" s="29"/>
      <c r="NY138" s="29"/>
      <c r="NZ138" s="29"/>
      <c r="OA138" s="29"/>
      <c r="OB138" s="29"/>
      <c r="OC138" s="29"/>
      <c r="OD138" s="29"/>
      <c r="OE138" s="29"/>
      <c r="OF138" s="29"/>
      <c r="OG138" s="29"/>
      <c r="OH138" s="29"/>
      <c r="OI138" s="29"/>
      <c r="OJ138" s="29"/>
      <c r="OK138" s="29"/>
      <c r="OL138" s="29"/>
      <c r="OM138" s="29"/>
      <c r="ON138" s="29"/>
      <c r="OO138" s="29"/>
      <c r="OP138" s="29"/>
      <c r="OQ138" s="29"/>
      <c r="OR138" s="29"/>
      <c r="OS138" s="29"/>
      <c r="OT138" s="29"/>
      <c r="OU138" s="29"/>
      <c r="OV138" s="29"/>
      <c r="OW138" s="29"/>
      <c r="OX138" s="29"/>
      <c r="OY138" s="29"/>
      <c r="OZ138" s="29"/>
      <c r="PA138" s="29"/>
      <c r="PB138" s="29"/>
      <c r="PC138" s="29"/>
      <c r="PD138" s="29"/>
      <c r="PE138" s="29"/>
      <c r="PF138" s="29"/>
      <c r="PG138" s="29"/>
      <c r="PH138" s="29"/>
      <c r="PI138" s="29"/>
      <c r="PJ138" s="29"/>
      <c r="PK138" s="29"/>
      <c r="PL138" s="29"/>
      <c r="PM138" s="29"/>
      <c r="PN138" s="29"/>
      <c r="PO138" s="29"/>
      <c r="PP138" s="29"/>
      <c r="PQ138" s="29"/>
      <c r="PR138" s="29"/>
      <c r="PS138" s="29"/>
      <c r="PT138" s="29"/>
      <c r="PU138" s="29"/>
      <c r="PV138" s="29"/>
      <c r="PW138" s="29"/>
      <c r="PX138" s="29"/>
      <c r="PY138" s="29"/>
      <c r="PZ138" s="29"/>
      <c r="QA138" s="29"/>
      <c r="QB138" s="29"/>
      <c r="QC138" s="29"/>
      <c r="QD138" s="29"/>
      <c r="QE138" s="29"/>
      <c r="QF138" s="29"/>
      <c r="QG138" s="29"/>
      <c r="QH138" s="29"/>
      <c r="QI138" s="29"/>
      <c r="QJ138" s="29"/>
      <c r="QK138" s="29"/>
      <c r="QL138" s="29"/>
      <c r="QM138" s="29"/>
      <c r="QN138" s="29"/>
      <c r="QO138" s="29"/>
      <c r="QP138" s="29"/>
      <c r="QQ138" s="29"/>
      <c r="QR138" s="29"/>
      <c r="QS138" s="29"/>
      <c r="QT138" s="29"/>
      <c r="QU138" s="29"/>
      <c r="QV138" s="29"/>
      <c r="QW138" s="29"/>
      <c r="QX138" s="29"/>
      <c r="QY138" s="29"/>
      <c r="QZ138" s="29"/>
      <c r="RA138" s="29"/>
      <c r="RB138" s="29"/>
      <c r="RC138" s="29"/>
      <c r="RD138" s="29"/>
      <c r="RE138" s="29"/>
      <c r="RF138" s="29"/>
      <c r="RG138" s="29"/>
      <c r="RH138" s="29"/>
      <c r="RI138" s="29"/>
      <c r="RJ138" s="29"/>
      <c r="RK138" s="29"/>
      <c r="RL138" s="29"/>
    </row>
    <row r="139" spans="1:480" s="30" customFormat="1" ht="93.75" customHeight="1" x14ac:dyDescent="0.25">
      <c r="A139" s="34" t="s">
        <v>53</v>
      </c>
      <c r="B139" s="34" t="s">
        <v>60</v>
      </c>
      <c r="C139" s="34" t="s">
        <v>19</v>
      </c>
      <c r="D139" s="26" t="s">
        <v>339</v>
      </c>
      <c r="E139" s="26" t="s">
        <v>55</v>
      </c>
      <c r="F139" s="27" t="s">
        <v>18</v>
      </c>
      <c r="G139" s="28">
        <v>0</v>
      </c>
      <c r="H139" s="90" t="s">
        <v>13</v>
      </c>
      <c r="I139" s="28">
        <v>0.2</v>
      </c>
      <c r="J139" s="28">
        <v>0</v>
      </c>
      <c r="K139" s="28">
        <v>0</v>
      </c>
      <c r="L139" s="28">
        <v>4900</v>
      </c>
      <c r="M139" s="28">
        <v>0</v>
      </c>
      <c r="N139" s="52"/>
      <c r="O139" s="52"/>
      <c r="P139" s="52"/>
      <c r="Q139" s="169"/>
      <c r="R139" s="29"/>
      <c r="S139" s="29"/>
      <c r="T139" s="29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F139" s="29"/>
      <c r="AG139" s="29"/>
      <c r="AH139" s="29"/>
      <c r="AI139" s="29"/>
      <c r="AJ139" s="29"/>
      <c r="AK139" s="29"/>
      <c r="AL139" s="29"/>
      <c r="AM139" s="29"/>
      <c r="AN139" s="29"/>
      <c r="AO139" s="29"/>
      <c r="AP139" s="29"/>
      <c r="AQ139" s="29"/>
      <c r="AR139" s="29"/>
      <c r="AS139" s="29"/>
      <c r="AT139" s="29"/>
      <c r="AU139" s="29"/>
      <c r="AV139" s="29"/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  <c r="FY139" s="29"/>
      <c r="FZ139" s="29"/>
      <c r="GA139" s="29"/>
      <c r="GB139" s="29"/>
      <c r="GC139" s="29"/>
      <c r="GD139" s="29"/>
      <c r="GE139" s="29"/>
      <c r="GF139" s="29"/>
      <c r="GG139" s="29"/>
      <c r="GH139" s="29"/>
      <c r="GI139" s="29"/>
      <c r="GJ139" s="29"/>
      <c r="GK139" s="29"/>
      <c r="GL139" s="29"/>
      <c r="GM139" s="29"/>
      <c r="GN139" s="29"/>
      <c r="GO139" s="29"/>
      <c r="GP139" s="29"/>
      <c r="GQ139" s="29"/>
      <c r="GR139" s="29"/>
      <c r="GS139" s="29"/>
      <c r="GT139" s="29"/>
      <c r="GU139" s="29"/>
      <c r="GV139" s="29"/>
      <c r="GW139" s="29"/>
      <c r="GX139" s="29"/>
      <c r="GY139" s="29"/>
      <c r="GZ139" s="29"/>
      <c r="HA139" s="29"/>
      <c r="HB139" s="29"/>
      <c r="HC139" s="29"/>
      <c r="HD139" s="29"/>
      <c r="HE139" s="29"/>
      <c r="HF139" s="29"/>
      <c r="HG139" s="29"/>
      <c r="HH139" s="29"/>
      <c r="HI139" s="29"/>
      <c r="HJ139" s="29"/>
      <c r="HK139" s="29"/>
      <c r="HL139" s="29"/>
      <c r="HM139" s="29"/>
      <c r="HN139" s="29"/>
      <c r="HO139" s="29"/>
      <c r="HP139" s="29"/>
      <c r="HQ139" s="29"/>
      <c r="HR139" s="29"/>
      <c r="HS139" s="29"/>
      <c r="HT139" s="29"/>
      <c r="HU139" s="29"/>
      <c r="HV139" s="29"/>
      <c r="HW139" s="29"/>
      <c r="HX139" s="29"/>
      <c r="HY139" s="29"/>
      <c r="HZ139" s="29"/>
      <c r="IA139" s="29"/>
      <c r="IB139" s="29"/>
      <c r="IC139" s="29"/>
      <c r="ID139" s="29"/>
      <c r="IE139" s="29"/>
      <c r="IF139" s="29"/>
      <c r="IG139" s="29"/>
      <c r="IH139" s="29"/>
      <c r="II139" s="29"/>
      <c r="IJ139" s="29"/>
      <c r="IK139" s="29"/>
      <c r="IL139" s="29"/>
      <c r="IM139" s="29"/>
      <c r="IN139" s="29"/>
      <c r="IO139" s="29"/>
      <c r="IP139" s="29"/>
      <c r="IQ139" s="29"/>
      <c r="IR139" s="29"/>
      <c r="IS139" s="29"/>
      <c r="IT139" s="29"/>
      <c r="IU139" s="29"/>
      <c r="IV139" s="29"/>
      <c r="IW139" s="29"/>
      <c r="IX139" s="29"/>
      <c r="IY139" s="29"/>
      <c r="IZ139" s="29"/>
      <c r="JA139" s="29"/>
      <c r="JB139" s="29"/>
      <c r="JC139" s="29"/>
      <c r="JD139" s="29"/>
      <c r="JE139" s="29"/>
      <c r="JF139" s="29"/>
      <c r="JG139" s="29"/>
      <c r="JH139" s="29"/>
      <c r="JI139" s="29"/>
      <c r="JJ139" s="29"/>
      <c r="JK139" s="29"/>
      <c r="JL139" s="29"/>
      <c r="JM139" s="29"/>
      <c r="JN139" s="29"/>
      <c r="JO139" s="29"/>
      <c r="JP139" s="29"/>
      <c r="JQ139" s="29"/>
      <c r="JR139" s="29"/>
      <c r="JS139" s="29"/>
      <c r="JT139" s="29"/>
      <c r="JU139" s="29"/>
      <c r="JV139" s="29"/>
      <c r="JW139" s="29"/>
      <c r="JX139" s="29"/>
      <c r="JY139" s="29"/>
      <c r="JZ139" s="29"/>
      <c r="KA139" s="29"/>
      <c r="KB139" s="29"/>
      <c r="KC139" s="29"/>
      <c r="KD139" s="29"/>
      <c r="KE139" s="29"/>
      <c r="KF139" s="29"/>
      <c r="KG139" s="29"/>
      <c r="KH139" s="29"/>
      <c r="KI139" s="29"/>
      <c r="KJ139" s="29"/>
      <c r="KK139" s="29"/>
      <c r="KL139" s="29"/>
      <c r="KM139" s="29"/>
      <c r="KN139" s="29"/>
      <c r="KO139" s="29"/>
      <c r="KP139" s="29"/>
      <c r="KQ139" s="29"/>
      <c r="KR139" s="29"/>
      <c r="KS139" s="29"/>
      <c r="KT139" s="29"/>
      <c r="KU139" s="29"/>
      <c r="KV139" s="29"/>
      <c r="KW139" s="29"/>
      <c r="KX139" s="29"/>
      <c r="KY139" s="29"/>
      <c r="KZ139" s="29"/>
      <c r="LA139" s="29"/>
      <c r="LB139" s="29"/>
      <c r="LC139" s="29"/>
      <c r="LD139" s="29"/>
      <c r="LE139" s="29"/>
      <c r="LF139" s="29"/>
      <c r="LG139" s="29"/>
      <c r="LH139" s="29"/>
      <c r="LI139" s="29"/>
      <c r="LJ139" s="29"/>
      <c r="LK139" s="29"/>
      <c r="LL139" s="29"/>
      <c r="LM139" s="29"/>
      <c r="LN139" s="29"/>
      <c r="LO139" s="29"/>
      <c r="LP139" s="29"/>
      <c r="LQ139" s="29"/>
      <c r="LR139" s="29"/>
      <c r="LS139" s="29"/>
      <c r="LT139" s="29"/>
      <c r="LU139" s="29"/>
      <c r="LV139" s="29"/>
      <c r="LW139" s="29"/>
      <c r="LX139" s="29"/>
      <c r="LY139" s="29"/>
      <c r="LZ139" s="29"/>
      <c r="MA139" s="29"/>
      <c r="MB139" s="29"/>
      <c r="MC139" s="29"/>
      <c r="MD139" s="29"/>
      <c r="ME139" s="29"/>
      <c r="MF139" s="29"/>
      <c r="MG139" s="29"/>
      <c r="MH139" s="29"/>
      <c r="MI139" s="29"/>
      <c r="MJ139" s="29"/>
      <c r="MK139" s="29"/>
      <c r="ML139" s="29"/>
      <c r="MM139" s="29"/>
      <c r="MN139" s="29"/>
      <c r="MO139" s="29"/>
      <c r="MP139" s="29"/>
      <c r="MQ139" s="29"/>
      <c r="MR139" s="29"/>
      <c r="MS139" s="29"/>
      <c r="MT139" s="29"/>
      <c r="MU139" s="29"/>
      <c r="MV139" s="29"/>
      <c r="MW139" s="29"/>
      <c r="MX139" s="29"/>
      <c r="MY139" s="29"/>
      <c r="MZ139" s="29"/>
      <c r="NA139" s="29"/>
      <c r="NB139" s="29"/>
      <c r="NC139" s="29"/>
      <c r="ND139" s="29"/>
      <c r="NE139" s="29"/>
      <c r="NF139" s="29"/>
      <c r="NG139" s="29"/>
      <c r="NH139" s="29"/>
      <c r="NI139" s="29"/>
      <c r="NJ139" s="29"/>
      <c r="NK139" s="29"/>
      <c r="NL139" s="29"/>
      <c r="NM139" s="29"/>
      <c r="NN139" s="29"/>
      <c r="NO139" s="29"/>
      <c r="NP139" s="29"/>
      <c r="NQ139" s="29"/>
      <c r="NR139" s="29"/>
      <c r="NS139" s="29"/>
      <c r="NT139" s="29"/>
      <c r="NU139" s="29"/>
      <c r="NV139" s="29"/>
      <c r="NW139" s="29"/>
      <c r="NX139" s="29"/>
      <c r="NY139" s="29"/>
      <c r="NZ139" s="29"/>
      <c r="OA139" s="29"/>
      <c r="OB139" s="29"/>
      <c r="OC139" s="29"/>
      <c r="OD139" s="29"/>
      <c r="OE139" s="29"/>
      <c r="OF139" s="29"/>
      <c r="OG139" s="29"/>
      <c r="OH139" s="29"/>
      <c r="OI139" s="29"/>
      <c r="OJ139" s="29"/>
      <c r="OK139" s="29"/>
      <c r="OL139" s="29"/>
      <c r="OM139" s="29"/>
      <c r="ON139" s="29"/>
      <c r="OO139" s="29"/>
      <c r="OP139" s="29"/>
      <c r="OQ139" s="29"/>
      <c r="OR139" s="29"/>
      <c r="OS139" s="29"/>
      <c r="OT139" s="29"/>
      <c r="OU139" s="29"/>
      <c r="OV139" s="29"/>
      <c r="OW139" s="29"/>
      <c r="OX139" s="29"/>
      <c r="OY139" s="29"/>
      <c r="OZ139" s="29"/>
      <c r="PA139" s="29"/>
      <c r="PB139" s="29"/>
      <c r="PC139" s="29"/>
      <c r="PD139" s="29"/>
      <c r="PE139" s="29"/>
      <c r="PF139" s="29"/>
      <c r="PG139" s="29"/>
      <c r="PH139" s="29"/>
      <c r="PI139" s="29"/>
      <c r="PJ139" s="29"/>
      <c r="PK139" s="29"/>
      <c r="PL139" s="29"/>
      <c r="PM139" s="29"/>
      <c r="PN139" s="29"/>
      <c r="PO139" s="29"/>
      <c r="PP139" s="29"/>
      <c r="PQ139" s="29"/>
      <c r="PR139" s="29"/>
      <c r="PS139" s="29"/>
      <c r="PT139" s="29"/>
      <c r="PU139" s="29"/>
      <c r="PV139" s="29"/>
      <c r="PW139" s="29"/>
      <c r="PX139" s="29"/>
      <c r="PY139" s="29"/>
      <c r="PZ139" s="29"/>
      <c r="QA139" s="29"/>
      <c r="QB139" s="29"/>
      <c r="QC139" s="29"/>
      <c r="QD139" s="29"/>
      <c r="QE139" s="29"/>
      <c r="QF139" s="29"/>
      <c r="QG139" s="29"/>
      <c r="QH139" s="29"/>
      <c r="QI139" s="29"/>
      <c r="QJ139" s="29"/>
      <c r="QK139" s="29"/>
      <c r="QL139" s="29"/>
      <c r="QM139" s="29"/>
      <c r="QN139" s="29"/>
      <c r="QO139" s="29"/>
      <c r="QP139" s="29"/>
      <c r="QQ139" s="29"/>
      <c r="QR139" s="29"/>
      <c r="QS139" s="29"/>
      <c r="QT139" s="29"/>
      <c r="QU139" s="29"/>
      <c r="QV139" s="29"/>
      <c r="QW139" s="29"/>
      <c r="QX139" s="29"/>
      <c r="QY139" s="29"/>
      <c r="QZ139" s="29"/>
      <c r="RA139" s="29"/>
      <c r="RB139" s="29"/>
      <c r="RC139" s="29"/>
      <c r="RD139" s="29"/>
      <c r="RE139" s="29"/>
      <c r="RF139" s="29"/>
      <c r="RG139" s="29"/>
      <c r="RH139" s="29"/>
      <c r="RI139" s="29"/>
      <c r="RJ139" s="29"/>
      <c r="RK139" s="29"/>
      <c r="RL139" s="29"/>
    </row>
    <row r="140" spans="1:480" s="30" customFormat="1" ht="72.75" customHeight="1" x14ac:dyDescent="0.25">
      <c r="A140" s="34" t="s">
        <v>53</v>
      </c>
      <c r="B140" s="34" t="s">
        <v>60</v>
      </c>
      <c r="C140" s="34" t="s">
        <v>19</v>
      </c>
      <c r="D140" s="26" t="s">
        <v>340</v>
      </c>
      <c r="E140" s="26" t="s">
        <v>55</v>
      </c>
      <c r="F140" s="27" t="s">
        <v>18</v>
      </c>
      <c r="G140" s="28">
        <v>0</v>
      </c>
      <c r="H140" s="90" t="s">
        <v>13</v>
      </c>
      <c r="I140" s="28">
        <v>0.87</v>
      </c>
      <c r="J140" s="28">
        <v>0</v>
      </c>
      <c r="K140" s="28">
        <v>0</v>
      </c>
      <c r="L140" s="28">
        <v>26000</v>
      </c>
      <c r="M140" s="28">
        <v>0</v>
      </c>
      <c r="N140" s="52"/>
      <c r="O140" s="52"/>
      <c r="P140" s="52"/>
      <c r="Q140" s="169"/>
      <c r="R140" s="29"/>
      <c r="S140" s="29"/>
      <c r="T140" s="29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F140" s="29"/>
      <c r="AG140" s="29"/>
      <c r="AH140" s="29"/>
      <c r="AI140" s="29"/>
      <c r="AJ140" s="29"/>
      <c r="AK140" s="29"/>
      <c r="AL140" s="29"/>
      <c r="AM140" s="29"/>
      <c r="AN140" s="29"/>
      <c r="AO140" s="29"/>
      <c r="AP140" s="29"/>
      <c r="AQ140" s="29"/>
      <c r="AR140" s="29"/>
      <c r="AS140" s="29"/>
      <c r="AT140" s="29"/>
      <c r="AU140" s="29"/>
      <c r="AV140" s="29"/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  <c r="FY140" s="29"/>
      <c r="FZ140" s="29"/>
      <c r="GA140" s="29"/>
      <c r="GB140" s="29"/>
      <c r="GC140" s="29"/>
      <c r="GD140" s="29"/>
      <c r="GE140" s="29"/>
      <c r="GF140" s="29"/>
      <c r="GG140" s="29"/>
      <c r="GH140" s="29"/>
      <c r="GI140" s="29"/>
      <c r="GJ140" s="29"/>
      <c r="GK140" s="29"/>
      <c r="GL140" s="29"/>
      <c r="GM140" s="29"/>
      <c r="GN140" s="29"/>
      <c r="GO140" s="29"/>
      <c r="GP140" s="29"/>
      <c r="GQ140" s="29"/>
      <c r="GR140" s="29"/>
      <c r="GS140" s="29"/>
      <c r="GT140" s="29"/>
      <c r="GU140" s="29"/>
      <c r="GV140" s="29"/>
      <c r="GW140" s="29"/>
      <c r="GX140" s="29"/>
      <c r="GY140" s="29"/>
      <c r="GZ140" s="29"/>
      <c r="HA140" s="29"/>
      <c r="HB140" s="29"/>
      <c r="HC140" s="29"/>
      <c r="HD140" s="29"/>
      <c r="HE140" s="29"/>
      <c r="HF140" s="29"/>
      <c r="HG140" s="29"/>
      <c r="HH140" s="29"/>
      <c r="HI140" s="29"/>
      <c r="HJ140" s="29"/>
      <c r="HK140" s="29"/>
      <c r="HL140" s="29"/>
      <c r="HM140" s="29"/>
      <c r="HN140" s="29"/>
      <c r="HO140" s="29"/>
      <c r="HP140" s="29"/>
      <c r="HQ140" s="29"/>
      <c r="HR140" s="29"/>
      <c r="HS140" s="29"/>
      <c r="HT140" s="29"/>
      <c r="HU140" s="29"/>
      <c r="HV140" s="29"/>
      <c r="HW140" s="29"/>
      <c r="HX140" s="29"/>
      <c r="HY140" s="29"/>
      <c r="HZ140" s="29"/>
      <c r="IA140" s="29"/>
      <c r="IB140" s="29"/>
      <c r="IC140" s="29"/>
      <c r="ID140" s="29"/>
      <c r="IE140" s="29"/>
      <c r="IF140" s="29"/>
      <c r="IG140" s="29"/>
      <c r="IH140" s="29"/>
      <c r="II140" s="29"/>
      <c r="IJ140" s="29"/>
      <c r="IK140" s="29"/>
      <c r="IL140" s="29"/>
      <c r="IM140" s="29"/>
      <c r="IN140" s="29"/>
      <c r="IO140" s="29"/>
      <c r="IP140" s="29"/>
      <c r="IQ140" s="29"/>
      <c r="IR140" s="29"/>
      <c r="IS140" s="29"/>
      <c r="IT140" s="29"/>
      <c r="IU140" s="29"/>
      <c r="IV140" s="29"/>
      <c r="IW140" s="29"/>
      <c r="IX140" s="29"/>
      <c r="IY140" s="29"/>
      <c r="IZ140" s="29"/>
      <c r="JA140" s="29"/>
      <c r="JB140" s="29"/>
      <c r="JC140" s="29"/>
      <c r="JD140" s="29"/>
      <c r="JE140" s="29"/>
      <c r="JF140" s="29"/>
      <c r="JG140" s="29"/>
      <c r="JH140" s="29"/>
      <c r="JI140" s="29"/>
      <c r="JJ140" s="29"/>
      <c r="JK140" s="29"/>
      <c r="JL140" s="29"/>
      <c r="JM140" s="29"/>
      <c r="JN140" s="29"/>
      <c r="JO140" s="29"/>
      <c r="JP140" s="29"/>
      <c r="JQ140" s="29"/>
      <c r="JR140" s="29"/>
      <c r="JS140" s="29"/>
      <c r="JT140" s="29"/>
      <c r="JU140" s="29"/>
      <c r="JV140" s="29"/>
      <c r="JW140" s="29"/>
      <c r="JX140" s="29"/>
      <c r="JY140" s="29"/>
      <c r="JZ140" s="29"/>
      <c r="KA140" s="29"/>
      <c r="KB140" s="29"/>
      <c r="KC140" s="29"/>
      <c r="KD140" s="29"/>
      <c r="KE140" s="29"/>
      <c r="KF140" s="29"/>
      <c r="KG140" s="29"/>
      <c r="KH140" s="29"/>
      <c r="KI140" s="29"/>
      <c r="KJ140" s="29"/>
      <c r="KK140" s="29"/>
      <c r="KL140" s="29"/>
      <c r="KM140" s="29"/>
      <c r="KN140" s="29"/>
      <c r="KO140" s="29"/>
      <c r="KP140" s="29"/>
      <c r="KQ140" s="29"/>
      <c r="KR140" s="29"/>
      <c r="KS140" s="29"/>
      <c r="KT140" s="29"/>
      <c r="KU140" s="29"/>
      <c r="KV140" s="29"/>
      <c r="KW140" s="29"/>
      <c r="KX140" s="29"/>
      <c r="KY140" s="29"/>
      <c r="KZ140" s="29"/>
      <c r="LA140" s="29"/>
      <c r="LB140" s="29"/>
      <c r="LC140" s="29"/>
      <c r="LD140" s="29"/>
      <c r="LE140" s="29"/>
      <c r="LF140" s="29"/>
      <c r="LG140" s="29"/>
      <c r="LH140" s="29"/>
      <c r="LI140" s="29"/>
      <c r="LJ140" s="29"/>
      <c r="LK140" s="29"/>
      <c r="LL140" s="29"/>
      <c r="LM140" s="29"/>
      <c r="LN140" s="29"/>
      <c r="LO140" s="29"/>
      <c r="LP140" s="29"/>
      <c r="LQ140" s="29"/>
      <c r="LR140" s="29"/>
      <c r="LS140" s="29"/>
      <c r="LT140" s="29"/>
      <c r="LU140" s="29"/>
      <c r="LV140" s="29"/>
      <c r="LW140" s="29"/>
      <c r="LX140" s="29"/>
      <c r="LY140" s="29"/>
      <c r="LZ140" s="29"/>
      <c r="MA140" s="29"/>
      <c r="MB140" s="29"/>
      <c r="MC140" s="29"/>
      <c r="MD140" s="29"/>
      <c r="ME140" s="29"/>
      <c r="MF140" s="29"/>
      <c r="MG140" s="29"/>
      <c r="MH140" s="29"/>
      <c r="MI140" s="29"/>
      <c r="MJ140" s="29"/>
      <c r="MK140" s="29"/>
      <c r="ML140" s="29"/>
      <c r="MM140" s="29"/>
      <c r="MN140" s="29"/>
      <c r="MO140" s="29"/>
      <c r="MP140" s="29"/>
      <c r="MQ140" s="29"/>
      <c r="MR140" s="29"/>
      <c r="MS140" s="29"/>
      <c r="MT140" s="29"/>
      <c r="MU140" s="29"/>
      <c r="MV140" s="29"/>
      <c r="MW140" s="29"/>
      <c r="MX140" s="29"/>
      <c r="MY140" s="29"/>
      <c r="MZ140" s="29"/>
      <c r="NA140" s="29"/>
      <c r="NB140" s="29"/>
      <c r="NC140" s="29"/>
      <c r="ND140" s="29"/>
      <c r="NE140" s="29"/>
      <c r="NF140" s="29"/>
      <c r="NG140" s="29"/>
      <c r="NH140" s="29"/>
      <c r="NI140" s="29"/>
      <c r="NJ140" s="29"/>
      <c r="NK140" s="29"/>
      <c r="NL140" s="29"/>
      <c r="NM140" s="29"/>
      <c r="NN140" s="29"/>
      <c r="NO140" s="29"/>
      <c r="NP140" s="29"/>
      <c r="NQ140" s="29"/>
      <c r="NR140" s="29"/>
      <c r="NS140" s="29"/>
      <c r="NT140" s="29"/>
      <c r="NU140" s="29"/>
      <c r="NV140" s="29"/>
      <c r="NW140" s="29"/>
      <c r="NX140" s="29"/>
      <c r="NY140" s="29"/>
      <c r="NZ140" s="29"/>
      <c r="OA140" s="29"/>
      <c r="OB140" s="29"/>
      <c r="OC140" s="29"/>
      <c r="OD140" s="29"/>
      <c r="OE140" s="29"/>
      <c r="OF140" s="29"/>
      <c r="OG140" s="29"/>
      <c r="OH140" s="29"/>
      <c r="OI140" s="29"/>
      <c r="OJ140" s="29"/>
      <c r="OK140" s="29"/>
      <c r="OL140" s="29"/>
      <c r="OM140" s="29"/>
      <c r="ON140" s="29"/>
      <c r="OO140" s="29"/>
      <c r="OP140" s="29"/>
      <c r="OQ140" s="29"/>
      <c r="OR140" s="29"/>
      <c r="OS140" s="29"/>
      <c r="OT140" s="29"/>
      <c r="OU140" s="29"/>
      <c r="OV140" s="29"/>
      <c r="OW140" s="29"/>
      <c r="OX140" s="29"/>
      <c r="OY140" s="29"/>
      <c r="OZ140" s="29"/>
      <c r="PA140" s="29"/>
      <c r="PB140" s="29"/>
      <c r="PC140" s="29"/>
      <c r="PD140" s="29"/>
      <c r="PE140" s="29"/>
      <c r="PF140" s="29"/>
      <c r="PG140" s="29"/>
      <c r="PH140" s="29"/>
      <c r="PI140" s="29"/>
      <c r="PJ140" s="29"/>
      <c r="PK140" s="29"/>
      <c r="PL140" s="29"/>
      <c r="PM140" s="29"/>
      <c r="PN140" s="29"/>
      <c r="PO140" s="29"/>
      <c r="PP140" s="29"/>
      <c r="PQ140" s="29"/>
      <c r="PR140" s="29"/>
      <c r="PS140" s="29"/>
      <c r="PT140" s="29"/>
      <c r="PU140" s="29"/>
      <c r="PV140" s="29"/>
      <c r="PW140" s="29"/>
      <c r="PX140" s="29"/>
      <c r="PY140" s="29"/>
      <c r="PZ140" s="29"/>
      <c r="QA140" s="29"/>
      <c r="QB140" s="29"/>
      <c r="QC140" s="29"/>
      <c r="QD140" s="29"/>
      <c r="QE140" s="29"/>
      <c r="QF140" s="29"/>
      <c r="QG140" s="29"/>
      <c r="QH140" s="29"/>
      <c r="QI140" s="29"/>
      <c r="QJ140" s="29"/>
      <c r="QK140" s="29"/>
      <c r="QL140" s="29"/>
      <c r="QM140" s="29"/>
      <c r="QN140" s="29"/>
      <c r="QO140" s="29"/>
      <c r="QP140" s="29"/>
      <c r="QQ140" s="29"/>
      <c r="QR140" s="29"/>
      <c r="QS140" s="29"/>
      <c r="QT140" s="29"/>
      <c r="QU140" s="29"/>
      <c r="QV140" s="29"/>
      <c r="QW140" s="29"/>
      <c r="QX140" s="29"/>
      <c r="QY140" s="29"/>
      <c r="QZ140" s="29"/>
      <c r="RA140" s="29"/>
      <c r="RB140" s="29"/>
      <c r="RC140" s="29"/>
      <c r="RD140" s="29"/>
      <c r="RE140" s="29"/>
      <c r="RF140" s="29"/>
      <c r="RG140" s="29"/>
      <c r="RH140" s="29"/>
      <c r="RI140" s="29"/>
      <c r="RJ140" s="29"/>
      <c r="RK140" s="29"/>
      <c r="RL140" s="29"/>
    </row>
    <row r="141" spans="1:480" s="30" customFormat="1" ht="71.25" customHeight="1" x14ac:dyDescent="0.25">
      <c r="A141" s="34" t="s">
        <v>53</v>
      </c>
      <c r="B141" s="34" t="s">
        <v>60</v>
      </c>
      <c r="C141" s="34" t="s">
        <v>19</v>
      </c>
      <c r="D141" s="26" t="s">
        <v>341</v>
      </c>
      <c r="E141" s="26" t="s">
        <v>55</v>
      </c>
      <c r="F141" s="27" t="s">
        <v>18</v>
      </c>
      <c r="G141" s="28">
        <v>0</v>
      </c>
      <c r="H141" s="90" t="s">
        <v>13</v>
      </c>
      <c r="I141" s="28">
        <v>0.27</v>
      </c>
      <c r="J141" s="28">
        <v>0</v>
      </c>
      <c r="K141" s="28">
        <v>0</v>
      </c>
      <c r="L141" s="28">
        <v>4700</v>
      </c>
      <c r="M141" s="28">
        <v>0</v>
      </c>
      <c r="N141" s="52"/>
      <c r="O141" s="52"/>
      <c r="P141" s="52"/>
      <c r="Q141" s="169"/>
      <c r="R141" s="29"/>
      <c r="S141" s="29"/>
      <c r="T141" s="29"/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F141" s="29"/>
      <c r="AG141" s="29"/>
      <c r="AH141" s="29"/>
      <c r="AI141" s="29"/>
      <c r="AJ141" s="29"/>
      <c r="AK141" s="29"/>
      <c r="AL141" s="29"/>
      <c r="AM141" s="29"/>
      <c r="AN141" s="29"/>
      <c r="AO141" s="29"/>
      <c r="AP141" s="29"/>
      <c r="AQ141" s="29"/>
      <c r="AR141" s="29"/>
      <c r="AS141" s="29"/>
      <c r="AT141" s="29"/>
      <c r="AU141" s="29"/>
      <c r="AV141" s="29"/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  <c r="FY141" s="29"/>
      <c r="FZ141" s="29"/>
      <c r="GA141" s="29"/>
      <c r="GB141" s="29"/>
      <c r="GC141" s="29"/>
      <c r="GD141" s="29"/>
      <c r="GE141" s="29"/>
      <c r="GF141" s="29"/>
      <c r="GG141" s="29"/>
      <c r="GH141" s="29"/>
      <c r="GI141" s="29"/>
      <c r="GJ141" s="29"/>
      <c r="GK141" s="29"/>
      <c r="GL141" s="29"/>
      <c r="GM141" s="29"/>
      <c r="GN141" s="29"/>
      <c r="GO141" s="29"/>
      <c r="GP141" s="29"/>
      <c r="GQ141" s="29"/>
      <c r="GR141" s="29"/>
      <c r="GS141" s="29"/>
      <c r="GT141" s="29"/>
      <c r="GU141" s="29"/>
      <c r="GV141" s="29"/>
      <c r="GW141" s="29"/>
      <c r="GX141" s="29"/>
      <c r="GY141" s="29"/>
      <c r="GZ141" s="29"/>
      <c r="HA141" s="29"/>
      <c r="HB141" s="29"/>
      <c r="HC141" s="29"/>
      <c r="HD141" s="29"/>
      <c r="HE141" s="29"/>
      <c r="HF141" s="29"/>
      <c r="HG141" s="29"/>
      <c r="HH141" s="29"/>
      <c r="HI141" s="29"/>
      <c r="HJ141" s="29"/>
      <c r="HK141" s="29"/>
      <c r="HL141" s="29"/>
      <c r="HM141" s="29"/>
      <c r="HN141" s="29"/>
      <c r="HO141" s="29"/>
      <c r="HP141" s="29"/>
      <c r="HQ141" s="29"/>
      <c r="HR141" s="29"/>
      <c r="HS141" s="29"/>
      <c r="HT141" s="29"/>
      <c r="HU141" s="29"/>
      <c r="HV141" s="29"/>
      <c r="HW141" s="29"/>
      <c r="HX141" s="29"/>
      <c r="HY141" s="29"/>
      <c r="HZ141" s="29"/>
      <c r="IA141" s="29"/>
      <c r="IB141" s="29"/>
      <c r="IC141" s="29"/>
      <c r="ID141" s="29"/>
      <c r="IE141" s="29"/>
      <c r="IF141" s="29"/>
      <c r="IG141" s="29"/>
      <c r="IH141" s="29"/>
      <c r="II141" s="29"/>
      <c r="IJ141" s="29"/>
      <c r="IK141" s="29"/>
      <c r="IL141" s="29"/>
      <c r="IM141" s="29"/>
      <c r="IN141" s="29"/>
      <c r="IO141" s="29"/>
      <c r="IP141" s="29"/>
      <c r="IQ141" s="29"/>
      <c r="IR141" s="29"/>
      <c r="IS141" s="29"/>
      <c r="IT141" s="29"/>
      <c r="IU141" s="29"/>
      <c r="IV141" s="29"/>
      <c r="IW141" s="29"/>
      <c r="IX141" s="29"/>
      <c r="IY141" s="29"/>
      <c r="IZ141" s="29"/>
      <c r="JA141" s="29"/>
      <c r="JB141" s="29"/>
      <c r="JC141" s="29"/>
      <c r="JD141" s="29"/>
      <c r="JE141" s="29"/>
      <c r="JF141" s="29"/>
      <c r="JG141" s="29"/>
      <c r="JH141" s="29"/>
      <c r="JI141" s="29"/>
      <c r="JJ141" s="29"/>
      <c r="JK141" s="29"/>
      <c r="JL141" s="29"/>
      <c r="JM141" s="29"/>
      <c r="JN141" s="29"/>
      <c r="JO141" s="29"/>
      <c r="JP141" s="29"/>
      <c r="JQ141" s="29"/>
      <c r="JR141" s="29"/>
      <c r="JS141" s="29"/>
      <c r="JT141" s="29"/>
      <c r="JU141" s="29"/>
      <c r="JV141" s="29"/>
      <c r="JW141" s="29"/>
      <c r="JX141" s="29"/>
      <c r="JY141" s="29"/>
      <c r="JZ141" s="29"/>
      <c r="KA141" s="29"/>
      <c r="KB141" s="29"/>
      <c r="KC141" s="29"/>
      <c r="KD141" s="29"/>
      <c r="KE141" s="29"/>
      <c r="KF141" s="29"/>
      <c r="KG141" s="29"/>
      <c r="KH141" s="29"/>
      <c r="KI141" s="29"/>
      <c r="KJ141" s="29"/>
      <c r="KK141" s="29"/>
      <c r="KL141" s="29"/>
      <c r="KM141" s="29"/>
      <c r="KN141" s="29"/>
      <c r="KO141" s="29"/>
      <c r="KP141" s="29"/>
      <c r="KQ141" s="29"/>
      <c r="KR141" s="29"/>
      <c r="KS141" s="29"/>
      <c r="KT141" s="29"/>
      <c r="KU141" s="29"/>
      <c r="KV141" s="29"/>
      <c r="KW141" s="29"/>
      <c r="KX141" s="29"/>
      <c r="KY141" s="29"/>
      <c r="KZ141" s="29"/>
      <c r="LA141" s="29"/>
      <c r="LB141" s="29"/>
      <c r="LC141" s="29"/>
      <c r="LD141" s="29"/>
      <c r="LE141" s="29"/>
      <c r="LF141" s="29"/>
      <c r="LG141" s="29"/>
      <c r="LH141" s="29"/>
      <c r="LI141" s="29"/>
      <c r="LJ141" s="29"/>
      <c r="LK141" s="29"/>
      <c r="LL141" s="29"/>
      <c r="LM141" s="29"/>
      <c r="LN141" s="29"/>
      <c r="LO141" s="29"/>
      <c r="LP141" s="29"/>
      <c r="LQ141" s="29"/>
      <c r="LR141" s="29"/>
      <c r="LS141" s="29"/>
      <c r="LT141" s="29"/>
      <c r="LU141" s="29"/>
      <c r="LV141" s="29"/>
      <c r="LW141" s="29"/>
      <c r="LX141" s="29"/>
      <c r="LY141" s="29"/>
      <c r="LZ141" s="29"/>
      <c r="MA141" s="29"/>
      <c r="MB141" s="29"/>
      <c r="MC141" s="29"/>
      <c r="MD141" s="29"/>
      <c r="ME141" s="29"/>
      <c r="MF141" s="29"/>
      <c r="MG141" s="29"/>
      <c r="MH141" s="29"/>
      <c r="MI141" s="29"/>
      <c r="MJ141" s="29"/>
      <c r="MK141" s="29"/>
      <c r="ML141" s="29"/>
      <c r="MM141" s="29"/>
      <c r="MN141" s="29"/>
      <c r="MO141" s="29"/>
      <c r="MP141" s="29"/>
      <c r="MQ141" s="29"/>
      <c r="MR141" s="29"/>
      <c r="MS141" s="29"/>
      <c r="MT141" s="29"/>
      <c r="MU141" s="29"/>
      <c r="MV141" s="29"/>
      <c r="MW141" s="29"/>
      <c r="MX141" s="29"/>
      <c r="MY141" s="29"/>
      <c r="MZ141" s="29"/>
      <c r="NA141" s="29"/>
      <c r="NB141" s="29"/>
      <c r="NC141" s="29"/>
      <c r="ND141" s="29"/>
      <c r="NE141" s="29"/>
      <c r="NF141" s="29"/>
      <c r="NG141" s="29"/>
      <c r="NH141" s="29"/>
      <c r="NI141" s="29"/>
      <c r="NJ141" s="29"/>
      <c r="NK141" s="29"/>
      <c r="NL141" s="29"/>
      <c r="NM141" s="29"/>
      <c r="NN141" s="29"/>
      <c r="NO141" s="29"/>
      <c r="NP141" s="29"/>
      <c r="NQ141" s="29"/>
      <c r="NR141" s="29"/>
      <c r="NS141" s="29"/>
      <c r="NT141" s="29"/>
      <c r="NU141" s="29"/>
      <c r="NV141" s="29"/>
      <c r="NW141" s="29"/>
      <c r="NX141" s="29"/>
      <c r="NY141" s="29"/>
      <c r="NZ141" s="29"/>
      <c r="OA141" s="29"/>
      <c r="OB141" s="29"/>
      <c r="OC141" s="29"/>
      <c r="OD141" s="29"/>
      <c r="OE141" s="29"/>
      <c r="OF141" s="29"/>
      <c r="OG141" s="29"/>
      <c r="OH141" s="29"/>
      <c r="OI141" s="29"/>
      <c r="OJ141" s="29"/>
      <c r="OK141" s="29"/>
      <c r="OL141" s="29"/>
      <c r="OM141" s="29"/>
      <c r="ON141" s="29"/>
      <c r="OO141" s="29"/>
      <c r="OP141" s="29"/>
      <c r="OQ141" s="29"/>
      <c r="OR141" s="29"/>
      <c r="OS141" s="29"/>
      <c r="OT141" s="29"/>
      <c r="OU141" s="29"/>
      <c r="OV141" s="29"/>
      <c r="OW141" s="29"/>
      <c r="OX141" s="29"/>
      <c r="OY141" s="29"/>
      <c r="OZ141" s="29"/>
      <c r="PA141" s="29"/>
      <c r="PB141" s="29"/>
      <c r="PC141" s="29"/>
      <c r="PD141" s="29"/>
      <c r="PE141" s="29"/>
      <c r="PF141" s="29"/>
      <c r="PG141" s="29"/>
      <c r="PH141" s="29"/>
      <c r="PI141" s="29"/>
      <c r="PJ141" s="29"/>
      <c r="PK141" s="29"/>
      <c r="PL141" s="29"/>
      <c r="PM141" s="29"/>
      <c r="PN141" s="29"/>
      <c r="PO141" s="29"/>
      <c r="PP141" s="29"/>
      <c r="PQ141" s="29"/>
      <c r="PR141" s="29"/>
      <c r="PS141" s="29"/>
      <c r="PT141" s="29"/>
      <c r="PU141" s="29"/>
      <c r="PV141" s="29"/>
      <c r="PW141" s="29"/>
      <c r="PX141" s="29"/>
      <c r="PY141" s="29"/>
      <c r="PZ141" s="29"/>
      <c r="QA141" s="29"/>
      <c r="QB141" s="29"/>
      <c r="QC141" s="29"/>
      <c r="QD141" s="29"/>
      <c r="QE141" s="29"/>
      <c r="QF141" s="29"/>
      <c r="QG141" s="29"/>
      <c r="QH141" s="29"/>
      <c r="QI141" s="29"/>
      <c r="QJ141" s="29"/>
      <c r="QK141" s="29"/>
      <c r="QL141" s="29"/>
      <c r="QM141" s="29"/>
      <c r="QN141" s="29"/>
      <c r="QO141" s="29"/>
      <c r="QP141" s="29"/>
      <c r="QQ141" s="29"/>
      <c r="QR141" s="29"/>
      <c r="QS141" s="29"/>
      <c r="QT141" s="29"/>
      <c r="QU141" s="29"/>
      <c r="QV141" s="29"/>
      <c r="QW141" s="29"/>
      <c r="QX141" s="29"/>
      <c r="QY141" s="29"/>
      <c r="QZ141" s="29"/>
      <c r="RA141" s="29"/>
      <c r="RB141" s="29"/>
      <c r="RC141" s="29"/>
      <c r="RD141" s="29"/>
      <c r="RE141" s="29"/>
      <c r="RF141" s="29"/>
      <c r="RG141" s="29"/>
      <c r="RH141" s="29"/>
      <c r="RI141" s="29"/>
      <c r="RJ141" s="29"/>
      <c r="RK141" s="29"/>
      <c r="RL141" s="29"/>
    </row>
    <row r="142" spans="1:480" s="30" customFormat="1" ht="77.25" customHeight="1" x14ac:dyDescent="0.25">
      <c r="A142" s="34" t="s">
        <v>53</v>
      </c>
      <c r="B142" s="34" t="s">
        <v>60</v>
      </c>
      <c r="C142" s="34" t="s">
        <v>19</v>
      </c>
      <c r="D142" s="26" t="s">
        <v>342</v>
      </c>
      <c r="E142" s="26" t="s">
        <v>55</v>
      </c>
      <c r="F142" s="27" t="s">
        <v>18</v>
      </c>
      <c r="G142" s="28">
        <v>0</v>
      </c>
      <c r="H142" s="90" t="s">
        <v>13</v>
      </c>
      <c r="I142" s="28">
        <v>0.67</v>
      </c>
      <c r="J142" s="28">
        <v>0</v>
      </c>
      <c r="K142" s="28">
        <v>0</v>
      </c>
      <c r="L142" s="28">
        <f>41300-12950.8</f>
        <v>28349.200000000001</v>
      </c>
      <c r="M142" s="28">
        <v>0</v>
      </c>
      <c r="N142" s="52"/>
      <c r="O142" s="52"/>
      <c r="P142" s="52"/>
      <c r="Q142" s="169"/>
      <c r="R142" s="29"/>
      <c r="S142" s="29"/>
      <c r="T142" s="29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F142" s="29"/>
      <c r="AG142" s="29"/>
      <c r="AH142" s="29"/>
      <c r="AI142" s="29"/>
      <c r="AJ142" s="29"/>
      <c r="AK142" s="29"/>
      <c r="AL142" s="29"/>
      <c r="AM142" s="29"/>
      <c r="AN142" s="29"/>
      <c r="AO142" s="29"/>
      <c r="AP142" s="29"/>
      <c r="AQ142" s="29"/>
      <c r="AR142" s="29"/>
      <c r="AS142" s="29"/>
      <c r="AT142" s="29"/>
      <c r="AU142" s="29"/>
      <c r="AV142" s="29"/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  <c r="FY142" s="29"/>
      <c r="FZ142" s="29"/>
      <c r="GA142" s="29"/>
      <c r="GB142" s="29"/>
      <c r="GC142" s="29"/>
      <c r="GD142" s="29"/>
      <c r="GE142" s="29"/>
      <c r="GF142" s="29"/>
      <c r="GG142" s="29"/>
      <c r="GH142" s="29"/>
      <c r="GI142" s="29"/>
      <c r="GJ142" s="29"/>
      <c r="GK142" s="29"/>
      <c r="GL142" s="29"/>
      <c r="GM142" s="29"/>
      <c r="GN142" s="29"/>
      <c r="GO142" s="29"/>
      <c r="GP142" s="29"/>
      <c r="GQ142" s="29"/>
      <c r="GR142" s="29"/>
      <c r="GS142" s="29"/>
      <c r="GT142" s="29"/>
      <c r="GU142" s="29"/>
      <c r="GV142" s="29"/>
      <c r="GW142" s="29"/>
      <c r="GX142" s="29"/>
      <c r="GY142" s="29"/>
      <c r="GZ142" s="29"/>
      <c r="HA142" s="29"/>
      <c r="HB142" s="29"/>
      <c r="HC142" s="29"/>
      <c r="HD142" s="29"/>
      <c r="HE142" s="29"/>
      <c r="HF142" s="29"/>
      <c r="HG142" s="29"/>
      <c r="HH142" s="29"/>
      <c r="HI142" s="29"/>
      <c r="HJ142" s="29"/>
      <c r="HK142" s="29"/>
      <c r="HL142" s="29"/>
      <c r="HM142" s="29"/>
      <c r="HN142" s="29"/>
      <c r="HO142" s="29"/>
      <c r="HP142" s="29"/>
      <c r="HQ142" s="29"/>
      <c r="HR142" s="29"/>
      <c r="HS142" s="29"/>
      <c r="HT142" s="29"/>
      <c r="HU142" s="29"/>
      <c r="HV142" s="29"/>
      <c r="HW142" s="29"/>
      <c r="HX142" s="29"/>
      <c r="HY142" s="29"/>
      <c r="HZ142" s="29"/>
      <c r="IA142" s="29"/>
      <c r="IB142" s="29"/>
      <c r="IC142" s="29"/>
      <c r="ID142" s="29"/>
      <c r="IE142" s="29"/>
      <c r="IF142" s="29"/>
      <c r="IG142" s="29"/>
      <c r="IH142" s="29"/>
      <c r="II142" s="29"/>
      <c r="IJ142" s="29"/>
      <c r="IK142" s="29"/>
      <c r="IL142" s="29"/>
      <c r="IM142" s="29"/>
      <c r="IN142" s="29"/>
      <c r="IO142" s="29"/>
      <c r="IP142" s="29"/>
      <c r="IQ142" s="29"/>
      <c r="IR142" s="29"/>
      <c r="IS142" s="29"/>
      <c r="IT142" s="29"/>
      <c r="IU142" s="29"/>
      <c r="IV142" s="29"/>
      <c r="IW142" s="29"/>
      <c r="IX142" s="29"/>
      <c r="IY142" s="29"/>
      <c r="IZ142" s="29"/>
      <c r="JA142" s="29"/>
      <c r="JB142" s="29"/>
      <c r="JC142" s="29"/>
      <c r="JD142" s="29"/>
      <c r="JE142" s="29"/>
      <c r="JF142" s="29"/>
      <c r="JG142" s="29"/>
      <c r="JH142" s="29"/>
      <c r="JI142" s="29"/>
      <c r="JJ142" s="29"/>
      <c r="JK142" s="29"/>
      <c r="JL142" s="29"/>
      <c r="JM142" s="29"/>
      <c r="JN142" s="29"/>
      <c r="JO142" s="29"/>
      <c r="JP142" s="29"/>
      <c r="JQ142" s="29"/>
      <c r="JR142" s="29"/>
      <c r="JS142" s="29"/>
      <c r="JT142" s="29"/>
      <c r="JU142" s="29"/>
      <c r="JV142" s="29"/>
      <c r="JW142" s="29"/>
      <c r="JX142" s="29"/>
      <c r="JY142" s="29"/>
      <c r="JZ142" s="29"/>
      <c r="KA142" s="29"/>
      <c r="KB142" s="29"/>
      <c r="KC142" s="29"/>
      <c r="KD142" s="29"/>
      <c r="KE142" s="29"/>
      <c r="KF142" s="29"/>
      <c r="KG142" s="29"/>
      <c r="KH142" s="29"/>
      <c r="KI142" s="29"/>
      <c r="KJ142" s="29"/>
      <c r="KK142" s="29"/>
      <c r="KL142" s="29"/>
      <c r="KM142" s="29"/>
      <c r="KN142" s="29"/>
      <c r="KO142" s="29"/>
      <c r="KP142" s="29"/>
      <c r="KQ142" s="29"/>
      <c r="KR142" s="29"/>
      <c r="KS142" s="29"/>
      <c r="KT142" s="29"/>
      <c r="KU142" s="29"/>
      <c r="KV142" s="29"/>
      <c r="KW142" s="29"/>
      <c r="KX142" s="29"/>
      <c r="KY142" s="29"/>
      <c r="KZ142" s="29"/>
      <c r="LA142" s="29"/>
      <c r="LB142" s="29"/>
      <c r="LC142" s="29"/>
      <c r="LD142" s="29"/>
      <c r="LE142" s="29"/>
      <c r="LF142" s="29"/>
      <c r="LG142" s="29"/>
      <c r="LH142" s="29"/>
      <c r="LI142" s="29"/>
      <c r="LJ142" s="29"/>
      <c r="LK142" s="29"/>
      <c r="LL142" s="29"/>
      <c r="LM142" s="29"/>
      <c r="LN142" s="29"/>
      <c r="LO142" s="29"/>
      <c r="LP142" s="29"/>
      <c r="LQ142" s="29"/>
      <c r="LR142" s="29"/>
      <c r="LS142" s="29"/>
      <c r="LT142" s="29"/>
      <c r="LU142" s="29"/>
      <c r="LV142" s="29"/>
      <c r="LW142" s="29"/>
      <c r="LX142" s="29"/>
      <c r="LY142" s="29"/>
      <c r="LZ142" s="29"/>
      <c r="MA142" s="29"/>
      <c r="MB142" s="29"/>
      <c r="MC142" s="29"/>
      <c r="MD142" s="29"/>
      <c r="ME142" s="29"/>
      <c r="MF142" s="29"/>
      <c r="MG142" s="29"/>
      <c r="MH142" s="29"/>
      <c r="MI142" s="29"/>
      <c r="MJ142" s="29"/>
      <c r="MK142" s="29"/>
      <c r="ML142" s="29"/>
      <c r="MM142" s="29"/>
      <c r="MN142" s="29"/>
      <c r="MO142" s="29"/>
      <c r="MP142" s="29"/>
      <c r="MQ142" s="29"/>
      <c r="MR142" s="29"/>
      <c r="MS142" s="29"/>
      <c r="MT142" s="29"/>
      <c r="MU142" s="29"/>
      <c r="MV142" s="29"/>
      <c r="MW142" s="29"/>
      <c r="MX142" s="29"/>
      <c r="MY142" s="29"/>
      <c r="MZ142" s="29"/>
      <c r="NA142" s="29"/>
      <c r="NB142" s="29"/>
      <c r="NC142" s="29"/>
      <c r="ND142" s="29"/>
      <c r="NE142" s="29"/>
      <c r="NF142" s="29"/>
      <c r="NG142" s="29"/>
      <c r="NH142" s="29"/>
      <c r="NI142" s="29"/>
      <c r="NJ142" s="29"/>
      <c r="NK142" s="29"/>
      <c r="NL142" s="29"/>
      <c r="NM142" s="29"/>
      <c r="NN142" s="29"/>
      <c r="NO142" s="29"/>
      <c r="NP142" s="29"/>
      <c r="NQ142" s="29"/>
      <c r="NR142" s="29"/>
      <c r="NS142" s="29"/>
      <c r="NT142" s="29"/>
      <c r="NU142" s="29"/>
      <c r="NV142" s="29"/>
      <c r="NW142" s="29"/>
      <c r="NX142" s="29"/>
      <c r="NY142" s="29"/>
      <c r="NZ142" s="29"/>
      <c r="OA142" s="29"/>
      <c r="OB142" s="29"/>
      <c r="OC142" s="29"/>
      <c r="OD142" s="29"/>
      <c r="OE142" s="29"/>
      <c r="OF142" s="29"/>
      <c r="OG142" s="29"/>
      <c r="OH142" s="29"/>
      <c r="OI142" s="29"/>
      <c r="OJ142" s="29"/>
      <c r="OK142" s="29"/>
      <c r="OL142" s="29"/>
      <c r="OM142" s="29"/>
      <c r="ON142" s="29"/>
      <c r="OO142" s="29"/>
      <c r="OP142" s="29"/>
      <c r="OQ142" s="29"/>
      <c r="OR142" s="29"/>
      <c r="OS142" s="29"/>
      <c r="OT142" s="29"/>
      <c r="OU142" s="29"/>
      <c r="OV142" s="29"/>
      <c r="OW142" s="29"/>
      <c r="OX142" s="29"/>
      <c r="OY142" s="29"/>
      <c r="OZ142" s="29"/>
      <c r="PA142" s="29"/>
      <c r="PB142" s="29"/>
      <c r="PC142" s="29"/>
      <c r="PD142" s="29"/>
      <c r="PE142" s="29"/>
      <c r="PF142" s="29"/>
      <c r="PG142" s="29"/>
      <c r="PH142" s="29"/>
      <c r="PI142" s="29"/>
      <c r="PJ142" s="29"/>
      <c r="PK142" s="29"/>
      <c r="PL142" s="29"/>
      <c r="PM142" s="29"/>
      <c r="PN142" s="29"/>
      <c r="PO142" s="29"/>
      <c r="PP142" s="29"/>
      <c r="PQ142" s="29"/>
      <c r="PR142" s="29"/>
      <c r="PS142" s="29"/>
      <c r="PT142" s="29"/>
      <c r="PU142" s="29"/>
      <c r="PV142" s="29"/>
      <c r="PW142" s="29"/>
      <c r="PX142" s="29"/>
      <c r="PY142" s="29"/>
      <c r="PZ142" s="29"/>
      <c r="QA142" s="29"/>
      <c r="QB142" s="29"/>
      <c r="QC142" s="29"/>
      <c r="QD142" s="29"/>
      <c r="QE142" s="29"/>
      <c r="QF142" s="29"/>
      <c r="QG142" s="29"/>
      <c r="QH142" s="29"/>
      <c r="QI142" s="29"/>
      <c r="QJ142" s="29"/>
      <c r="QK142" s="29"/>
      <c r="QL142" s="29"/>
      <c r="QM142" s="29"/>
      <c r="QN142" s="29"/>
      <c r="QO142" s="29"/>
      <c r="QP142" s="29"/>
      <c r="QQ142" s="29"/>
      <c r="QR142" s="29"/>
      <c r="QS142" s="29"/>
      <c r="QT142" s="29"/>
      <c r="QU142" s="29"/>
      <c r="QV142" s="29"/>
      <c r="QW142" s="29"/>
      <c r="QX142" s="29"/>
      <c r="QY142" s="29"/>
      <c r="QZ142" s="29"/>
      <c r="RA142" s="29"/>
      <c r="RB142" s="29"/>
      <c r="RC142" s="29"/>
      <c r="RD142" s="29"/>
      <c r="RE142" s="29"/>
      <c r="RF142" s="29"/>
      <c r="RG142" s="29"/>
      <c r="RH142" s="29"/>
      <c r="RI142" s="29"/>
      <c r="RJ142" s="29"/>
      <c r="RK142" s="29"/>
      <c r="RL142" s="29"/>
    </row>
    <row r="143" spans="1:480" s="30" customFormat="1" ht="77.25" customHeight="1" x14ac:dyDescent="0.25">
      <c r="A143" s="34" t="s">
        <v>53</v>
      </c>
      <c r="B143" s="34" t="s">
        <v>60</v>
      </c>
      <c r="C143" s="34" t="s">
        <v>19</v>
      </c>
      <c r="D143" s="26" t="s">
        <v>343</v>
      </c>
      <c r="E143" s="26" t="s">
        <v>55</v>
      </c>
      <c r="F143" s="27" t="s">
        <v>18</v>
      </c>
      <c r="G143" s="28">
        <v>0</v>
      </c>
      <c r="H143" s="90" t="s">
        <v>13</v>
      </c>
      <c r="I143" s="28">
        <v>0.3</v>
      </c>
      <c r="J143" s="28">
        <v>0</v>
      </c>
      <c r="K143" s="28">
        <v>0</v>
      </c>
      <c r="L143" s="28">
        <f>24500-5000</f>
        <v>19500</v>
      </c>
      <c r="M143" s="28">
        <v>0</v>
      </c>
      <c r="N143" s="52"/>
      <c r="O143" s="52"/>
      <c r="P143" s="52"/>
      <c r="Q143" s="169"/>
      <c r="R143" s="29"/>
      <c r="S143" s="29"/>
      <c r="T143" s="29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F143" s="29"/>
      <c r="AG143" s="29"/>
      <c r="AH143" s="29"/>
      <c r="AI143" s="29"/>
      <c r="AJ143" s="29"/>
      <c r="AK143" s="29"/>
      <c r="AL143" s="29"/>
      <c r="AM143" s="29"/>
      <c r="AN143" s="29"/>
      <c r="AO143" s="29"/>
      <c r="AP143" s="29"/>
      <c r="AQ143" s="29"/>
      <c r="AR143" s="29"/>
      <c r="AS143" s="29"/>
      <c r="AT143" s="29"/>
      <c r="AU143" s="29"/>
      <c r="AV143" s="29"/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  <c r="FY143" s="29"/>
      <c r="FZ143" s="29"/>
      <c r="GA143" s="29"/>
      <c r="GB143" s="29"/>
      <c r="GC143" s="29"/>
      <c r="GD143" s="29"/>
      <c r="GE143" s="29"/>
      <c r="GF143" s="29"/>
      <c r="GG143" s="29"/>
      <c r="GH143" s="29"/>
      <c r="GI143" s="29"/>
      <c r="GJ143" s="29"/>
      <c r="GK143" s="29"/>
      <c r="GL143" s="29"/>
      <c r="GM143" s="29"/>
      <c r="GN143" s="29"/>
      <c r="GO143" s="29"/>
      <c r="GP143" s="29"/>
      <c r="GQ143" s="29"/>
      <c r="GR143" s="29"/>
      <c r="GS143" s="29"/>
      <c r="GT143" s="29"/>
      <c r="GU143" s="29"/>
      <c r="GV143" s="29"/>
      <c r="GW143" s="29"/>
      <c r="GX143" s="29"/>
      <c r="GY143" s="29"/>
      <c r="GZ143" s="29"/>
      <c r="HA143" s="29"/>
      <c r="HB143" s="29"/>
      <c r="HC143" s="29"/>
      <c r="HD143" s="29"/>
      <c r="HE143" s="29"/>
      <c r="HF143" s="29"/>
      <c r="HG143" s="29"/>
      <c r="HH143" s="29"/>
      <c r="HI143" s="29"/>
      <c r="HJ143" s="29"/>
      <c r="HK143" s="29"/>
      <c r="HL143" s="29"/>
      <c r="HM143" s="29"/>
      <c r="HN143" s="29"/>
      <c r="HO143" s="29"/>
      <c r="HP143" s="29"/>
      <c r="HQ143" s="29"/>
      <c r="HR143" s="29"/>
      <c r="HS143" s="29"/>
      <c r="HT143" s="29"/>
      <c r="HU143" s="29"/>
      <c r="HV143" s="29"/>
      <c r="HW143" s="29"/>
      <c r="HX143" s="29"/>
      <c r="HY143" s="29"/>
      <c r="HZ143" s="29"/>
      <c r="IA143" s="29"/>
      <c r="IB143" s="29"/>
      <c r="IC143" s="29"/>
      <c r="ID143" s="29"/>
      <c r="IE143" s="29"/>
      <c r="IF143" s="29"/>
      <c r="IG143" s="29"/>
      <c r="IH143" s="29"/>
      <c r="II143" s="29"/>
      <c r="IJ143" s="29"/>
      <c r="IK143" s="29"/>
      <c r="IL143" s="29"/>
      <c r="IM143" s="29"/>
      <c r="IN143" s="29"/>
      <c r="IO143" s="29"/>
      <c r="IP143" s="29"/>
      <c r="IQ143" s="29"/>
      <c r="IR143" s="29"/>
      <c r="IS143" s="29"/>
      <c r="IT143" s="29"/>
      <c r="IU143" s="29"/>
      <c r="IV143" s="29"/>
      <c r="IW143" s="29"/>
      <c r="IX143" s="29"/>
      <c r="IY143" s="29"/>
      <c r="IZ143" s="29"/>
      <c r="JA143" s="29"/>
      <c r="JB143" s="29"/>
      <c r="JC143" s="29"/>
      <c r="JD143" s="29"/>
      <c r="JE143" s="29"/>
      <c r="JF143" s="29"/>
      <c r="JG143" s="29"/>
      <c r="JH143" s="29"/>
      <c r="JI143" s="29"/>
      <c r="JJ143" s="29"/>
      <c r="JK143" s="29"/>
      <c r="JL143" s="29"/>
      <c r="JM143" s="29"/>
      <c r="JN143" s="29"/>
      <c r="JO143" s="29"/>
      <c r="JP143" s="29"/>
      <c r="JQ143" s="29"/>
      <c r="JR143" s="29"/>
      <c r="JS143" s="29"/>
      <c r="JT143" s="29"/>
      <c r="JU143" s="29"/>
      <c r="JV143" s="29"/>
      <c r="JW143" s="29"/>
      <c r="JX143" s="29"/>
      <c r="JY143" s="29"/>
      <c r="JZ143" s="29"/>
      <c r="KA143" s="29"/>
      <c r="KB143" s="29"/>
      <c r="KC143" s="29"/>
      <c r="KD143" s="29"/>
      <c r="KE143" s="29"/>
      <c r="KF143" s="29"/>
      <c r="KG143" s="29"/>
      <c r="KH143" s="29"/>
      <c r="KI143" s="29"/>
      <c r="KJ143" s="29"/>
      <c r="KK143" s="29"/>
      <c r="KL143" s="29"/>
      <c r="KM143" s="29"/>
      <c r="KN143" s="29"/>
      <c r="KO143" s="29"/>
      <c r="KP143" s="29"/>
      <c r="KQ143" s="29"/>
      <c r="KR143" s="29"/>
      <c r="KS143" s="29"/>
      <c r="KT143" s="29"/>
      <c r="KU143" s="29"/>
      <c r="KV143" s="29"/>
      <c r="KW143" s="29"/>
      <c r="KX143" s="29"/>
      <c r="KY143" s="29"/>
      <c r="KZ143" s="29"/>
      <c r="LA143" s="29"/>
      <c r="LB143" s="29"/>
      <c r="LC143" s="29"/>
      <c r="LD143" s="29"/>
      <c r="LE143" s="29"/>
      <c r="LF143" s="29"/>
      <c r="LG143" s="29"/>
      <c r="LH143" s="29"/>
      <c r="LI143" s="29"/>
      <c r="LJ143" s="29"/>
      <c r="LK143" s="29"/>
      <c r="LL143" s="29"/>
      <c r="LM143" s="29"/>
      <c r="LN143" s="29"/>
      <c r="LO143" s="29"/>
      <c r="LP143" s="29"/>
      <c r="LQ143" s="29"/>
      <c r="LR143" s="29"/>
      <c r="LS143" s="29"/>
      <c r="LT143" s="29"/>
      <c r="LU143" s="29"/>
      <c r="LV143" s="29"/>
      <c r="LW143" s="29"/>
      <c r="LX143" s="29"/>
      <c r="LY143" s="29"/>
      <c r="LZ143" s="29"/>
      <c r="MA143" s="29"/>
      <c r="MB143" s="29"/>
      <c r="MC143" s="29"/>
      <c r="MD143" s="29"/>
      <c r="ME143" s="29"/>
      <c r="MF143" s="29"/>
      <c r="MG143" s="29"/>
      <c r="MH143" s="29"/>
      <c r="MI143" s="29"/>
      <c r="MJ143" s="29"/>
      <c r="MK143" s="29"/>
      <c r="ML143" s="29"/>
      <c r="MM143" s="29"/>
      <c r="MN143" s="29"/>
      <c r="MO143" s="29"/>
      <c r="MP143" s="29"/>
      <c r="MQ143" s="29"/>
      <c r="MR143" s="29"/>
      <c r="MS143" s="29"/>
      <c r="MT143" s="29"/>
      <c r="MU143" s="29"/>
      <c r="MV143" s="29"/>
      <c r="MW143" s="29"/>
      <c r="MX143" s="29"/>
      <c r="MY143" s="29"/>
      <c r="MZ143" s="29"/>
      <c r="NA143" s="29"/>
      <c r="NB143" s="29"/>
      <c r="NC143" s="29"/>
      <c r="ND143" s="29"/>
      <c r="NE143" s="29"/>
      <c r="NF143" s="29"/>
      <c r="NG143" s="29"/>
      <c r="NH143" s="29"/>
      <c r="NI143" s="29"/>
      <c r="NJ143" s="29"/>
      <c r="NK143" s="29"/>
      <c r="NL143" s="29"/>
      <c r="NM143" s="29"/>
      <c r="NN143" s="29"/>
      <c r="NO143" s="29"/>
      <c r="NP143" s="29"/>
      <c r="NQ143" s="29"/>
      <c r="NR143" s="29"/>
      <c r="NS143" s="29"/>
      <c r="NT143" s="29"/>
      <c r="NU143" s="29"/>
      <c r="NV143" s="29"/>
      <c r="NW143" s="29"/>
      <c r="NX143" s="29"/>
      <c r="NY143" s="29"/>
      <c r="NZ143" s="29"/>
      <c r="OA143" s="29"/>
      <c r="OB143" s="29"/>
      <c r="OC143" s="29"/>
      <c r="OD143" s="29"/>
      <c r="OE143" s="29"/>
      <c r="OF143" s="29"/>
      <c r="OG143" s="29"/>
      <c r="OH143" s="29"/>
      <c r="OI143" s="29"/>
      <c r="OJ143" s="29"/>
      <c r="OK143" s="29"/>
      <c r="OL143" s="29"/>
      <c r="OM143" s="29"/>
      <c r="ON143" s="29"/>
      <c r="OO143" s="29"/>
      <c r="OP143" s="29"/>
      <c r="OQ143" s="29"/>
      <c r="OR143" s="29"/>
      <c r="OS143" s="29"/>
      <c r="OT143" s="29"/>
      <c r="OU143" s="29"/>
      <c r="OV143" s="29"/>
      <c r="OW143" s="29"/>
      <c r="OX143" s="29"/>
      <c r="OY143" s="29"/>
      <c r="OZ143" s="29"/>
      <c r="PA143" s="29"/>
      <c r="PB143" s="29"/>
      <c r="PC143" s="29"/>
      <c r="PD143" s="29"/>
      <c r="PE143" s="29"/>
      <c r="PF143" s="29"/>
      <c r="PG143" s="29"/>
      <c r="PH143" s="29"/>
      <c r="PI143" s="29"/>
      <c r="PJ143" s="29"/>
      <c r="PK143" s="29"/>
      <c r="PL143" s="29"/>
      <c r="PM143" s="29"/>
      <c r="PN143" s="29"/>
      <c r="PO143" s="29"/>
      <c r="PP143" s="29"/>
      <c r="PQ143" s="29"/>
      <c r="PR143" s="29"/>
      <c r="PS143" s="29"/>
      <c r="PT143" s="29"/>
      <c r="PU143" s="29"/>
      <c r="PV143" s="29"/>
      <c r="PW143" s="29"/>
      <c r="PX143" s="29"/>
      <c r="PY143" s="29"/>
      <c r="PZ143" s="29"/>
      <c r="QA143" s="29"/>
      <c r="QB143" s="29"/>
      <c r="QC143" s="29"/>
      <c r="QD143" s="29"/>
      <c r="QE143" s="29"/>
      <c r="QF143" s="29"/>
      <c r="QG143" s="29"/>
      <c r="QH143" s="29"/>
      <c r="QI143" s="29"/>
      <c r="QJ143" s="29"/>
      <c r="QK143" s="29"/>
      <c r="QL143" s="29"/>
      <c r="QM143" s="29"/>
      <c r="QN143" s="29"/>
      <c r="QO143" s="29"/>
      <c r="QP143" s="29"/>
      <c r="QQ143" s="29"/>
      <c r="QR143" s="29"/>
      <c r="QS143" s="29"/>
      <c r="QT143" s="29"/>
      <c r="QU143" s="29"/>
      <c r="QV143" s="29"/>
      <c r="QW143" s="29"/>
      <c r="QX143" s="29"/>
      <c r="QY143" s="29"/>
      <c r="QZ143" s="29"/>
      <c r="RA143" s="29"/>
      <c r="RB143" s="29"/>
      <c r="RC143" s="29"/>
      <c r="RD143" s="29"/>
      <c r="RE143" s="29"/>
      <c r="RF143" s="29"/>
      <c r="RG143" s="29"/>
      <c r="RH143" s="29"/>
      <c r="RI143" s="29"/>
      <c r="RJ143" s="29"/>
      <c r="RK143" s="29"/>
      <c r="RL143" s="29"/>
    </row>
    <row r="144" spans="1:480" s="30" customFormat="1" ht="78.75" customHeight="1" x14ac:dyDescent="0.25">
      <c r="A144" s="34" t="s">
        <v>53</v>
      </c>
      <c r="B144" s="34" t="s">
        <v>60</v>
      </c>
      <c r="C144" s="34" t="s">
        <v>19</v>
      </c>
      <c r="D144" s="26" t="s">
        <v>344</v>
      </c>
      <c r="E144" s="26" t="s">
        <v>55</v>
      </c>
      <c r="F144" s="27" t="s">
        <v>18</v>
      </c>
      <c r="G144" s="28">
        <v>0</v>
      </c>
      <c r="H144" s="90" t="s">
        <v>13</v>
      </c>
      <c r="I144" s="28">
        <v>0.19</v>
      </c>
      <c r="J144" s="28">
        <v>0</v>
      </c>
      <c r="K144" s="28">
        <v>0</v>
      </c>
      <c r="L144" s="28">
        <v>4200</v>
      </c>
      <c r="M144" s="28">
        <v>0</v>
      </c>
      <c r="N144" s="52"/>
      <c r="O144" s="52"/>
      <c r="P144" s="52"/>
      <c r="Q144" s="169"/>
      <c r="R144" s="29"/>
      <c r="S144" s="29"/>
      <c r="T144" s="29"/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F144" s="29"/>
      <c r="AG144" s="29"/>
      <c r="AH144" s="29"/>
      <c r="AI144" s="29"/>
      <c r="AJ144" s="29"/>
      <c r="AK144" s="29"/>
      <c r="AL144" s="29"/>
      <c r="AM144" s="29"/>
      <c r="AN144" s="29"/>
      <c r="AO144" s="29"/>
      <c r="AP144" s="29"/>
      <c r="AQ144" s="29"/>
      <c r="AR144" s="29"/>
      <c r="AS144" s="29"/>
      <c r="AT144" s="29"/>
      <c r="AU144" s="29"/>
      <c r="AV144" s="29"/>
      <c r="AW144" s="29"/>
      <c r="AX144" s="29"/>
      <c r="AY144" s="29"/>
      <c r="AZ144" s="29"/>
      <c r="BA144" s="29"/>
      <c r="BB144" s="29"/>
      <c r="BC144" s="29"/>
      <c r="BD144" s="29"/>
      <c r="BE144" s="29"/>
      <c r="BF144" s="29"/>
      <c r="BG144" s="29"/>
      <c r="BH144" s="29"/>
      <c r="BI144" s="29"/>
      <c r="BJ144" s="29"/>
      <c r="BK144" s="29"/>
      <c r="BL144" s="29"/>
      <c r="BM144" s="29"/>
      <c r="BN144" s="29"/>
      <c r="BO144" s="29"/>
      <c r="BP144" s="29"/>
      <c r="BQ144" s="29"/>
      <c r="BR144" s="29"/>
      <c r="BS144" s="29"/>
      <c r="BT144" s="29"/>
      <c r="BU144" s="29"/>
      <c r="BV144" s="29"/>
      <c r="BW144" s="29"/>
      <c r="BX144" s="29"/>
      <c r="BY144" s="29"/>
      <c r="BZ144" s="29"/>
      <c r="CA144" s="29"/>
      <c r="CB144" s="29"/>
      <c r="CC144" s="29"/>
      <c r="CD144" s="29"/>
      <c r="CE144" s="29"/>
      <c r="CF144" s="29"/>
      <c r="CG144" s="29"/>
      <c r="CH144" s="29"/>
      <c r="CI144" s="29"/>
      <c r="CJ144" s="29"/>
      <c r="CK144" s="29"/>
      <c r="CL144" s="29"/>
      <c r="CM144" s="29"/>
      <c r="CN144" s="29"/>
      <c r="CO144" s="29"/>
      <c r="CP144" s="29"/>
      <c r="CQ144" s="29"/>
      <c r="CR144" s="29"/>
      <c r="CS144" s="29"/>
      <c r="CT144" s="29"/>
      <c r="CU144" s="29"/>
      <c r="CV144" s="29"/>
      <c r="CW144" s="29"/>
      <c r="CX144" s="29"/>
      <c r="CY144" s="29"/>
      <c r="CZ144" s="29"/>
      <c r="DA144" s="29"/>
      <c r="DB144" s="29"/>
      <c r="DC144" s="29"/>
      <c r="DD144" s="29"/>
      <c r="DE144" s="29"/>
      <c r="DF144" s="29"/>
      <c r="DG144" s="29"/>
      <c r="DH144" s="29"/>
      <c r="DI144" s="29"/>
      <c r="DJ144" s="29"/>
      <c r="DK144" s="29"/>
      <c r="DL144" s="29"/>
      <c r="DM144" s="29"/>
      <c r="DN144" s="29"/>
      <c r="DO144" s="29"/>
      <c r="DP144" s="29"/>
      <c r="DQ144" s="29"/>
      <c r="DR144" s="29"/>
      <c r="DS144" s="29"/>
      <c r="DT144" s="29"/>
      <c r="DU144" s="29"/>
      <c r="DV144" s="29"/>
      <c r="DW144" s="29"/>
      <c r="DX144" s="29"/>
      <c r="DY144" s="29"/>
      <c r="DZ144" s="29"/>
      <c r="EA144" s="29"/>
      <c r="EB144" s="29"/>
      <c r="EC144" s="29"/>
      <c r="ED144" s="29"/>
      <c r="EE144" s="29"/>
      <c r="EF144" s="29"/>
      <c r="EG144" s="29"/>
      <c r="EH144" s="29"/>
      <c r="EI144" s="29"/>
      <c r="EJ144" s="29"/>
      <c r="EK144" s="29"/>
      <c r="EL144" s="29"/>
      <c r="EM144" s="29"/>
      <c r="EN144" s="29"/>
      <c r="EO144" s="29"/>
      <c r="EP144" s="29"/>
      <c r="EQ144" s="29"/>
      <c r="ER144" s="29"/>
      <c r="ES144" s="29"/>
      <c r="ET144" s="29"/>
      <c r="EU144" s="29"/>
      <c r="EV144" s="29"/>
      <c r="EW144" s="29"/>
      <c r="EX144" s="29"/>
      <c r="EY144" s="29"/>
      <c r="EZ144" s="29"/>
      <c r="FA144" s="29"/>
      <c r="FB144" s="29"/>
      <c r="FC144" s="29"/>
      <c r="FD144" s="29"/>
      <c r="FE144" s="29"/>
      <c r="FF144" s="29"/>
      <c r="FG144" s="29"/>
      <c r="FH144" s="29"/>
      <c r="FI144" s="29"/>
      <c r="FJ144" s="29"/>
      <c r="FK144" s="29"/>
      <c r="FL144" s="29"/>
      <c r="FM144" s="29"/>
      <c r="FN144" s="29"/>
      <c r="FO144" s="29"/>
      <c r="FP144" s="29"/>
      <c r="FQ144" s="29"/>
      <c r="FR144" s="29"/>
      <c r="FS144" s="29"/>
      <c r="FT144" s="29"/>
      <c r="FU144" s="29"/>
      <c r="FV144" s="29"/>
      <c r="FW144" s="29"/>
      <c r="FX144" s="29"/>
      <c r="FY144" s="29"/>
      <c r="FZ144" s="29"/>
      <c r="GA144" s="29"/>
      <c r="GB144" s="29"/>
      <c r="GC144" s="29"/>
      <c r="GD144" s="29"/>
      <c r="GE144" s="29"/>
      <c r="GF144" s="29"/>
      <c r="GG144" s="29"/>
      <c r="GH144" s="29"/>
      <c r="GI144" s="29"/>
      <c r="GJ144" s="29"/>
      <c r="GK144" s="29"/>
      <c r="GL144" s="29"/>
      <c r="GM144" s="29"/>
      <c r="GN144" s="29"/>
      <c r="GO144" s="29"/>
      <c r="GP144" s="29"/>
      <c r="GQ144" s="29"/>
      <c r="GR144" s="29"/>
      <c r="GS144" s="29"/>
      <c r="GT144" s="29"/>
      <c r="GU144" s="29"/>
      <c r="GV144" s="29"/>
      <c r="GW144" s="29"/>
      <c r="GX144" s="29"/>
      <c r="GY144" s="29"/>
      <c r="GZ144" s="29"/>
      <c r="HA144" s="29"/>
      <c r="HB144" s="29"/>
      <c r="HC144" s="29"/>
      <c r="HD144" s="29"/>
      <c r="HE144" s="29"/>
      <c r="HF144" s="29"/>
      <c r="HG144" s="29"/>
      <c r="HH144" s="29"/>
      <c r="HI144" s="29"/>
      <c r="HJ144" s="29"/>
      <c r="HK144" s="29"/>
      <c r="HL144" s="29"/>
      <c r="HM144" s="29"/>
      <c r="HN144" s="29"/>
      <c r="HO144" s="29"/>
      <c r="HP144" s="29"/>
      <c r="HQ144" s="29"/>
      <c r="HR144" s="29"/>
      <c r="HS144" s="29"/>
      <c r="HT144" s="29"/>
      <c r="HU144" s="29"/>
      <c r="HV144" s="29"/>
      <c r="HW144" s="29"/>
      <c r="HX144" s="29"/>
      <c r="HY144" s="29"/>
      <c r="HZ144" s="29"/>
      <c r="IA144" s="29"/>
      <c r="IB144" s="29"/>
      <c r="IC144" s="29"/>
      <c r="ID144" s="29"/>
      <c r="IE144" s="29"/>
      <c r="IF144" s="29"/>
      <c r="IG144" s="29"/>
      <c r="IH144" s="29"/>
      <c r="II144" s="29"/>
      <c r="IJ144" s="29"/>
      <c r="IK144" s="29"/>
      <c r="IL144" s="29"/>
      <c r="IM144" s="29"/>
      <c r="IN144" s="29"/>
      <c r="IO144" s="29"/>
      <c r="IP144" s="29"/>
      <c r="IQ144" s="29"/>
      <c r="IR144" s="29"/>
      <c r="IS144" s="29"/>
      <c r="IT144" s="29"/>
      <c r="IU144" s="29"/>
      <c r="IV144" s="29"/>
      <c r="IW144" s="29"/>
      <c r="IX144" s="29"/>
      <c r="IY144" s="29"/>
      <c r="IZ144" s="29"/>
      <c r="JA144" s="29"/>
      <c r="JB144" s="29"/>
      <c r="JC144" s="29"/>
      <c r="JD144" s="29"/>
      <c r="JE144" s="29"/>
      <c r="JF144" s="29"/>
      <c r="JG144" s="29"/>
      <c r="JH144" s="29"/>
      <c r="JI144" s="29"/>
      <c r="JJ144" s="29"/>
      <c r="JK144" s="29"/>
      <c r="JL144" s="29"/>
      <c r="JM144" s="29"/>
      <c r="JN144" s="29"/>
      <c r="JO144" s="29"/>
      <c r="JP144" s="29"/>
      <c r="JQ144" s="29"/>
      <c r="JR144" s="29"/>
      <c r="JS144" s="29"/>
      <c r="JT144" s="29"/>
      <c r="JU144" s="29"/>
      <c r="JV144" s="29"/>
      <c r="JW144" s="29"/>
      <c r="JX144" s="29"/>
      <c r="JY144" s="29"/>
      <c r="JZ144" s="29"/>
      <c r="KA144" s="29"/>
      <c r="KB144" s="29"/>
      <c r="KC144" s="29"/>
      <c r="KD144" s="29"/>
      <c r="KE144" s="29"/>
      <c r="KF144" s="29"/>
      <c r="KG144" s="29"/>
      <c r="KH144" s="29"/>
      <c r="KI144" s="29"/>
      <c r="KJ144" s="29"/>
      <c r="KK144" s="29"/>
      <c r="KL144" s="29"/>
      <c r="KM144" s="29"/>
      <c r="KN144" s="29"/>
      <c r="KO144" s="29"/>
      <c r="KP144" s="29"/>
      <c r="KQ144" s="29"/>
      <c r="KR144" s="29"/>
      <c r="KS144" s="29"/>
      <c r="KT144" s="29"/>
      <c r="KU144" s="29"/>
      <c r="KV144" s="29"/>
      <c r="KW144" s="29"/>
      <c r="KX144" s="29"/>
      <c r="KY144" s="29"/>
      <c r="KZ144" s="29"/>
      <c r="LA144" s="29"/>
      <c r="LB144" s="29"/>
      <c r="LC144" s="29"/>
      <c r="LD144" s="29"/>
      <c r="LE144" s="29"/>
      <c r="LF144" s="29"/>
      <c r="LG144" s="29"/>
      <c r="LH144" s="29"/>
      <c r="LI144" s="29"/>
      <c r="LJ144" s="29"/>
      <c r="LK144" s="29"/>
      <c r="LL144" s="29"/>
      <c r="LM144" s="29"/>
      <c r="LN144" s="29"/>
      <c r="LO144" s="29"/>
      <c r="LP144" s="29"/>
      <c r="LQ144" s="29"/>
      <c r="LR144" s="29"/>
      <c r="LS144" s="29"/>
      <c r="LT144" s="29"/>
      <c r="LU144" s="29"/>
      <c r="LV144" s="29"/>
      <c r="LW144" s="29"/>
      <c r="LX144" s="29"/>
      <c r="LY144" s="29"/>
      <c r="LZ144" s="29"/>
      <c r="MA144" s="29"/>
      <c r="MB144" s="29"/>
      <c r="MC144" s="29"/>
      <c r="MD144" s="29"/>
      <c r="ME144" s="29"/>
      <c r="MF144" s="29"/>
      <c r="MG144" s="29"/>
      <c r="MH144" s="29"/>
      <c r="MI144" s="29"/>
      <c r="MJ144" s="29"/>
      <c r="MK144" s="29"/>
      <c r="ML144" s="29"/>
      <c r="MM144" s="29"/>
      <c r="MN144" s="29"/>
      <c r="MO144" s="29"/>
      <c r="MP144" s="29"/>
      <c r="MQ144" s="29"/>
      <c r="MR144" s="29"/>
      <c r="MS144" s="29"/>
      <c r="MT144" s="29"/>
      <c r="MU144" s="29"/>
      <c r="MV144" s="29"/>
      <c r="MW144" s="29"/>
      <c r="MX144" s="29"/>
      <c r="MY144" s="29"/>
      <c r="MZ144" s="29"/>
      <c r="NA144" s="29"/>
      <c r="NB144" s="29"/>
      <c r="NC144" s="29"/>
      <c r="ND144" s="29"/>
      <c r="NE144" s="29"/>
      <c r="NF144" s="29"/>
      <c r="NG144" s="29"/>
      <c r="NH144" s="29"/>
      <c r="NI144" s="29"/>
      <c r="NJ144" s="29"/>
      <c r="NK144" s="29"/>
      <c r="NL144" s="29"/>
      <c r="NM144" s="29"/>
      <c r="NN144" s="29"/>
      <c r="NO144" s="29"/>
      <c r="NP144" s="29"/>
      <c r="NQ144" s="29"/>
      <c r="NR144" s="29"/>
      <c r="NS144" s="29"/>
      <c r="NT144" s="29"/>
      <c r="NU144" s="29"/>
      <c r="NV144" s="29"/>
      <c r="NW144" s="29"/>
      <c r="NX144" s="29"/>
      <c r="NY144" s="29"/>
      <c r="NZ144" s="29"/>
      <c r="OA144" s="29"/>
      <c r="OB144" s="29"/>
      <c r="OC144" s="29"/>
      <c r="OD144" s="29"/>
      <c r="OE144" s="29"/>
      <c r="OF144" s="29"/>
      <c r="OG144" s="29"/>
      <c r="OH144" s="29"/>
      <c r="OI144" s="29"/>
      <c r="OJ144" s="29"/>
      <c r="OK144" s="29"/>
      <c r="OL144" s="29"/>
      <c r="OM144" s="29"/>
      <c r="ON144" s="29"/>
      <c r="OO144" s="29"/>
      <c r="OP144" s="29"/>
      <c r="OQ144" s="29"/>
      <c r="OR144" s="29"/>
      <c r="OS144" s="29"/>
      <c r="OT144" s="29"/>
      <c r="OU144" s="29"/>
      <c r="OV144" s="29"/>
      <c r="OW144" s="29"/>
      <c r="OX144" s="29"/>
      <c r="OY144" s="29"/>
      <c r="OZ144" s="29"/>
      <c r="PA144" s="29"/>
      <c r="PB144" s="29"/>
      <c r="PC144" s="29"/>
      <c r="PD144" s="29"/>
      <c r="PE144" s="29"/>
      <c r="PF144" s="29"/>
      <c r="PG144" s="29"/>
      <c r="PH144" s="29"/>
      <c r="PI144" s="29"/>
      <c r="PJ144" s="29"/>
      <c r="PK144" s="29"/>
      <c r="PL144" s="29"/>
      <c r="PM144" s="29"/>
      <c r="PN144" s="29"/>
      <c r="PO144" s="29"/>
      <c r="PP144" s="29"/>
      <c r="PQ144" s="29"/>
      <c r="PR144" s="29"/>
      <c r="PS144" s="29"/>
      <c r="PT144" s="29"/>
      <c r="PU144" s="29"/>
      <c r="PV144" s="29"/>
      <c r="PW144" s="29"/>
      <c r="PX144" s="29"/>
      <c r="PY144" s="29"/>
      <c r="PZ144" s="29"/>
      <c r="QA144" s="29"/>
      <c r="QB144" s="29"/>
      <c r="QC144" s="29"/>
      <c r="QD144" s="29"/>
      <c r="QE144" s="29"/>
      <c r="QF144" s="29"/>
      <c r="QG144" s="29"/>
      <c r="QH144" s="29"/>
      <c r="QI144" s="29"/>
      <c r="QJ144" s="29"/>
      <c r="QK144" s="29"/>
      <c r="QL144" s="29"/>
      <c r="QM144" s="29"/>
      <c r="QN144" s="29"/>
      <c r="QO144" s="29"/>
      <c r="QP144" s="29"/>
      <c r="QQ144" s="29"/>
      <c r="QR144" s="29"/>
      <c r="QS144" s="29"/>
      <c r="QT144" s="29"/>
      <c r="QU144" s="29"/>
      <c r="QV144" s="29"/>
      <c r="QW144" s="29"/>
      <c r="QX144" s="29"/>
      <c r="QY144" s="29"/>
      <c r="QZ144" s="29"/>
      <c r="RA144" s="29"/>
      <c r="RB144" s="29"/>
      <c r="RC144" s="29"/>
      <c r="RD144" s="29"/>
      <c r="RE144" s="29"/>
      <c r="RF144" s="29"/>
      <c r="RG144" s="29"/>
      <c r="RH144" s="29"/>
      <c r="RI144" s="29"/>
      <c r="RJ144" s="29"/>
      <c r="RK144" s="29"/>
      <c r="RL144" s="29"/>
    </row>
    <row r="145" spans="1:480" s="30" customFormat="1" ht="69.75" customHeight="1" x14ac:dyDescent="0.25">
      <c r="A145" s="34" t="s">
        <v>53</v>
      </c>
      <c r="B145" s="34" t="s">
        <v>60</v>
      </c>
      <c r="C145" s="34" t="s">
        <v>19</v>
      </c>
      <c r="D145" s="26" t="s">
        <v>345</v>
      </c>
      <c r="E145" s="26" t="s">
        <v>55</v>
      </c>
      <c r="F145" s="27" t="s">
        <v>18</v>
      </c>
      <c r="G145" s="28">
        <v>0</v>
      </c>
      <c r="H145" s="90" t="s">
        <v>13</v>
      </c>
      <c r="I145" s="28">
        <v>0.08</v>
      </c>
      <c r="J145" s="28">
        <v>0</v>
      </c>
      <c r="K145" s="28">
        <v>0</v>
      </c>
      <c r="L145" s="28">
        <v>14400</v>
      </c>
      <c r="M145" s="28">
        <v>0</v>
      </c>
      <c r="N145" s="52"/>
      <c r="O145" s="52"/>
      <c r="P145" s="52"/>
      <c r="Q145" s="169"/>
      <c r="R145" s="29"/>
      <c r="S145" s="29"/>
      <c r="T145" s="29"/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F145" s="29"/>
      <c r="AG145" s="29"/>
      <c r="AH145" s="29"/>
      <c r="AI145" s="29"/>
      <c r="AJ145" s="29"/>
      <c r="AK145" s="29"/>
      <c r="AL145" s="29"/>
      <c r="AM145" s="29"/>
      <c r="AN145" s="29"/>
      <c r="AO145" s="29"/>
      <c r="AP145" s="29"/>
      <c r="AQ145" s="29"/>
      <c r="AR145" s="29"/>
      <c r="AS145" s="29"/>
      <c r="AT145" s="29"/>
      <c r="AU145" s="29"/>
      <c r="AV145" s="29"/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  <c r="FY145" s="29"/>
      <c r="FZ145" s="29"/>
      <c r="GA145" s="29"/>
      <c r="GB145" s="29"/>
      <c r="GC145" s="29"/>
      <c r="GD145" s="29"/>
      <c r="GE145" s="29"/>
      <c r="GF145" s="29"/>
      <c r="GG145" s="29"/>
      <c r="GH145" s="29"/>
      <c r="GI145" s="29"/>
      <c r="GJ145" s="29"/>
      <c r="GK145" s="29"/>
      <c r="GL145" s="29"/>
      <c r="GM145" s="29"/>
      <c r="GN145" s="29"/>
      <c r="GO145" s="29"/>
      <c r="GP145" s="29"/>
      <c r="GQ145" s="29"/>
      <c r="GR145" s="29"/>
      <c r="GS145" s="29"/>
      <c r="GT145" s="29"/>
      <c r="GU145" s="29"/>
      <c r="GV145" s="29"/>
      <c r="GW145" s="29"/>
      <c r="GX145" s="29"/>
      <c r="GY145" s="29"/>
      <c r="GZ145" s="29"/>
      <c r="HA145" s="29"/>
      <c r="HB145" s="29"/>
      <c r="HC145" s="29"/>
      <c r="HD145" s="29"/>
      <c r="HE145" s="29"/>
      <c r="HF145" s="29"/>
      <c r="HG145" s="29"/>
      <c r="HH145" s="29"/>
      <c r="HI145" s="29"/>
      <c r="HJ145" s="29"/>
      <c r="HK145" s="29"/>
      <c r="HL145" s="29"/>
      <c r="HM145" s="29"/>
      <c r="HN145" s="29"/>
      <c r="HO145" s="29"/>
      <c r="HP145" s="29"/>
      <c r="HQ145" s="29"/>
      <c r="HR145" s="29"/>
      <c r="HS145" s="29"/>
      <c r="HT145" s="29"/>
      <c r="HU145" s="29"/>
      <c r="HV145" s="29"/>
      <c r="HW145" s="29"/>
      <c r="HX145" s="29"/>
      <c r="HY145" s="29"/>
      <c r="HZ145" s="29"/>
      <c r="IA145" s="29"/>
      <c r="IB145" s="29"/>
      <c r="IC145" s="29"/>
      <c r="ID145" s="29"/>
      <c r="IE145" s="29"/>
      <c r="IF145" s="29"/>
      <c r="IG145" s="29"/>
      <c r="IH145" s="29"/>
      <c r="II145" s="29"/>
      <c r="IJ145" s="29"/>
      <c r="IK145" s="29"/>
      <c r="IL145" s="29"/>
      <c r="IM145" s="29"/>
      <c r="IN145" s="29"/>
      <c r="IO145" s="29"/>
      <c r="IP145" s="29"/>
      <c r="IQ145" s="29"/>
      <c r="IR145" s="29"/>
      <c r="IS145" s="29"/>
      <c r="IT145" s="29"/>
      <c r="IU145" s="29"/>
      <c r="IV145" s="29"/>
      <c r="IW145" s="29"/>
      <c r="IX145" s="29"/>
      <c r="IY145" s="29"/>
      <c r="IZ145" s="29"/>
      <c r="JA145" s="29"/>
      <c r="JB145" s="29"/>
      <c r="JC145" s="29"/>
      <c r="JD145" s="29"/>
      <c r="JE145" s="29"/>
      <c r="JF145" s="29"/>
      <c r="JG145" s="29"/>
      <c r="JH145" s="29"/>
      <c r="JI145" s="29"/>
      <c r="JJ145" s="29"/>
      <c r="JK145" s="29"/>
      <c r="JL145" s="29"/>
      <c r="JM145" s="29"/>
      <c r="JN145" s="29"/>
      <c r="JO145" s="29"/>
      <c r="JP145" s="29"/>
      <c r="JQ145" s="29"/>
      <c r="JR145" s="29"/>
      <c r="JS145" s="29"/>
      <c r="JT145" s="29"/>
      <c r="JU145" s="29"/>
      <c r="JV145" s="29"/>
      <c r="JW145" s="29"/>
      <c r="JX145" s="29"/>
      <c r="JY145" s="29"/>
      <c r="JZ145" s="29"/>
      <c r="KA145" s="29"/>
      <c r="KB145" s="29"/>
      <c r="KC145" s="29"/>
      <c r="KD145" s="29"/>
      <c r="KE145" s="29"/>
      <c r="KF145" s="29"/>
      <c r="KG145" s="29"/>
      <c r="KH145" s="29"/>
      <c r="KI145" s="29"/>
      <c r="KJ145" s="29"/>
      <c r="KK145" s="29"/>
      <c r="KL145" s="29"/>
      <c r="KM145" s="29"/>
      <c r="KN145" s="29"/>
      <c r="KO145" s="29"/>
      <c r="KP145" s="29"/>
      <c r="KQ145" s="29"/>
      <c r="KR145" s="29"/>
      <c r="KS145" s="29"/>
      <c r="KT145" s="29"/>
      <c r="KU145" s="29"/>
      <c r="KV145" s="29"/>
      <c r="KW145" s="29"/>
      <c r="KX145" s="29"/>
      <c r="KY145" s="29"/>
      <c r="KZ145" s="29"/>
      <c r="LA145" s="29"/>
      <c r="LB145" s="29"/>
      <c r="LC145" s="29"/>
      <c r="LD145" s="29"/>
      <c r="LE145" s="29"/>
      <c r="LF145" s="29"/>
      <c r="LG145" s="29"/>
      <c r="LH145" s="29"/>
      <c r="LI145" s="29"/>
      <c r="LJ145" s="29"/>
      <c r="LK145" s="29"/>
      <c r="LL145" s="29"/>
      <c r="LM145" s="29"/>
      <c r="LN145" s="29"/>
      <c r="LO145" s="29"/>
      <c r="LP145" s="29"/>
      <c r="LQ145" s="29"/>
      <c r="LR145" s="29"/>
      <c r="LS145" s="29"/>
      <c r="LT145" s="29"/>
      <c r="LU145" s="29"/>
      <c r="LV145" s="29"/>
      <c r="LW145" s="29"/>
      <c r="LX145" s="29"/>
      <c r="LY145" s="29"/>
      <c r="LZ145" s="29"/>
      <c r="MA145" s="29"/>
      <c r="MB145" s="29"/>
      <c r="MC145" s="29"/>
      <c r="MD145" s="29"/>
      <c r="ME145" s="29"/>
      <c r="MF145" s="29"/>
      <c r="MG145" s="29"/>
      <c r="MH145" s="29"/>
      <c r="MI145" s="29"/>
      <c r="MJ145" s="29"/>
      <c r="MK145" s="29"/>
      <c r="ML145" s="29"/>
      <c r="MM145" s="29"/>
      <c r="MN145" s="29"/>
      <c r="MO145" s="29"/>
      <c r="MP145" s="29"/>
      <c r="MQ145" s="29"/>
      <c r="MR145" s="29"/>
      <c r="MS145" s="29"/>
      <c r="MT145" s="29"/>
      <c r="MU145" s="29"/>
      <c r="MV145" s="29"/>
      <c r="MW145" s="29"/>
      <c r="MX145" s="29"/>
      <c r="MY145" s="29"/>
      <c r="MZ145" s="29"/>
      <c r="NA145" s="29"/>
      <c r="NB145" s="29"/>
      <c r="NC145" s="29"/>
      <c r="ND145" s="29"/>
      <c r="NE145" s="29"/>
      <c r="NF145" s="29"/>
      <c r="NG145" s="29"/>
      <c r="NH145" s="29"/>
      <c r="NI145" s="29"/>
      <c r="NJ145" s="29"/>
      <c r="NK145" s="29"/>
      <c r="NL145" s="29"/>
      <c r="NM145" s="29"/>
      <c r="NN145" s="29"/>
      <c r="NO145" s="29"/>
      <c r="NP145" s="29"/>
      <c r="NQ145" s="29"/>
      <c r="NR145" s="29"/>
      <c r="NS145" s="29"/>
      <c r="NT145" s="29"/>
      <c r="NU145" s="29"/>
      <c r="NV145" s="29"/>
      <c r="NW145" s="29"/>
      <c r="NX145" s="29"/>
      <c r="NY145" s="29"/>
      <c r="NZ145" s="29"/>
      <c r="OA145" s="29"/>
      <c r="OB145" s="29"/>
      <c r="OC145" s="29"/>
      <c r="OD145" s="29"/>
      <c r="OE145" s="29"/>
      <c r="OF145" s="29"/>
      <c r="OG145" s="29"/>
      <c r="OH145" s="29"/>
      <c r="OI145" s="29"/>
      <c r="OJ145" s="29"/>
      <c r="OK145" s="29"/>
      <c r="OL145" s="29"/>
      <c r="OM145" s="29"/>
      <c r="ON145" s="29"/>
      <c r="OO145" s="29"/>
      <c r="OP145" s="29"/>
      <c r="OQ145" s="29"/>
      <c r="OR145" s="29"/>
      <c r="OS145" s="29"/>
      <c r="OT145" s="29"/>
      <c r="OU145" s="29"/>
      <c r="OV145" s="29"/>
      <c r="OW145" s="29"/>
      <c r="OX145" s="29"/>
      <c r="OY145" s="29"/>
      <c r="OZ145" s="29"/>
      <c r="PA145" s="29"/>
      <c r="PB145" s="29"/>
      <c r="PC145" s="29"/>
      <c r="PD145" s="29"/>
      <c r="PE145" s="29"/>
      <c r="PF145" s="29"/>
      <c r="PG145" s="29"/>
      <c r="PH145" s="29"/>
      <c r="PI145" s="29"/>
      <c r="PJ145" s="29"/>
      <c r="PK145" s="29"/>
      <c r="PL145" s="29"/>
      <c r="PM145" s="29"/>
      <c r="PN145" s="29"/>
      <c r="PO145" s="29"/>
      <c r="PP145" s="29"/>
      <c r="PQ145" s="29"/>
      <c r="PR145" s="29"/>
      <c r="PS145" s="29"/>
      <c r="PT145" s="29"/>
      <c r="PU145" s="29"/>
      <c r="PV145" s="29"/>
      <c r="PW145" s="29"/>
      <c r="PX145" s="29"/>
      <c r="PY145" s="29"/>
      <c r="PZ145" s="29"/>
      <c r="QA145" s="29"/>
      <c r="QB145" s="29"/>
      <c r="QC145" s="29"/>
      <c r="QD145" s="29"/>
      <c r="QE145" s="29"/>
      <c r="QF145" s="29"/>
      <c r="QG145" s="29"/>
      <c r="QH145" s="29"/>
      <c r="QI145" s="29"/>
      <c r="QJ145" s="29"/>
      <c r="QK145" s="29"/>
      <c r="QL145" s="29"/>
      <c r="QM145" s="29"/>
      <c r="QN145" s="29"/>
      <c r="QO145" s="29"/>
      <c r="QP145" s="29"/>
      <c r="QQ145" s="29"/>
      <c r="QR145" s="29"/>
      <c r="QS145" s="29"/>
      <c r="QT145" s="29"/>
      <c r="QU145" s="29"/>
      <c r="QV145" s="29"/>
      <c r="QW145" s="29"/>
      <c r="QX145" s="29"/>
      <c r="QY145" s="29"/>
      <c r="QZ145" s="29"/>
      <c r="RA145" s="29"/>
      <c r="RB145" s="29"/>
      <c r="RC145" s="29"/>
      <c r="RD145" s="29"/>
      <c r="RE145" s="29"/>
      <c r="RF145" s="29"/>
      <c r="RG145" s="29"/>
      <c r="RH145" s="29"/>
      <c r="RI145" s="29"/>
      <c r="RJ145" s="29"/>
      <c r="RK145" s="29"/>
      <c r="RL145" s="29"/>
    </row>
    <row r="146" spans="1:480" s="30" customFormat="1" ht="80.25" customHeight="1" x14ac:dyDescent="0.25">
      <c r="A146" s="34" t="s">
        <v>53</v>
      </c>
      <c r="B146" s="34" t="s">
        <v>60</v>
      </c>
      <c r="C146" s="34" t="s">
        <v>19</v>
      </c>
      <c r="D146" s="26" t="s">
        <v>335</v>
      </c>
      <c r="E146" s="26" t="s">
        <v>55</v>
      </c>
      <c r="F146" s="27" t="s">
        <v>18</v>
      </c>
      <c r="G146" s="28">
        <v>0</v>
      </c>
      <c r="H146" s="90" t="s">
        <v>13</v>
      </c>
      <c r="I146" s="28">
        <v>1.35</v>
      </c>
      <c r="J146" s="28">
        <v>0</v>
      </c>
      <c r="K146" s="28">
        <v>0</v>
      </c>
      <c r="L146" s="28">
        <f>44300-15000</f>
        <v>29300</v>
      </c>
      <c r="M146" s="28">
        <v>0</v>
      </c>
      <c r="N146" s="52"/>
      <c r="O146" s="52"/>
      <c r="P146" s="52"/>
      <c r="Q146" s="169"/>
      <c r="R146" s="29"/>
      <c r="S146" s="29"/>
      <c r="T146" s="29"/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F146" s="29"/>
      <c r="AG146" s="29"/>
      <c r="AH146" s="29"/>
      <c r="AI146" s="29"/>
      <c r="AJ146" s="29"/>
      <c r="AK146" s="29"/>
      <c r="AL146" s="29"/>
      <c r="AM146" s="29"/>
      <c r="AN146" s="29"/>
      <c r="AO146" s="29"/>
      <c r="AP146" s="29"/>
      <c r="AQ146" s="29"/>
      <c r="AR146" s="29"/>
      <c r="AS146" s="29"/>
      <c r="AT146" s="29"/>
      <c r="AU146" s="29"/>
      <c r="AV146" s="29"/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  <c r="FY146" s="29"/>
      <c r="FZ146" s="29"/>
      <c r="GA146" s="29"/>
      <c r="GB146" s="29"/>
      <c r="GC146" s="29"/>
      <c r="GD146" s="29"/>
      <c r="GE146" s="29"/>
      <c r="GF146" s="29"/>
      <c r="GG146" s="29"/>
      <c r="GH146" s="29"/>
      <c r="GI146" s="29"/>
      <c r="GJ146" s="29"/>
      <c r="GK146" s="29"/>
      <c r="GL146" s="29"/>
      <c r="GM146" s="29"/>
      <c r="GN146" s="29"/>
      <c r="GO146" s="29"/>
      <c r="GP146" s="29"/>
      <c r="GQ146" s="29"/>
      <c r="GR146" s="29"/>
      <c r="GS146" s="29"/>
      <c r="GT146" s="29"/>
      <c r="GU146" s="29"/>
      <c r="GV146" s="29"/>
      <c r="GW146" s="29"/>
      <c r="GX146" s="29"/>
      <c r="GY146" s="29"/>
      <c r="GZ146" s="29"/>
      <c r="HA146" s="29"/>
      <c r="HB146" s="29"/>
      <c r="HC146" s="29"/>
      <c r="HD146" s="29"/>
      <c r="HE146" s="29"/>
      <c r="HF146" s="29"/>
      <c r="HG146" s="29"/>
      <c r="HH146" s="29"/>
      <c r="HI146" s="29"/>
      <c r="HJ146" s="29"/>
      <c r="HK146" s="29"/>
      <c r="HL146" s="29"/>
      <c r="HM146" s="29"/>
      <c r="HN146" s="29"/>
      <c r="HO146" s="29"/>
      <c r="HP146" s="29"/>
      <c r="HQ146" s="29"/>
      <c r="HR146" s="29"/>
      <c r="HS146" s="29"/>
      <c r="HT146" s="29"/>
      <c r="HU146" s="29"/>
      <c r="HV146" s="29"/>
      <c r="HW146" s="29"/>
      <c r="HX146" s="29"/>
      <c r="HY146" s="29"/>
      <c r="HZ146" s="29"/>
      <c r="IA146" s="29"/>
      <c r="IB146" s="29"/>
      <c r="IC146" s="29"/>
      <c r="ID146" s="29"/>
      <c r="IE146" s="29"/>
      <c r="IF146" s="29"/>
      <c r="IG146" s="29"/>
      <c r="IH146" s="29"/>
      <c r="II146" s="29"/>
      <c r="IJ146" s="29"/>
      <c r="IK146" s="29"/>
      <c r="IL146" s="29"/>
      <c r="IM146" s="29"/>
      <c r="IN146" s="29"/>
      <c r="IO146" s="29"/>
      <c r="IP146" s="29"/>
      <c r="IQ146" s="29"/>
      <c r="IR146" s="29"/>
      <c r="IS146" s="29"/>
      <c r="IT146" s="29"/>
      <c r="IU146" s="29"/>
      <c r="IV146" s="29"/>
      <c r="IW146" s="29"/>
      <c r="IX146" s="29"/>
      <c r="IY146" s="29"/>
      <c r="IZ146" s="29"/>
      <c r="JA146" s="29"/>
      <c r="JB146" s="29"/>
      <c r="JC146" s="29"/>
      <c r="JD146" s="29"/>
      <c r="JE146" s="29"/>
      <c r="JF146" s="29"/>
      <c r="JG146" s="29"/>
      <c r="JH146" s="29"/>
      <c r="JI146" s="29"/>
      <c r="JJ146" s="29"/>
      <c r="JK146" s="29"/>
      <c r="JL146" s="29"/>
      <c r="JM146" s="29"/>
      <c r="JN146" s="29"/>
      <c r="JO146" s="29"/>
      <c r="JP146" s="29"/>
      <c r="JQ146" s="29"/>
      <c r="JR146" s="29"/>
      <c r="JS146" s="29"/>
      <c r="JT146" s="29"/>
      <c r="JU146" s="29"/>
      <c r="JV146" s="29"/>
      <c r="JW146" s="29"/>
      <c r="JX146" s="29"/>
      <c r="JY146" s="29"/>
      <c r="JZ146" s="29"/>
      <c r="KA146" s="29"/>
      <c r="KB146" s="29"/>
      <c r="KC146" s="29"/>
      <c r="KD146" s="29"/>
      <c r="KE146" s="29"/>
      <c r="KF146" s="29"/>
      <c r="KG146" s="29"/>
      <c r="KH146" s="29"/>
      <c r="KI146" s="29"/>
      <c r="KJ146" s="29"/>
      <c r="KK146" s="29"/>
      <c r="KL146" s="29"/>
      <c r="KM146" s="29"/>
      <c r="KN146" s="29"/>
      <c r="KO146" s="29"/>
      <c r="KP146" s="29"/>
      <c r="KQ146" s="29"/>
      <c r="KR146" s="29"/>
      <c r="KS146" s="29"/>
      <c r="KT146" s="29"/>
      <c r="KU146" s="29"/>
      <c r="KV146" s="29"/>
      <c r="KW146" s="29"/>
      <c r="KX146" s="29"/>
      <c r="KY146" s="29"/>
      <c r="KZ146" s="29"/>
      <c r="LA146" s="29"/>
      <c r="LB146" s="29"/>
      <c r="LC146" s="29"/>
      <c r="LD146" s="29"/>
      <c r="LE146" s="29"/>
      <c r="LF146" s="29"/>
      <c r="LG146" s="29"/>
      <c r="LH146" s="29"/>
      <c r="LI146" s="29"/>
      <c r="LJ146" s="29"/>
      <c r="LK146" s="29"/>
      <c r="LL146" s="29"/>
      <c r="LM146" s="29"/>
      <c r="LN146" s="29"/>
      <c r="LO146" s="29"/>
      <c r="LP146" s="29"/>
      <c r="LQ146" s="29"/>
      <c r="LR146" s="29"/>
      <c r="LS146" s="29"/>
      <c r="LT146" s="29"/>
      <c r="LU146" s="29"/>
      <c r="LV146" s="29"/>
      <c r="LW146" s="29"/>
      <c r="LX146" s="29"/>
      <c r="LY146" s="29"/>
      <c r="LZ146" s="29"/>
      <c r="MA146" s="29"/>
      <c r="MB146" s="29"/>
      <c r="MC146" s="29"/>
      <c r="MD146" s="29"/>
      <c r="ME146" s="29"/>
      <c r="MF146" s="29"/>
      <c r="MG146" s="29"/>
      <c r="MH146" s="29"/>
      <c r="MI146" s="29"/>
      <c r="MJ146" s="29"/>
      <c r="MK146" s="29"/>
      <c r="ML146" s="29"/>
      <c r="MM146" s="29"/>
      <c r="MN146" s="29"/>
      <c r="MO146" s="29"/>
      <c r="MP146" s="29"/>
      <c r="MQ146" s="29"/>
      <c r="MR146" s="29"/>
      <c r="MS146" s="29"/>
      <c r="MT146" s="29"/>
      <c r="MU146" s="29"/>
      <c r="MV146" s="29"/>
      <c r="MW146" s="29"/>
      <c r="MX146" s="29"/>
      <c r="MY146" s="29"/>
      <c r="MZ146" s="29"/>
      <c r="NA146" s="29"/>
      <c r="NB146" s="29"/>
      <c r="NC146" s="29"/>
      <c r="ND146" s="29"/>
      <c r="NE146" s="29"/>
      <c r="NF146" s="29"/>
      <c r="NG146" s="29"/>
      <c r="NH146" s="29"/>
      <c r="NI146" s="29"/>
      <c r="NJ146" s="29"/>
      <c r="NK146" s="29"/>
      <c r="NL146" s="29"/>
      <c r="NM146" s="29"/>
      <c r="NN146" s="29"/>
      <c r="NO146" s="29"/>
      <c r="NP146" s="29"/>
      <c r="NQ146" s="29"/>
      <c r="NR146" s="29"/>
      <c r="NS146" s="29"/>
      <c r="NT146" s="29"/>
      <c r="NU146" s="29"/>
      <c r="NV146" s="29"/>
      <c r="NW146" s="29"/>
      <c r="NX146" s="29"/>
      <c r="NY146" s="29"/>
      <c r="NZ146" s="29"/>
      <c r="OA146" s="29"/>
      <c r="OB146" s="29"/>
      <c r="OC146" s="29"/>
      <c r="OD146" s="29"/>
      <c r="OE146" s="29"/>
      <c r="OF146" s="29"/>
      <c r="OG146" s="29"/>
      <c r="OH146" s="29"/>
      <c r="OI146" s="29"/>
      <c r="OJ146" s="29"/>
      <c r="OK146" s="29"/>
      <c r="OL146" s="29"/>
      <c r="OM146" s="29"/>
      <c r="ON146" s="29"/>
      <c r="OO146" s="29"/>
      <c r="OP146" s="29"/>
      <c r="OQ146" s="29"/>
      <c r="OR146" s="29"/>
      <c r="OS146" s="29"/>
      <c r="OT146" s="29"/>
      <c r="OU146" s="29"/>
      <c r="OV146" s="29"/>
      <c r="OW146" s="29"/>
      <c r="OX146" s="29"/>
      <c r="OY146" s="29"/>
      <c r="OZ146" s="29"/>
      <c r="PA146" s="29"/>
      <c r="PB146" s="29"/>
      <c r="PC146" s="29"/>
      <c r="PD146" s="29"/>
      <c r="PE146" s="29"/>
      <c r="PF146" s="29"/>
      <c r="PG146" s="29"/>
      <c r="PH146" s="29"/>
      <c r="PI146" s="29"/>
      <c r="PJ146" s="29"/>
      <c r="PK146" s="29"/>
      <c r="PL146" s="29"/>
      <c r="PM146" s="29"/>
      <c r="PN146" s="29"/>
      <c r="PO146" s="29"/>
      <c r="PP146" s="29"/>
      <c r="PQ146" s="29"/>
      <c r="PR146" s="29"/>
      <c r="PS146" s="29"/>
      <c r="PT146" s="29"/>
      <c r="PU146" s="29"/>
      <c r="PV146" s="29"/>
      <c r="PW146" s="29"/>
      <c r="PX146" s="29"/>
      <c r="PY146" s="29"/>
      <c r="PZ146" s="29"/>
      <c r="QA146" s="29"/>
      <c r="QB146" s="29"/>
      <c r="QC146" s="29"/>
      <c r="QD146" s="29"/>
      <c r="QE146" s="29"/>
      <c r="QF146" s="29"/>
      <c r="QG146" s="29"/>
      <c r="QH146" s="29"/>
      <c r="QI146" s="29"/>
      <c r="QJ146" s="29"/>
      <c r="QK146" s="29"/>
      <c r="QL146" s="29"/>
      <c r="QM146" s="29"/>
      <c r="QN146" s="29"/>
      <c r="QO146" s="29"/>
      <c r="QP146" s="29"/>
      <c r="QQ146" s="29"/>
      <c r="QR146" s="29"/>
      <c r="QS146" s="29"/>
      <c r="QT146" s="29"/>
      <c r="QU146" s="29"/>
      <c r="QV146" s="29"/>
      <c r="QW146" s="29"/>
      <c r="QX146" s="29"/>
      <c r="QY146" s="29"/>
      <c r="QZ146" s="29"/>
      <c r="RA146" s="29"/>
      <c r="RB146" s="29"/>
      <c r="RC146" s="29"/>
      <c r="RD146" s="29"/>
      <c r="RE146" s="29"/>
      <c r="RF146" s="29"/>
      <c r="RG146" s="29"/>
      <c r="RH146" s="29"/>
      <c r="RI146" s="29"/>
      <c r="RJ146" s="29"/>
      <c r="RK146" s="29"/>
      <c r="RL146" s="29"/>
    </row>
    <row r="147" spans="1:480" s="30" customFormat="1" ht="81.75" customHeight="1" x14ac:dyDescent="0.25">
      <c r="A147" s="34" t="s">
        <v>53</v>
      </c>
      <c r="B147" s="34" t="s">
        <v>60</v>
      </c>
      <c r="C147" s="34" t="s">
        <v>19</v>
      </c>
      <c r="D147" s="26" t="s">
        <v>346</v>
      </c>
      <c r="E147" s="26" t="s">
        <v>55</v>
      </c>
      <c r="F147" s="27" t="s">
        <v>18</v>
      </c>
      <c r="G147" s="28">
        <v>0</v>
      </c>
      <c r="H147" s="90" t="s">
        <v>13</v>
      </c>
      <c r="I147" s="28">
        <v>0.71</v>
      </c>
      <c r="J147" s="28">
        <v>0</v>
      </c>
      <c r="K147" s="28">
        <v>0</v>
      </c>
      <c r="L147" s="28">
        <v>8100</v>
      </c>
      <c r="M147" s="28">
        <v>0</v>
      </c>
      <c r="N147" s="52"/>
      <c r="O147" s="52"/>
      <c r="P147" s="52"/>
      <c r="Q147" s="169"/>
      <c r="R147" s="29"/>
      <c r="S147" s="29"/>
      <c r="T147" s="29"/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F147" s="29"/>
      <c r="AG147" s="29"/>
      <c r="AH147" s="29"/>
      <c r="AI147" s="29"/>
      <c r="AJ147" s="29"/>
      <c r="AK147" s="29"/>
      <c r="AL147" s="29"/>
      <c r="AM147" s="29"/>
      <c r="AN147" s="29"/>
      <c r="AO147" s="29"/>
      <c r="AP147" s="29"/>
      <c r="AQ147" s="29"/>
      <c r="AR147" s="29"/>
      <c r="AS147" s="29"/>
      <c r="AT147" s="29"/>
      <c r="AU147" s="29"/>
      <c r="AV147" s="29"/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  <c r="FY147" s="29"/>
      <c r="FZ147" s="29"/>
      <c r="GA147" s="29"/>
      <c r="GB147" s="29"/>
      <c r="GC147" s="29"/>
      <c r="GD147" s="29"/>
      <c r="GE147" s="29"/>
      <c r="GF147" s="29"/>
      <c r="GG147" s="29"/>
      <c r="GH147" s="29"/>
      <c r="GI147" s="29"/>
      <c r="GJ147" s="29"/>
      <c r="GK147" s="29"/>
      <c r="GL147" s="29"/>
      <c r="GM147" s="29"/>
      <c r="GN147" s="29"/>
      <c r="GO147" s="29"/>
      <c r="GP147" s="29"/>
      <c r="GQ147" s="29"/>
      <c r="GR147" s="29"/>
      <c r="GS147" s="29"/>
      <c r="GT147" s="29"/>
      <c r="GU147" s="29"/>
      <c r="GV147" s="29"/>
      <c r="GW147" s="29"/>
      <c r="GX147" s="29"/>
      <c r="GY147" s="29"/>
      <c r="GZ147" s="29"/>
      <c r="HA147" s="29"/>
      <c r="HB147" s="29"/>
      <c r="HC147" s="29"/>
      <c r="HD147" s="29"/>
      <c r="HE147" s="29"/>
      <c r="HF147" s="29"/>
      <c r="HG147" s="29"/>
      <c r="HH147" s="29"/>
      <c r="HI147" s="29"/>
      <c r="HJ147" s="29"/>
      <c r="HK147" s="29"/>
      <c r="HL147" s="29"/>
      <c r="HM147" s="29"/>
      <c r="HN147" s="29"/>
      <c r="HO147" s="29"/>
      <c r="HP147" s="29"/>
      <c r="HQ147" s="29"/>
      <c r="HR147" s="29"/>
      <c r="HS147" s="29"/>
      <c r="HT147" s="29"/>
      <c r="HU147" s="29"/>
      <c r="HV147" s="29"/>
      <c r="HW147" s="29"/>
      <c r="HX147" s="29"/>
      <c r="HY147" s="29"/>
      <c r="HZ147" s="29"/>
      <c r="IA147" s="29"/>
      <c r="IB147" s="29"/>
      <c r="IC147" s="29"/>
      <c r="ID147" s="29"/>
      <c r="IE147" s="29"/>
      <c r="IF147" s="29"/>
      <c r="IG147" s="29"/>
      <c r="IH147" s="29"/>
      <c r="II147" s="29"/>
      <c r="IJ147" s="29"/>
      <c r="IK147" s="29"/>
      <c r="IL147" s="29"/>
      <c r="IM147" s="29"/>
      <c r="IN147" s="29"/>
      <c r="IO147" s="29"/>
      <c r="IP147" s="29"/>
      <c r="IQ147" s="29"/>
      <c r="IR147" s="29"/>
      <c r="IS147" s="29"/>
      <c r="IT147" s="29"/>
      <c r="IU147" s="29"/>
      <c r="IV147" s="29"/>
      <c r="IW147" s="29"/>
      <c r="IX147" s="29"/>
      <c r="IY147" s="29"/>
      <c r="IZ147" s="29"/>
      <c r="JA147" s="29"/>
      <c r="JB147" s="29"/>
      <c r="JC147" s="29"/>
      <c r="JD147" s="29"/>
      <c r="JE147" s="29"/>
      <c r="JF147" s="29"/>
      <c r="JG147" s="29"/>
      <c r="JH147" s="29"/>
      <c r="JI147" s="29"/>
      <c r="JJ147" s="29"/>
      <c r="JK147" s="29"/>
      <c r="JL147" s="29"/>
      <c r="JM147" s="29"/>
      <c r="JN147" s="29"/>
      <c r="JO147" s="29"/>
      <c r="JP147" s="29"/>
      <c r="JQ147" s="29"/>
      <c r="JR147" s="29"/>
      <c r="JS147" s="29"/>
      <c r="JT147" s="29"/>
      <c r="JU147" s="29"/>
      <c r="JV147" s="29"/>
      <c r="JW147" s="29"/>
      <c r="JX147" s="29"/>
      <c r="JY147" s="29"/>
      <c r="JZ147" s="29"/>
      <c r="KA147" s="29"/>
      <c r="KB147" s="29"/>
      <c r="KC147" s="29"/>
      <c r="KD147" s="29"/>
      <c r="KE147" s="29"/>
      <c r="KF147" s="29"/>
      <c r="KG147" s="29"/>
      <c r="KH147" s="29"/>
      <c r="KI147" s="29"/>
      <c r="KJ147" s="29"/>
      <c r="KK147" s="29"/>
      <c r="KL147" s="29"/>
      <c r="KM147" s="29"/>
      <c r="KN147" s="29"/>
      <c r="KO147" s="29"/>
      <c r="KP147" s="29"/>
      <c r="KQ147" s="29"/>
      <c r="KR147" s="29"/>
      <c r="KS147" s="29"/>
      <c r="KT147" s="29"/>
      <c r="KU147" s="29"/>
      <c r="KV147" s="29"/>
      <c r="KW147" s="29"/>
      <c r="KX147" s="29"/>
      <c r="KY147" s="29"/>
      <c r="KZ147" s="29"/>
      <c r="LA147" s="29"/>
      <c r="LB147" s="29"/>
      <c r="LC147" s="29"/>
      <c r="LD147" s="29"/>
      <c r="LE147" s="29"/>
      <c r="LF147" s="29"/>
      <c r="LG147" s="29"/>
      <c r="LH147" s="29"/>
      <c r="LI147" s="29"/>
      <c r="LJ147" s="29"/>
      <c r="LK147" s="29"/>
      <c r="LL147" s="29"/>
      <c r="LM147" s="29"/>
      <c r="LN147" s="29"/>
      <c r="LO147" s="29"/>
      <c r="LP147" s="29"/>
      <c r="LQ147" s="29"/>
      <c r="LR147" s="29"/>
      <c r="LS147" s="29"/>
      <c r="LT147" s="29"/>
      <c r="LU147" s="29"/>
      <c r="LV147" s="29"/>
      <c r="LW147" s="29"/>
      <c r="LX147" s="29"/>
      <c r="LY147" s="29"/>
      <c r="LZ147" s="29"/>
      <c r="MA147" s="29"/>
      <c r="MB147" s="29"/>
      <c r="MC147" s="29"/>
      <c r="MD147" s="29"/>
      <c r="ME147" s="29"/>
      <c r="MF147" s="29"/>
      <c r="MG147" s="29"/>
      <c r="MH147" s="29"/>
      <c r="MI147" s="29"/>
      <c r="MJ147" s="29"/>
      <c r="MK147" s="29"/>
      <c r="ML147" s="29"/>
      <c r="MM147" s="29"/>
      <c r="MN147" s="29"/>
      <c r="MO147" s="29"/>
      <c r="MP147" s="29"/>
      <c r="MQ147" s="29"/>
      <c r="MR147" s="29"/>
      <c r="MS147" s="29"/>
      <c r="MT147" s="29"/>
      <c r="MU147" s="29"/>
      <c r="MV147" s="29"/>
      <c r="MW147" s="29"/>
      <c r="MX147" s="29"/>
      <c r="MY147" s="29"/>
      <c r="MZ147" s="29"/>
      <c r="NA147" s="29"/>
      <c r="NB147" s="29"/>
      <c r="NC147" s="29"/>
      <c r="ND147" s="29"/>
      <c r="NE147" s="29"/>
      <c r="NF147" s="29"/>
      <c r="NG147" s="29"/>
      <c r="NH147" s="29"/>
      <c r="NI147" s="29"/>
      <c r="NJ147" s="29"/>
      <c r="NK147" s="29"/>
      <c r="NL147" s="29"/>
      <c r="NM147" s="29"/>
      <c r="NN147" s="29"/>
      <c r="NO147" s="29"/>
      <c r="NP147" s="29"/>
      <c r="NQ147" s="29"/>
      <c r="NR147" s="29"/>
      <c r="NS147" s="29"/>
      <c r="NT147" s="29"/>
      <c r="NU147" s="29"/>
      <c r="NV147" s="29"/>
      <c r="NW147" s="29"/>
      <c r="NX147" s="29"/>
      <c r="NY147" s="29"/>
      <c r="NZ147" s="29"/>
      <c r="OA147" s="29"/>
      <c r="OB147" s="29"/>
      <c r="OC147" s="29"/>
      <c r="OD147" s="29"/>
      <c r="OE147" s="29"/>
      <c r="OF147" s="29"/>
      <c r="OG147" s="29"/>
      <c r="OH147" s="29"/>
      <c r="OI147" s="29"/>
      <c r="OJ147" s="29"/>
      <c r="OK147" s="29"/>
      <c r="OL147" s="29"/>
      <c r="OM147" s="29"/>
      <c r="ON147" s="29"/>
      <c r="OO147" s="29"/>
      <c r="OP147" s="29"/>
      <c r="OQ147" s="29"/>
      <c r="OR147" s="29"/>
      <c r="OS147" s="29"/>
      <c r="OT147" s="29"/>
      <c r="OU147" s="29"/>
      <c r="OV147" s="29"/>
      <c r="OW147" s="29"/>
      <c r="OX147" s="29"/>
      <c r="OY147" s="29"/>
      <c r="OZ147" s="29"/>
      <c r="PA147" s="29"/>
      <c r="PB147" s="29"/>
      <c r="PC147" s="29"/>
      <c r="PD147" s="29"/>
      <c r="PE147" s="29"/>
      <c r="PF147" s="29"/>
      <c r="PG147" s="29"/>
      <c r="PH147" s="29"/>
      <c r="PI147" s="29"/>
      <c r="PJ147" s="29"/>
      <c r="PK147" s="29"/>
      <c r="PL147" s="29"/>
      <c r="PM147" s="29"/>
      <c r="PN147" s="29"/>
      <c r="PO147" s="29"/>
      <c r="PP147" s="29"/>
      <c r="PQ147" s="29"/>
      <c r="PR147" s="29"/>
      <c r="PS147" s="29"/>
      <c r="PT147" s="29"/>
      <c r="PU147" s="29"/>
      <c r="PV147" s="29"/>
      <c r="PW147" s="29"/>
      <c r="PX147" s="29"/>
      <c r="PY147" s="29"/>
      <c r="PZ147" s="29"/>
      <c r="QA147" s="29"/>
      <c r="QB147" s="29"/>
      <c r="QC147" s="29"/>
      <c r="QD147" s="29"/>
      <c r="QE147" s="29"/>
      <c r="QF147" s="29"/>
      <c r="QG147" s="29"/>
      <c r="QH147" s="29"/>
      <c r="QI147" s="29"/>
      <c r="QJ147" s="29"/>
      <c r="QK147" s="29"/>
      <c r="QL147" s="29"/>
      <c r="QM147" s="29"/>
      <c r="QN147" s="29"/>
      <c r="QO147" s="29"/>
      <c r="QP147" s="29"/>
      <c r="QQ147" s="29"/>
      <c r="QR147" s="29"/>
      <c r="QS147" s="29"/>
      <c r="QT147" s="29"/>
      <c r="QU147" s="29"/>
      <c r="QV147" s="29"/>
      <c r="QW147" s="29"/>
      <c r="QX147" s="29"/>
      <c r="QY147" s="29"/>
      <c r="QZ147" s="29"/>
      <c r="RA147" s="29"/>
      <c r="RB147" s="29"/>
      <c r="RC147" s="29"/>
      <c r="RD147" s="29"/>
      <c r="RE147" s="29"/>
      <c r="RF147" s="29"/>
      <c r="RG147" s="29"/>
      <c r="RH147" s="29"/>
      <c r="RI147" s="29"/>
      <c r="RJ147" s="29"/>
      <c r="RK147" s="29"/>
      <c r="RL147" s="29"/>
    </row>
    <row r="148" spans="1:480" s="30" customFormat="1" ht="93.75" customHeight="1" x14ac:dyDescent="0.25">
      <c r="A148" s="34" t="s">
        <v>53</v>
      </c>
      <c r="B148" s="34" t="s">
        <v>60</v>
      </c>
      <c r="C148" s="34" t="s">
        <v>19</v>
      </c>
      <c r="D148" s="26" t="s">
        <v>347</v>
      </c>
      <c r="E148" s="26" t="s">
        <v>55</v>
      </c>
      <c r="F148" s="27" t="s">
        <v>18</v>
      </c>
      <c r="G148" s="28">
        <v>0</v>
      </c>
      <c r="H148" s="90" t="s">
        <v>13</v>
      </c>
      <c r="I148" s="28">
        <v>0.3</v>
      </c>
      <c r="J148" s="28">
        <v>0</v>
      </c>
      <c r="K148" s="28">
        <v>0</v>
      </c>
      <c r="L148" s="28">
        <v>12000</v>
      </c>
      <c r="M148" s="28">
        <v>0</v>
      </c>
      <c r="N148" s="52"/>
      <c r="O148" s="52"/>
      <c r="P148" s="52"/>
      <c r="Q148" s="169"/>
      <c r="R148" s="29"/>
      <c r="S148" s="29"/>
      <c r="T148" s="29"/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F148" s="29"/>
      <c r="AG148" s="29"/>
      <c r="AH148" s="29"/>
      <c r="AI148" s="29"/>
      <c r="AJ148" s="29"/>
      <c r="AK148" s="29"/>
      <c r="AL148" s="29"/>
      <c r="AM148" s="29"/>
      <c r="AN148" s="29"/>
      <c r="AO148" s="29"/>
      <c r="AP148" s="29"/>
      <c r="AQ148" s="29"/>
      <c r="AR148" s="29"/>
      <c r="AS148" s="29"/>
      <c r="AT148" s="29"/>
      <c r="AU148" s="29"/>
      <c r="AV148" s="29"/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  <c r="FY148" s="29"/>
      <c r="FZ148" s="29"/>
      <c r="GA148" s="29"/>
      <c r="GB148" s="29"/>
      <c r="GC148" s="29"/>
      <c r="GD148" s="29"/>
      <c r="GE148" s="29"/>
      <c r="GF148" s="29"/>
      <c r="GG148" s="29"/>
      <c r="GH148" s="29"/>
      <c r="GI148" s="29"/>
      <c r="GJ148" s="29"/>
      <c r="GK148" s="29"/>
      <c r="GL148" s="29"/>
      <c r="GM148" s="29"/>
      <c r="GN148" s="29"/>
      <c r="GO148" s="29"/>
      <c r="GP148" s="29"/>
      <c r="GQ148" s="29"/>
      <c r="GR148" s="29"/>
      <c r="GS148" s="29"/>
      <c r="GT148" s="29"/>
      <c r="GU148" s="29"/>
      <c r="GV148" s="29"/>
      <c r="GW148" s="29"/>
      <c r="GX148" s="29"/>
      <c r="GY148" s="29"/>
      <c r="GZ148" s="29"/>
      <c r="HA148" s="29"/>
      <c r="HB148" s="29"/>
      <c r="HC148" s="29"/>
      <c r="HD148" s="29"/>
      <c r="HE148" s="29"/>
      <c r="HF148" s="29"/>
      <c r="HG148" s="29"/>
      <c r="HH148" s="29"/>
      <c r="HI148" s="29"/>
      <c r="HJ148" s="29"/>
      <c r="HK148" s="29"/>
      <c r="HL148" s="29"/>
      <c r="HM148" s="29"/>
      <c r="HN148" s="29"/>
      <c r="HO148" s="29"/>
      <c r="HP148" s="29"/>
      <c r="HQ148" s="29"/>
      <c r="HR148" s="29"/>
      <c r="HS148" s="29"/>
      <c r="HT148" s="29"/>
      <c r="HU148" s="29"/>
      <c r="HV148" s="29"/>
      <c r="HW148" s="29"/>
      <c r="HX148" s="29"/>
      <c r="HY148" s="29"/>
      <c r="HZ148" s="29"/>
      <c r="IA148" s="29"/>
      <c r="IB148" s="29"/>
      <c r="IC148" s="29"/>
      <c r="ID148" s="29"/>
      <c r="IE148" s="29"/>
      <c r="IF148" s="29"/>
      <c r="IG148" s="29"/>
      <c r="IH148" s="29"/>
      <c r="II148" s="29"/>
      <c r="IJ148" s="29"/>
      <c r="IK148" s="29"/>
      <c r="IL148" s="29"/>
      <c r="IM148" s="29"/>
      <c r="IN148" s="29"/>
      <c r="IO148" s="29"/>
      <c r="IP148" s="29"/>
      <c r="IQ148" s="29"/>
      <c r="IR148" s="29"/>
      <c r="IS148" s="29"/>
      <c r="IT148" s="29"/>
      <c r="IU148" s="29"/>
      <c r="IV148" s="29"/>
      <c r="IW148" s="29"/>
      <c r="IX148" s="29"/>
      <c r="IY148" s="29"/>
      <c r="IZ148" s="29"/>
      <c r="JA148" s="29"/>
      <c r="JB148" s="29"/>
      <c r="JC148" s="29"/>
      <c r="JD148" s="29"/>
      <c r="JE148" s="29"/>
      <c r="JF148" s="29"/>
      <c r="JG148" s="29"/>
      <c r="JH148" s="29"/>
      <c r="JI148" s="29"/>
      <c r="JJ148" s="29"/>
      <c r="JK148" s="29"/>
      <c r="JL148" s="29"/>
      <c r="JM148" s="29"/>
      <c r="JN148" s="29"/>
      <c r="JO148" s="29"/>
      <c r="JP148" s="29"/>
      <c r="JQ148" s="29"/>
      <c r="JR148" s="29"/>
      <c r="JS148" s="29"/>
      <c r="JT148" s="29"/>
      <c r="JU148" s="29"/>
      <c r="JV148" s="29"/>
      <c r="JW148" s="29"/>
      <c r="JX148" s="29"/>
      <c r="JY148" s="29"/>
      <c r="JZ148" s="29"/>
      <c r="KA148" s="29"/>
      <c r="KB148" s="29"/>
      <c r="KC148" s="29"/>
      <c r="KD148" s="29"/>
      <c r="KE148" s="29"/>
      <c r="KF148" s="29"/>
      <c r="KG148" s="29"/>
      <c r="KH148" s="29"/>
      <c r="KI148" s="29"/>
      <c r="KJ148" s="29"/>
      <c r="KK148" s="29"/>
      <c r="KL148" s="29"/>
      <c r="KM148" s="29"/>
      <c r="KN148" s="29"/>
      <c r="KO148" s="29"/>
      <c r="KP148" s="29"/>
      <c r="KQ148" s="29"/>
      <c r="KR148" s="29"/>
      <c r="KS148" s="29"/>
      <c r="KT148" s="29"/>
      <c r="KU148" s="29"/>
      <c r="KV148" s="29"/>
      <c r="KW148" s="29"/>
      <c r="KX148" s="29"/>
      <c r="KY148" s="29"/>
      <c r="KZ148" s="29"/>
      <c r="LA148" s="29"/>
      <c r="LB148" s="29"/>
      <c r="LC148" s="29"/>
      <c r="LD148" s="29"/>
      <c r="LE148" s="29"/>
      <c r="LF148" s="29"/>
      <c r="LG148" s="29"/>
      <c r="LH148" s="29"/>
      <c r="LI148" s="29"/>
      <c r="LJ148" s="29"/>
      <c r="LK148" s="29"/>
      <c r="LL148" s="29"/>
      <c r="LM148" s="29"/>
      <c r="LN148" s="29"/>
      <c r="LO148" s="29"/>
      <c r="LP148" s="29"/>
      <c r="LQ148" s="29"/>
      <c r="LR148" s="29"/>
      <c r="LS148" s="29"/>
      <c r="LT148" s="29"/>
      <c r="LU148" s="29"/>
      <c r="LV148" s="29"/>
      <c r="LW148" s="29"/>
      <c r="LX148" s="29"/>
      <c r="LY148" s="29"/>
      <c r="LZ148" s="29"/>
      <c r="MA148" s="29"/>
      <c r="MB148" s="29"/>
      <c r="MC148" s="29"/>
      <c r="MD148" s="29"/>
      <c r="ME148" s="29"/>
      <c r="MF148" s="29"/>
      <c r="MG148" s="29"/>
      <c r="MH148" s="29"/>
      <c r="MI148" s="29"/>
      <c r="MJ148" s="29"/>
      <c r="MK148" s="29"/>
      <c r="ML148" s="29"/>
      <c r="MM148" s="29"/>
      <c r="MN148" s="29"/>
      <c r="MO148" s="29"/>
      <c r="MP148" s="29"/>
      <c r="MQ148" s="29"/>
      <c r="MR148" s="29"/>
      <c r="MS148" s="29"/>
      <c r="MT148" s="29"/>
      <c r="MU148" s="29"/>
      <c r="MV148" s="29"/>
      <c r="MW148" s="29"/>
      <c r="MX148" s="29"/>
      <c r="MY148" s="29"/>
      <c r="MZ148" s="29"/>
      <c r="NA148" s="29"/>
      <c r="NB148" s="29"/>
      <c r="NC148" s="29"/>
      <c r="ND148" s="29"/>
      <c r="NE148" s="29"/>
      <c r="NF148" s="29"/>
      <c r="NG148" s="29"/>
      <c r="NH148" s="29"/>
      <c r="NI148" s="29"/>
      <c r="NJ148" s="29"/>
      <c r="NK148" s="29"/>
      <c r="NL148" s="29"/>
      <c r="NM148" s="29"/>
      <c r="NN148" s="29"/>
      <c r="NO148" s="29"/>
      <c r="NP148" s="29"/>
      <c r="NQ148" s="29"/>
      <c r="NR148" s="29"/>
      <c r="NS148" s="29"/>
      <c r="NT148" s="29"/>
      <c r="NU148" s="29"/>
      <c r="NV148" s="29"/>
      <c r="NW148" s="29"/>
      <c r="NX148" s="29"/>
      <c r="NY148" s="29"/>
      <c r="NZ148" s="29"/>
      <c r="OA148" s="29"/>
      <c r="OB148" s="29"/>
      <c r="OC148" s="29"/>
      <c r="OD148" s="29"/>
      <c r="OE148" s="29"/>
      <c r="OF148" s="29"/>
      <c r="OG148" s="29"/>
      <c r="OH148" s="29"/>
      <c r="OI148" s="29"/>
      <c r="OJ148" s="29"/>
      <c r="OK148" s="29"/>
      <c r="OL148" s="29"/>
      <c r="OM148" s="29"/>
      <c r="ON148" s="29"/>
      <c r="OO148" s="29"/>
      <c r="OP148" s="29"/>
      <c r="OQ148" s="29"/>
      <c r="OR148" s="29"/>
      <c r="OS148" s="29"/>
      <c r="OT148" s="29"/>
      <c r="OU148" s="29"/>
      <c r="OV148" s="29"/>
      <c r="OW148" s="29"/>
      <c r="OX148" s="29"/>
      <c r="OY148" s="29"/>
      <c r="OZ148" s="29"/>
      <c r="PA148" s="29"/>
      <c r="PB148" s="29"/>
      <c r="PC148" s="29"/>
      <c r="PD148" s="29"/>
      <c r="PE148" s="29"/>
      <c r="PF148" s="29"/>
      <c r="PG148" s="29"/>
      <c r="PH148" s="29"/>
      <c r="PI148" s="29"/>
      <c r="PJ148" s="29"/>
      <c r="PK148" s="29"/>
      <c r="PL148" s="29"/>
      <c r="PM148" s="29"/>
      <c r="PN148" s="29"/>
      <c r="PO148" s="29"/>
      <c r="PP148" s="29"/>
      <c r="PQ148" s="29"/>
      <c r="PR148" s="29"/>
      <c r="PS148" s="29"/>
      <c r="PT148" s="29"/>
      <c r="PU148" s="29"/>
      <c r="PV148" s="29"/>
      <c r="PW148" s="29"/>
      <c r="PX148" s="29"/>
      <c r="PY148" s="29"/>
      <c r="PZ148" s="29"/>
      <c r="QA148" s="29"/>
      <c r="QB148" s="29"/>
      <c r="QC148" s="29"/>
      <c r="QD148" s="29"/>
      <c r="QE148" s="29"/>
      <c r="QF148" s="29"/>
      <c r="QG148" s="29"/>
      <c r="QH148" s="29"/>
      <c r="QI148" s="29"/>
      <c r="QJ148" s="29"/>
      <c r="QK148" s="29"/>
      <c r="QL148" s="29"/>
      <c r="QM148" s="29"/>
      <c r="QN148" s="29"/>
      <c r="QO148" s="29"/>
      <c r="QP148" s="29"/>
      <c r="QQ148" s="29"/>
      <c r="QR148" s="29"/>
      <c r="QS148" s="29"/>
      <c r="QT148" s="29"/>
      <c r="QU148" s="29"/>
      <c r="QV148" s="29"/>
      <c r="QW148" s="29"/>
      <c r="QX148" s="29"/>
      <c r="QY148" s="29"/>
      <c r="QZ148" s="29"/>
      <c r="RA148" s="29"/>
      <c r="RB148" s="29"/>
      <c r="RC148" s="29"/>
      <c r="RD148" s="29"/>
      <c r="RE148" s="29"/>
      <c r="RF148" s="29"/>
      <c r="RG148" s="29"/>
      <c r="RH148" s="29"/>
      <c r="RI148" s="29"/>
      <c r="RJ148" s="29"/>
      <c r="RK148" s="29"/>
      <c r="RL148" s="29"/>
    </row>
    <row r="149" spans="1:480" s="30" customFormat="1" ht="75" customHeight="1" x14ac:dyDescent="0.25">
      <c r="A149" s="34" t="s">
        <v>53</v>
      </c>
      <c r="B149" s="34" t="s">
        <v>60</v>
      </c>
      <c r="C149" s="34" t="s">
        <v>19</v>
      </c>
      <c r="D149" s="26" t="s">
        <v>348</v>
      </c>
      <c r="E149" s="26" t="s">
        <v>55</v>
      </c>
      <c r="F149" s="27" t="s">
        <v>18</v>
      </c>
      <c r="G149" s="28">
        <v>0</v>
      </c>
      <c r="H149" s="90" t="s">
        <v>13</v>
      </c>
      <c r="I149" s="28">
        <v>0.56000000000000005</v>
      </c>
      <c r="J149" s="28">
        <v>0</v>
      </c>
      <c r="K149" s="28">
        <v>0</v>
      </c>
      <c r="L149" s="28">
        <v>16800</v>
      </c>
      <c r="M149" s="28">
        <v>0</v>
      </c>
      <c r="N149" s="52"/>
      <c r="O149" s="52"/>
      <c r="P149" s="52"/>
      <c r="Q149" s="169"/>
      <c r="R149" s="29"/>
      <c r="S149" s="29"/>
      <c r="T149" s="29"/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F149" s="29"/>
      <c r="AG149" s="29"/>
      <c r="AH149" s="29"/>
      <c r="AI149" s="29"/>
      <c r="AJ149" s="29"/>
      <c r="AK149" s="29"/>
      <c r="AL149" s="29"/>
      <c r="AM149" s="29"/>
      <c r="AN149" s="29"/>
      <c r="AO149" s="29"/>
      <c r="AP149" s="29"/>
      <c r="AQ149" s="29"/>
      <c r="AR149" s="29"/>
      <c r="AS149" s="29"/>
      <c r="AT149" s="29"/>
      <c r="AU149" s="29"/>
      <c r="AV149" s="29"/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  <c r="FY149" s="29"/>
      <c r="FZ149" s="29"/>
      <c r="GA149" s="29"/>
      <c r="GB149" s="29"/>
      <c r="GC149" s="29"/>
      <c r="GD149" s="29"/>
      <c r="GE149" s="29"/>
      <c r="GF149" s="29"/>
      <c r="GG149" s="29"/>
      <c r="GH149" s="29"/>
      <c r="GI149" s="29"/>
      <c r="GJ149" s="29"/>
      <c r="GK149" s="29"/>
      <c r="GL149" s="29"/>
      <c r="GM149" s="29"/>
      <c r="GN149" s="29"/>
      <c r="GO149" s="29"/>
      <c r="GP149" s="29"/>
      <c r="GQ149" s="29"/>
      <c r="GR149" s="29"/>
      <c r="GS149" s="29"/>
      <c r="GT149" s="29"/>
      <c r="GU149" s="29"/>
      <c r="GV149" s="29"/>
      <c r="GW149" s="29"/>
      <c r="GX149" s="29"/>
      <c r="GY149" s="29"/>
      <c r="GZ149" s="29"/>
      <c r="HA149" s="29"/>
      <c r="HB149" s="29"/>
      <c r="HC149" s="29"/>
      <c r="HD149" s="29"/>
      <c r="HE149" s="29"/>
      <c r="HF149" s="29"/>
      <c r="HG149" s="29"/>
      <c r="HH149" s="29"/>
      <c r="HI149" s="29"/>
      <c r="HJ149" s="29"/>
      <c r="HK149" s="29"/>
      <c r="HL149" s="29"/>
      <c r="HM149" s="29"/>
      <c r="HN149" s="29"/>
      <c r="HO149" s="29"/>
      <c r="HP149" s="29"/>
      <c r="HQ149" s="29"/>
      <c r="HR149" s="29"/>
      <c r="HS149" s="29"/>
      <c r="HT149" s="29"/>
      <c r="HU149" s="29"/>
      <c r="HV149" s="29"/>
      <c r="HW149" s="29"/>
      <c r="HX149" s="29"/>
      <c r="HY149" s="29"/>
      <c r="HZ149" s="29"/>
      <c r="IA149" s="29"/>
      <c r="IB149" s="29"/>
      <c r="IC149" s="29"/>
      <c r="ID149" s="29"/>
      <c r="IE149" s="29"/>
      <c r="IF149" s="29"/>
      <c r="IG149" s="29"/>
      <c r="IH149" s="29"/>
      <c r="II149" s="29"/>
      <c r="IJ149" s="29"/>
      <c r="IK149" s="29"/>
      <c r="IL149" s="29"/>
      <c r="IM149" s="29"/>
      <c r="IN149" s="29"/>
      <c r="IO149" s="29"/>
      <c r="IP149" s="29"/>
      <c r="IQ149" s="29"/>
      <c r="IR149" s="29"/>
      <c r="IS149" s="29"/>
      <c r="IT149" s="29"/>
      <c r="IU149" s="29"/>
      <c r="IV149" s="29"/>
      <c r="IW149" s="29"/>
      <c r="IX149" s="29"/>
      <c r="IY149" s="29"/>
      <c r="IZ149" s="29"/>
      <c r="JA149" s="29"/>
      <c r="JB149" s="29"/>
      <c r="JC149" s="29"/>
      <c r="JD149" s="29"/>
      <c r="JE149" s="29"/>
      <c r="JF149" s="29"/>
      <c r="JG149" s="29"/>
      <c r="JH149" s="29"/>
      <c r="JI149" s="29"/>
      <c r="JJ149" s="29"/>
      <c r="JK149" s="29"/>
      <c r="JL149" s="29"/>
      <c r="JM149" s="29"/>
      <c r="JN149" s="29"/>
      <c r="JO149" s="29"/>
      <c r="JP149" s="29"/>
      <c r="JQ149" s="29"/>
      <c r="JR149" s="29"/>
      <c r="JS149" s="29"/>
      <c r="JT149" s="29"/>
      <c r="JU149" s="29"/>
      <c r="JV149" s="29"/>
      <c r="JW149" s="29"/>
      <c r="JX149" s="29"/>
      <c r="JY149" s="29"/>
      <c r="JZ149" s="29"/>
      <c r="KA149" s="29"/>
      <c r="KB149" s="29"/>
      <c r="KC149" s="29"/>
      <c r="KD149" s="29"/>
      <c r="KE149" s="29"/>
      <c r="KF149" s="29"/>
      <c r="KG149" s="29"/>
      <c r="KH149" s="29"/>
      <c r="KI149" s="29"/>
      <c r="KJ149" s="29"/>
      <c r="KK149" s="29"/>
      <c r="KL149" s="29"/>
      <c r="KM149" s="29"/>
      <c r="KN149" s="29"/>
      <c r="KO149" s="29"/>
      <c r="KP149" s="29"/>
      <c r="KQ149" s="29"/>
      <c r="KR149" s="29"/>
      <c r="KS149" s="29"/>
      <c r="KT149" s="29"/>
      <c r="KU149" s="29"/>
      <c r="KV149" s="29"/>
      <c r="KW149" s="29"/>
      <c r="KX149" s="29"/>
      <c r="KY149" s="29"/>
      <c r="KZ149" s="29"/>
      <c r="LA149" s="29"/>
      <c r="LB149" s="29"/>
      <c r="LC149" s="29"/>
      <c r="LD149" s="29"/>
      <c r="LE149" s="29"/>
      <c r="LF149" s="29"/>
      <c r="LG149" s="29"/>
      <c r="LH149" s="29"/>
      <c r="LI149" s="29"/>
      <c r="LJ149" s="29"/>
      <c r="LK149" s="29"/>
      <c r="LL149" s="29"/>
      <c r="LM149" s="29"/>
      <c r="LN149" s="29"/>
      <c r="LO149" s="29"/>
      <c r="LP149" s="29"/>
      <c r="LQ149" s="29"/>
      <c r="LR149" s="29"/>
      <c r="LS149" s="29"/>
      <c r="LT149" s="29"/>
      <c r="LU149" s="29"/>
      <c r="LV149" s="29"/>
      <c r="LW149" s="29"/>
      <c r="LX149" s="29"/>
      <c r="LY149" s="29"/>
      <c r="LZ149" s="29"/>
      <c r="MA149" s="29"/>
      <c r="MB149" s="29"/>
      <c r="MC149" s="29"/>
      <c r="MD149" s="29"/>
      <c r="ME149" s="29"/>
      <c r="MF149" s="29"/>
      <c r="MG149" s="29"/>
      <c r="MH149" s="29"/>
      <c r="MI149" s="29"/>
      <c r="MJ149" s="29"/>
      <c r="MK149" s="29"/>
      <c r="ML149" s="29"/>
      <c r="MM149" s="29"/>
      <c r="MN149" s="29"/>
      <c r="MO149" s="29"/>
      <c r="MP149" s="29"/>
      <c r="MQ149" s="29"/>
      <c r="MR149" s="29"/>
      <c r="MS149" s="29"/>
      <c r="MT149" s="29"/>
      <c r="MU149" s="29"/>
      <c r="MV149" s="29"/>
      <c r="MW149" s="29"/>
      <c r="MX149" s="29"/>
      <c r="MY149" s="29"/>
      <c r="MZ149" s="29"/>
      <c r="NA149" s="29"/>
      <c r="NB149" s="29"/>
      <c r="NC149" s="29"/>
      <c r="ND149" s="29"/>
      <c r="NE149" s="29"/>
      <c r="NF149" s="29"/>
      <c r="NG149" s="29"/>
      <c r="NH149" s="29"/>
      <c r="NI149" s="29"/>
      <c r="NJ149" s="29"/>
      <c r="NK149" s="29"/>
      <c r="NL149" s="29"/>
      <c r="NM149" s="29"/>
      <c r="NN149" s="29"/>
      <c r="NO149" s="29"/>
      <c r="NP149" s="29"/>
      <c r="NQ149" s="29"/>
      <c r="NR149" s="29"/>
      <c r="NS149" s="29"/>
      <c r="NT149" s="29"/>
      <c r="NU149" s="29"/>
      <c r="NV149" s="29"/>
      <c r="NW149" s="29"/>
      <c r="NX149" s="29"/>
      <c r="NY149" s="29"/>
      <c r="NZ149" s="29"/>
      <c r="OA149" s="29"/>
      <c r="OB149" s="29"/>
      <c r="OC149" s="29"/>
      <c r="OD149" s="29"/>
      <c r="OE149" s="29"/>
      <c r="OF149" s="29"/>
      <c r="OG149" s="29"/>
      <c r="OH149" s="29"/>
      <c r="OI149" s="29"/>
      <c r="OJ149" s="29"/>
      <c r="OK149" s="29"/>
      <c r="OL149" s="29"/>
      <c r="OM149" s="29"/>
      <c r="ON149" s="29"/>
      <c r="OO149" s="29"/>
      <c r="OP149" s="29"/>
      <c r="OQ149" s="29"/>
      <c r="OR149" s="29"/>
      <c r="OS149" s="29"/>
      <c r="OT149" s="29"/>
      <c r="OU149" s="29"/>
      <c r="OV149" s="29"/>
      <c r="OW149" s="29"/>
      <c r="OX149" s="29"/>
      <c r="OY149" s="29"/>
      <c r="OZ149" s="29"/>
      <c r="PA149" s="29"/>
      <c r="PB149" s="29"/>
      <c r="PC149" s="29"/>
      <c r="PD149" s="29"/>
      <c r="PE149" s="29"/>
      <c r="PF149" s="29"/>
      <c r="PG149" s="29"/>
      <c r="PH149" s="29"/>
      <c r="PI149" s="29"/>
      <c r="PJ149" s="29"/>
      <c r="PK149" s="29"/>
      <c r="PL149" s="29"/>
      <c r="PM149" s="29"/>
      <c r="PN149" s="29"/>
      <c r="PO149" s="29"/>
      <c r="PP149" s="29"/>
      <c r="PQ149" s="29"/>
      <c r="PR149" s="29"/>
      <c r="PS149" s="29"/>
      <c r="PT149" s="29"/>
      <c r="PU149" s="29"/>
      <c r="PV149" s="29"/>
      <c r="PW149" s="29"/>
      <c r="PX149" s="29"/>
      <c r="PY149" s="29"/>
      <c r="PZ149" s="29"/>
      <c r="QA149" s="29"/>
      <c r="QB149" s="29"/>
      <c r="QC149" s="29"/>
      <c r="QD149" s="29"/>
      <c r="QE149" s="29"/>
      <c r="QF149" s="29"/>
      <c r="QG149" s="29"/>
      <c r="QH149" s="29"/>
      <c r="QI149" s="29"/>
      <c r="QJ149" s="29"/>
      <c r="QK149" s="29"/>
      <c r="QL149" s="29"/>
      <c r="QM149" s="29"/>
      <c r="QN149" s="29"/>
      <c r="QO149" s="29"/>
      <c r="QP149" s="29"/>
      <c r="QQ149" s="29"/>
      <c r="QR149" s="29"/>
      <c r="QS149" s="29"/>
      <c r="QT149" s="29"/>
      <c r="QU149" s="29"/>
      <c r="QV149" s="29"/>
      <c r="QW149" s="29"/>
      <c r="QX149" s="29"/>
      <c r="QY149" s="29"/>
      <c r="QZ149" s="29"/>
      <c r="RA149" s="29"/>
      <c r="RB149" s="29"/>
      <c r="RC149" s="29"/>
      <c r="RD149" s="29"/>
      <c r="RE149" s="29"/>
      <c r="RF149" s="29"/>
      <c r="RG149" s="29"/>
      <c r="RH149" s="29"/>
      <c r="RI149" s="29"/>
      <c r="RJ149" s="29"/>
      <c r="RK149" s="29"/>
      <c r="RL149" s="29"/>
    </row>
    <row r="150" spans="1:480" s="30" customFormat="1" ht="75" customHeight="1" x14ac:dyDescent="0.25">
      <c r="A150" s="34" t="s">
        <v>53</v>
      </c>
      <c r="B150" s="34" t="s">
        <v>60</v>
      </c>
      <c r="C150" s="34" t="s">
        <v>19</v>
      </c>
      <c r="D150" s="26" t="s">
        <v>349</v>
      </c>
      <c r="E150" s="26" t="s">
        <v>55</v>
      </c>
      <c r="F150" s="27" t="s">
        <v>18</v>
      </c>
      <c r="G150" s="28">
        <v>0</v>
      </c>
      <c r="H150" s="90" t="s">
        <v>13</v>
      </c>
      <c r="I150" s="28">
        <v>0.2</v>
      </c>
      <c r="J150" s="28">
        <v>0</v>
      </c>
      <c r="K150" s="28">
        <v>0</v>
      </c>
      <c r="L150" s="28">
        <v>4500</v>
      </c>
      <c r="M150" s="28">
        <v>0</v>
      </c>
      <c r="N150" s="52"/>
      <c r="O150" s="52"/>
      <c r="P150" s="52"/>
      <c r="Q150" s="169"/>
      <c r="R150" s="29"/>
      <c r="S150" s="29"/>
      <c r="T150" s="29"/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F150" s="29"/>
      <c r="AG150" s="29"/>
      <c r="AH150" s="29"/>
      <c r="AI150" s="29"/>
      <c r="AJ150" s="29"/>
      <c r="AK150" s="29"/>
      <c r="AL150" s="29"/>
      <c r="AM150" s="29"/>
      <c r="AN150" s="29"/>
      <c r="AO150" s="29"/>
      <c r="AP150" s="29"/>
      <c r="AQ150" s="29"/>
      <c r="AR150" s="29"/>
      <c r="AS150" s="29"/>
      <c r="AT150" s="29"/>
      <c r="AU150" s="29"/>
      <c r="AV150" s="29"/>
      <c r="AW150" s="29"/>
      <c r="AX150" s="29"/>
      <c r="AY150" s="29"/>
      <c r="AZ150" s="29"/>
      <c r="BA150" s="29"/>
      <c r="BB150" s="29"/>
      <c r="BC150" s="29"/>
      <c r="BD150" s="29"/>
      <c r="BE150" s="29"/>
      <c r="BF150" s="29"/>
      <c r="BG150" s="29"/>
      <c r="BH150" s="29"/>
      <c r="BI150" s="29"/>
      <c r="BJ150" s="29"/>
      <c r="BK150" s="29"/>
      <c r="BL150" s="29"/>
      <c r="BM150" s="29"/>
      <c r="BN150" s="29"/>
      <c r="BO150" s="29"/>
      <c r="BP150" s="29"/>
      <c r="BQ150" s="29"/>
      <c r="BR150" s="29"/>
      <c r="BS150" s="29"/>
      <c r="BT150" s="29"/>
      <c r="BU150" s="29"/>
      <c r="BV150" s="29"/>
      <c r="BW150" s="29"/>
      <c r="BX150" s="29"/>
      <c r="BY150" s="29"/>
      <c r="BZ150" s="29"/>
      <c r="CA150" s="29"/>
      <c r="CB150" s="29"/>
      <c r="CC150" s="29"/>
      <c r="CD150" s="29"/>
      <c r="CE150" s="29"/>
      <c r="CF150" s="29"/>
      <c r="CG150" s="29"/>
      <c r="CH150" s="29"/>
      <c r="CI150" s="29"/>
      <c r="CJ150" s="29"/>
      <c r="CK150" s="29"/>
      <c r="CL150" s="29"/>
      <c r="CM150" s="29"/>
      <c r="CN150" s="29"/>
      <c r="CO150" s="29"/>
      <c r="CP150" s="29"/>
      <c r="CQ150" s="29"/>
      <c r="CR150" s="29"/>
      <c r="CS150" s="29"/>
      <c r="CT150" s="29"/>
      <c r="CU150" s="29"/>
      <c r="CV150" s="29"/>
      <c r="CW150" s="29"/>
      <c r="CX150" s="29"/>
      <c r="CY150" s="29"/>
      <c r="CZ150" s="29"/>
      <c r="DA150" s="29"/>
      <c r="DB150" s="29"/>
      <c r="DC150" s="29"/>
      <c r="DD150" s="29"/>
      <c r="DE150" s="29"/>
      <c r="DF150" s="29"/>
      <c r="DG150" s="29"/>
      <c r="DH150" s="29"/>
      <c r="DI150" s="29"/>
      <c r="DJ150" s="29"/>
      <c r="DK150" s="29"/>
      <c r="DL150" s="29"/>
      <c r="DM150" s="29"/>
      <c r="DN150" s="29"/>
      <c r="DO150" s="29"/>
      <c r="DP150" s="29"/>
      <c r="DQ150" s="29"/>
      <c r="DR150" s="29"/>
      <c r="DS150" s="29"/>
      <c r="DT150" s="29"/>
      <c r="DU150" s="29"/>
      <c r="DV150" s="29"/>
      <c r="DW150" s="29"/>
      <c r="DX150" s="29"/>
      <c r="DY150" s="29"/>
      <c r="DZ150" s="29"/>
      <c r="EA150" s="29"/>
      <c r="EB150" s="29"/>
      <c r="EC150" s="29"/>
      <c r="ED150" s="29"/>
      <c r="EE150" s="29"/>
      <c r="EF150" s="29"/>
      <c r="EG150" s="29"/>
      <c r="EH150" s="29"/>
      <c r="EI150" s="29"/>
      <c r="EJ150" s="29"/>
      <c r="EK150" s="29"/>
      <c r="EL150" s="29"/>
      <c r="EM150" s="29"/>
      <c r="EN150" s="29"/>
      <c r="EO150" s="29"/>
      <c r="EP150" s="29"/>
      <c r="EQ150" s="29"/>
      <c r="ER150" s="29"/>
      <c r="ES150" s="29"/>
      <c r="ET150" s="29"/>
      <c r="EU150" s="29"/>
      <c r="EV150" s="29"/>
      <c r="EW150" s="29"/>
      <c r="EX150" s="29"/>
      <c r="EY150" s="29"/>
      <c r="EZ150" s="29"/>
      <c r="FA150" s="29"/>
      <c r="FB150" s="29"/>
      <c r="FC150" s="29"/>
      <c r="FD150" s="29"/>
      <c r="FE150" s="29"/>
      <c r="FF150" s="29"/>
      <c r="FG150" s="29"/>
      <c r="FH150" s="29"/>
      <c r="FI150" s="29"/>
      <c r="FJ150" s="29"/>
      <c r="FK150" s="29"/>
      <c r="FL150" s="29"/>
      <c r="FM150" s="29"/>
      <c r="FN150" s="29"/>
      <c r="FO150" s="29"/>
      <c r="FP150" s="29"/>
      <c r="FQ150" s="29"/>
      <c r="FR150" s="29"/>
      <c r="FS150" s="29"/>
      <c r="FT150" s="29"/>
      <c r="FU150" s="29"/>
      <c r="FV150" s="29"/>
      <c r="FW150" s="29"/>
      <c r="FX150" s="29"/>
      <c r="FY150" s="29"/>
      <c r="FZ150" s="29"/>
      <c r="GA150" s="29"/>
      <c r="GB150" s="29"/>
      <c r="GC150" s="29"/>
      <c r="GD150" s="29"/>
      <c r="GE150" s="29"/>
      <c r="GF150" s="29"/>
      <c r="GG150" s="29"/>
      <c r="GH150" s="29"/>
      <c r="GI150" s="29"/>
      <c r="GJ150" s="29"/>
      <c r="GK150" s="29"/>
      <c r="GL150" s="29"/>
      <c r="GM150" s="29"/>
      <c r="GN150" s="29"/>
      <c r="GO150" s="29"/>
      <c r="GP150" s="29"/>
      <c r="GQ150" s="29"/>
      <c r="GR150" s="29"/>
      <c r="GS150" s="29"/>
      <c r="GT150" s="29"/>
      <c r="GU150" s="29"/>
      <c r="GV150" s="29"/>
      <c r="GW150" s="29"/>
      <c r="GX150" s="29"/>
      <c r="GY150" s="29"/>
      <c r="GZ150" s="29"/>
      <c r="HA150" s="29"/>
      <c r="HB150" s="29"/>
      <c r="HC150" s="29"/>
      <c r="HD150" s="29"/>
      <c r="HE150" s="29"/>
      <c r="HF150" s="29"/>
      <c r="HG150" s="29"/>
      <c r="HH150" s="29"/>
      <c r="HI150" s="29"/>
      <c r="HJ150" s="29"/>
      <c r="HK150" s="29"/>
      <c r="HL150" s="29"/>
      <c r="HM150" s="29"/>
      <c r="HN150" s="29"/>
      <c r="HO150" s="29"/>
      <c r="HP150" s="29"/>
      <c r="HQ150" s="29"/>
      <c r="HR150" s="29"/>
      <c r="HS150" s="29"/>
      <c r="HT150" s="29"/>
      <c r="HU150" s="29"/>
      <c r="HV150" s="29"/>
      <c r="HW150" s="29"/>
      <c r="HX150" s="29"/>
      <c r="HY150" s="29"/>
      <c r="HZ150" s="29"/>
      <c r="IA150" s="29"/>
      <c r="IB150" s="29"/>
      <c r="IC150" s="29"/>
      <c r="ID150" s="29"/>
      <c r="IE150" s="29"/>
      <c r="IF150" s="29"/>
      <c r="IG150" s="29"/>
      <c r="IH150" s="29"/>
      <c r="II150" s="29"/>
      <c r="IJ150" s="29"/>
      <c r="IK150" s="29"/>
      <c r="IL150" s="29"/>
      <c r="IM150" s="29"/>
      <c r="IN150" s="29"/>
      <c r="IO150" s="29"/>
      <c r="IP150" s="29"/>
      <c r="IQ150" s="29"/>
      <c r="IR150" s="29"/>
      <c r="IS150" s="29"/>
      <c r="IT150" s="29"/>
      <c r="IU150" s="29"/>
      <c r="IV150" s="29"/>
      <c r="IW150" s="29"/>
      <c r="IX150" s="29"/>
      <c r="IY150" s="29"/>
      <c r="IZ150" s="29"/>
      <c r="JA150" s="29"/>
      <c r="JB150" s="29"/>
      <c r="JC150" s="29"/>
      <c r="JD150" s="29"/>
      <c r="JE150" s="29"/>
      <c r="JF150" s="29"/>
      <c r="JG150" s="29"/>
      <c r="JH150" s="29"/>
      <c r="JI150" s="29"/>
      <c r="JJ150" s="29"/>
      <c r="JK150" s="29"/>
      <c r="JL150" s="29"/>
      <c r="JM150" s="29"/>
      <c r="JN150" s="29"/>
      <c r="JO150" s="29"/>
      <c r="JP150" s="29"/>
      <c r="JQ150" s="29"/>
      <c r="JR150" s="29"/>
      <c r="JS150" s="29"/>
      <c r="JT150" s="29"/>
      <c r="JU150" s="29"/>
      <c r="JV150" s="29"/>
      <c r="JW150" s="29"/>
      <c r="JX150" s="29"/>
      <c r="JY150" s="29"/>
      <c r="JZ150" s="29"/>
      <c r="KA150" s="29"/>
      <c r="KB150" s="29"/>
      <c r="KC150" s="29"/>
      <c r="KD150" s="29"/>
      <c r="KE150" s="29"/>
      <c r="KF150" s="29"/>
      <c r="KG150" s="29"/>
      <c r="KH150" s="29"/>
      <c r="KI150" s="29"/>
      <c r="KJ150" s="29"/>
      <c r="KK150" s="29"/>
      <c r="KL150" s="29"/>
      <c r="KM150" s="29"/>
      <c r="KN150" s="29"/>
      <c r="KO150" s="29"/>
      <c r="KP150" s="29"/>
      <c r="KQ150" s="29"/>
      <c r="KR150" s="29"/>
      <c r="KS150" s="29"/>
      <c r="KT150" s="29"/>
      <c r="KU150" s="29"/>
      <c r="KV150" s="29"/>
      <c r="KW150" s="29"/>
      <c r="KX150" s="29"/>
      <c r="KY150" s="29"/>
      <c r="KZ150" s="29"/>
      <c r="LA150" s="29"/>
      <c r="LB150" s="29"/>
      <c r="LC150" s="29"/>
      <c r="LD150" s="29"/>
      <c r="LE150" s="29"/>
      <c r="LF150" s="29"/>
      <c r="LG150" s="29"/>
      <c r="LH150" s="29"/>
      <c r="LI150" s="29"/>
      <c r="LJ150" s="29"/>
      <c r="LK150" s="29"/>
      <c r="LL150" s="29"/>
      <c r="LM150" s="29"/>
      <c r="LN150" s="29"/>
      <c r="LO150" s="29"/>
      <c r="LP150" s="29"/>
      <c r="LQ150" s="29"/>
      <c r="LR150" s="29"/>
      <c r="LS150" s="29"/>
      <c r="LT150" s="29"/>
      <c r="LU150" s="29"/>
      <c r="LV150" s="29"/>
      <c r="LW150" s="29"/>
      <c r="LX150" s="29"/>
      <c r="LY150" s="29"/>
      <c r="LZ150" s="29"/>
      <c r="MA150" s="29"/>
      <c r="MB150" s="29"/>
      <c r="MC150" s="29"/>
      <c r="MD150" s="29"/>
      <c r="ME150" s="29"/>
      <c r="MF150" s="29"/>
      <c r="MG150" s="29"/>
      <c r="MH150" s="29"/>
      <c r="MI150" s="29"/>
      <c r="MJ150" s="29"/>
      <c r="MK150" s="29"/>
      <c r="ML150" s="29"/>
      <c r="MM150" s="29"/>
      <c r="MN150" s="29"/>
      <c r="MO150" s="29"/>
      <c r="MP150" s="29"/>
      <c r="MQ150" s="29"/>
      <c r="MR150" s="29"/>
      <c r="MS150" s="29"/>
      <c r="MT150" s="29"/>
      <c r="MU150" s="29"/>
      <c r="MV150" s="29"/>
      <c r="MW150" s="29"/>
      <c r="MX150" s="29"/>
      <c r="MY150" s="29"/>
      <c r="MZ150" s="29"/>
      <c r="NA150" s="29"/>
      <c r="NB150" s="29"/>
      <c r="NC150" s="29"/>
      <c r="ND150" s="29"/>
      <c r="NE150" s="29"/>
      <c r="NF150" s="29"/>
      <c r="NG150" s="29"/>
      <c r="NH150" s="29"/>
      <c r="NI150" s="29"/>
      <c r="NJ150" s="29"/>
      <c r="NK150" s="29"/>
      <c r="NL150" s="29"/>
      <c r="NM150" s="29"/>
      <c r="NN150" s="29"/>
      <c r="NO150" s="29"/>
      <c r="NP150" s="29"/>
      <c r="NQ150" s="29"/>
      <c r="NR150" s="29"/>
      <c r="NS150" s="29"/>
      <c r="NT150" s="29"/>
      <c r="NU150" s="29"/>
      <c r="NV150" s="29"/>
      <c r="NW150" s="29"/>
      <c r="NX150" s="29"/>
      <c r="NY150" s="29"/>
      <c r="NZ150" s="29"/>
      <c r="OA150" s="29"/>
      <c r="OB150" s="29"/>
      <c r="OC150" s="29"/>
      <c r="OD150" s="29"/>
      <c r="OE150" s="29"/>
      <c r="OF150" s="29"/>
      <c r="OG150" s="29"/>
      <c r="OH150" s="29"/>
      <c r="OI150" s="29"/>
      <c r="OJ150" s="29"/>
      <c r="OK150" s="29"/>
      <c r="OL150" s="29"/>
      <c r="OM150" s="29"/>
      <c r="ON150" s="29"/>
      <c r="OO150" s="29"/>
      <c r="OP150" s="29"/>
      <c r="OQ150" s="29"/>
      <c r="OR150" s="29"/>
      <c r="OS150" s="29"/>
      <c r="OT150" s="29"/>
      <c r="OU150" s="29"/>
      <c r="OV150" s="29"/>
      <c r="OW150" s="29"/>
      <c r="OX150" s="29"/>
      <c r="OY150" s="29"/>
      <c r="OZ150" s="29"/>
      <c r="PA150" s="29"/>
      <c r="PB150" s="29"/>
      <c r="PC150" s="29"/>
      <c r="PD150" s="29"/>
      <c r="PE150" s="29"/>
      <c r="PF150" s="29"/>
      <c r="PG150" s="29"/>
      <c r="PH150" s="29"/>
      <c r="PI150" s="29"/>
      <c r="PJ150" s="29"/>
      <c r="PK150" s="29"/>
      <c r="PL150" s="29"/>
      <c r="PM150" s="29"/>
      <c r="PN150" s="29"/>
      <c r="PO150" s="29"/>
      <c r="PP150" s="29"/>
      <c r="PQ150" s="29"/>
      <c r="PR150" s="29"/>
      <c r="PS150" s="29"/>
      <c r="PT150" s="29"/>
      <c r="PU150" s="29"/>
      <c r="PV150" s="29"/>
      <c r="PW150" s="29"/>
      <c r="PX150" s="29"/>
      <c r="PY150" s="29"/>
      <c r="PZ150" s="29"/>
      <c r="QA150" s="29"/>
      <c r="QB150" s="29"/>
      <c r="QC150" s="29"/>
      <c r="QD150" s="29"/>
      <c r="QE150" s="29"/>
      <c r="QF150" s="29"/>
      <c r="QG150" s="29"/>
      <c r="QH150" s="29"/>
      <c r="QI150" s="29"/>
      <c r="QJ150" s="29"/>
      <c r="QK150" s="29"/>
      <c r="QL150" s="29"/>
      <c r="QM150" s="29"/>
      <c r="QN150" s="29"/>
      <c r="QO150" s="29"/>
      <c r="QP150" s="29"/>
      <c r="QQ150" s="29"/>
      <c r="QR150" s="29"/>
      <c r="QS150" s="29"/>
      <c r="QT150" s="29"/>
      <c r="QU150" s="29"/>
      <c r="QV150" s="29"/>
      <c r="QW150" s="29"/>
      <c r="QX150" s="29"/>
      <c r="QY150" s="29"/>
      <c r="QZ150" s="29"/>
      <c r="RA150" s="29"/>
      <c r="RB150" s="29"/>
      <c r="RC150" s="29"/>
      <c r="RD150" s="29"/>
      <c r="RE150" s="29"/>
      <c r="RF150" s="29"/>
      <c r="RG150" s="29"/>
      <c r="RH150" s="29"/>
      <c r="RI150" s="29"/>
      <c r="RJ150" s="29"/>
      <c r="RK150" s="29"/>
      <c r="RL150" s="29"/>
    </row>
    <row r="151" spans="1:480" s="30" customFormat="1" ht="75" customHeight="1" x14ac:dyDescent="0.25">
      <c r="A151" s="34" t="s">
        <v>53</v>
      </c>
      <c r="B151" s="34" t="s">
        <v>60</v>
      </c>
      <c r="C151" s="34" t="s">
        <v>19</v>
      </c>
      <c r="D151" s="26" t="s">
        <v>350</v>
      </c>
      <c r="E151" s="26" t="s">
        <v>55</v>
      </c>
      <c r="F151" s="27" t="s">
        <v>18</v>
      </c>
      <c r="G151" s="28">
        <v>0</v>
      </c>
      <c r="H151" s="90" t="s">
        <v>13</v>
      </c>
      <c r="I151" s="28">
        <v>0.68</v>
      </c>
      <c r="J151" s="28">
        <v>0</v>
      </c>
      <c r="K151" s="28">
        <v>0</v>
      </c>
      <c r="L151" s="28">
        <v>4800</v>
      </c>
      <c r="M151" s="28">
        <v>0</v>
      </c>
      <c r="N151" s="52"/>
      <c r="O151" s="52"/>
      <c r="P151" s="52"/>
      <c r="Q151" s="169"/>
      <c r="R151" s="29"/>
      <c r="S151" s="29"/>
      <c r="T151" s="29"/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F151" s="29"/>
      <c r="AG151" s="29"/>
      <c r="AH151" s="29"/>
      <c r="AI151" s="29"/>
      <c r="AJ151" s="29"/>
      <c r="AK151" s="29"/>
      <c r="AL151" s="29"/>
      <c r="AM151" s="29"/>
      <c r="AN151" s="29"/>
      <c r="AO151" s="29"/>
      <c r="AP151" s="29"/>
      <c r="AQ151" s="29"/>
      <c r="AR151" s="29"/>
      <c r="AS151" s="29"/>
      <c r="AT151" s="29"/>
      <c r="AU151" s="29"/>
      <c r="AV151" s="29"/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  <c r="FY151" s="29"/>
      <c r="FZ151" s="29"/>
      <c r="GA151" s="29"/>
      <c r="GB151" s="29"/>
      <c r="GC151" s="29"/>
      <c r="GD151" s="29"/>
      <c r="GE151" s="29"/>
      <c r="GF151" s="29"/>
      <c r="GG151" s="29"/>
      <c r="GH151" s="29"/>
      <c r="GI151" s="29"/>
      <c r="GJ151" s="29"/>
      <c r="GK151" s="29"/>
      <c r="GL151" s="29"/>
      <c r="GM151" s="29"/>
      <c r="GN151" s="29"/>
      <c r="GO151" s="29"/>
      <c r="GP151" s="29"/>
      <c r="GQ151" s="29"/>
      <c r="GR151" s="29"/>
      <c r="GS151" s="29"/>
      <c r="GT151" s="29"/>
      <c r="GU151" s="29"/>
      <c r="GV151" s="29"/>
      <c r="GW151" s="29"/>
      <c r="GX151" s="29"/>
      <c r="GY151" s="29"/>
      <c r="GZ151" s="29"/>
      <c r="HA151" s="29"/>
      <c r="HB151" s="29"/>
      <c r="HC151" s="29"/>
      <c r="HD151" s="29"/>
      <c r="HE151" s="29"/>
      <c r="HF151" s="29"/>
      <c r="HG151" s="29"/>
      <c r="HH151" s="29"/>
      <c r="HI151" s="29"/>
      <c r="HJ151" s="29"/>
      <c r="HK151" s="29"/>
      <c r="HL151" s="29"/>
      <c r="HM151" s="29"/>
      <c r="HN151" s="29"/>
      <c r="HO151" s="29"/>
      <c r="HP151" s="29"/>
      <c r="HQ151" s="29"/>
      <c r="HR151" s="29"/>
      <c r="HS151" s="29"/>
      <c r="HT151" s="29"/>
      <c r="HU151" s="29"/>
      <c r="HV151" s="29"/>
      <c r="HW151" s="29"/>
      <c r="HX151" s="29"/>
      <c r="HY151" s="29"/>
      <c r="HZ151" s="29"/>
      <c r="IA151" s="29"/>
      <c r="IB151" s="29"/>
      <c r="IC151" s="29"/>
      <c r="ID151" s="29"/>
      <c r="IE151" s="29"/>
      <c r="IF151" s="29"/>
      <c r="IG151" s="29"/>
      <c r="IH151" s="29"/>
      <c r="II151" s="29"/>
      <c r="IJ151" s="29"/>
      <c r="IK151" s="29"/>
      <c r="IL151" s="29"/>
      <c r="IM151" s="29"/>
      <c r="IN151" s="29"/>
      <c r="IO151" s="29"/>
      <c r="IP151" s="29"/>
      <c r="IQ151" s="29"/>
      <c r="IR151" s="29"/>
      <c r="IS151" s="29"/>
      <c r="IT151" s="29"/>
      <c r="IU151" s="29"/>
      <c r="IV151" s="29"/>
      <c r="IW151" s="29"/>
      <c r="IX151" s="29"/>
      <c r="IY151" s="29"/>
      <c r="IZ151" s="29"/>
      <c r="JA151" s="29"/>
      <c r="JB151" s="29"/>
      <c r="JC151" s="29"/>
      <c r="JD151" s="29"/>
      <c r="JE151" s="29"/>
      <c r="JF151" s="29"/>
      <c r="JG151" s="29"/>
      <c r="JH151" s="29"/>
      <c r="JI151" s="29"/>
      <c r="JJ151" s="29"/>
      <c r="JK151" s="29"/>
      <c r="JL151" s="29"/>
      <c r="JM151" s="29"/>
      <c r="JN151" s="29"/>
      <c r="JO151" s="29"/>
      <c r="JP151" s="29"/>
      <c r="JQ151" s="29"/>
      <c r="JR151" s="29"/>
      <c r="JS151" s="29"/>
      <c r="JT151" s="29"/>
      <c r="JU151" s="29"/>
      <c r="JV151" s="29"/>
      <c r="JW151" s="29"/>
      <c r="JX151" s="29"/>
      <c r="JY151" s="29"/>
      <c r="JZ151" s="29"/>
      <c r="KA151" s="29"/>
      <c r="KB151" s="29"/>
      <c r="KC151" s="29"/>
      <c r="KD151" s="29"/>
      <c r="KE151" s="29"/>
      <c r="KF151" s="29"/>
      <c r="KG151" s="29"/>
      <c r="KH151" s="29"/>
      <c r="KI151" s="29"/>
      <c r="KJ151" s="29"/>
      <c r="KK151" s="29"/>
      <c r="KL151" s="29"/>
      <c r="KM151" s="29"/>
      <c r="KN151" s="29"/>
      <c r="KO151" s="29"/>
      <c r="KP151" s="29"/>
      <c r="KQ151" s="29"/>
      <c r="KR151" s="29"/>
      <c r="KS151" s="29"/>
      <c r="KT151" s="29"/>
      <c r="KU151" s="29"/>
      <c r="KV151" s="29"/>
      <c r="KW151" s="29"/>
      <c r="KX151" s="29"/>
      <c r="KY151" s="29"/>
      <c r="KZ151" s="29"/>
      <c r="LA151" s="29"/>
      <c r="LB151" s="29"/>
      <c r="LC151" s="29"/>
      <c r="LD151" s="29"/>
      <c r="LE151" s="29"/>
      <c r="LF151" s="29"/>
      <c r="LG151" s="29"/>
      <c r="LH151" s="29"/>
      <c r="LI151" s="29"/>
      <c r="LJ151" s="29"/>
      <c r="LK151" s="29"/>
      <c r="LL151" s="29"/>
      <c r="LM151" s="29"/>
      <c r="LN151" s="29"/>
      <c r="LO151" s="29"/>
      <c r="LP151" s="29"/>
      <c r="LQ151" s="29"/>
      <c r="LR151" s="29"/>
      <c r="LS151" s="29"/>
      <c r="LT151" s="29"/>
      <c r="LU151" s="29"/>
      <c r="LV151" s="29"/>
      <c r="LW151" s="29"/>
      <c r="LX151" s="29"/>
      <c r="LY151" s="29"/>
      <c r="LZ151" s="29"/>
      <c r="MA151" s="29"/>
      <c r="MB151" s="29"/>
      <c r="MC151" s="29"/>
      <c r="MD151" s="29"/>
      <c r="ME151" s="29"/>
      <c r="MF151" s="29"/>
      <c r="MG151" s="29"/>
      <c r="MH151" s="29"/>
      <c r="MI151" s="29"/>
      <c r="MJ151" s="29"/>
      <c r="MK151" s="29"/>
      <c r="ML151" s="29"/>
      <c r="MM151" s="29"/>
      <c r="MN151" s="29"/>
      <c r="MO151" s="29"/>
      <c r="MP151" s="29"/>
      <c r="MQ151" s="29"/>
      <c r="MR151" s="29"/>
      <c r="MS151" s="29"/>
      <c r="MT151" s="29"/>
      <c r="MU151" s="29"/>
      <c r="MV151" s="29"/>
      <c r="MW151" s="29"/>
      <c r="MX151" s="29"/>
      <c r="MY151" s="29"/>
      <c r="MZ151" s="29"/>
      <c r="NA151" s="29"/>
      <c r="NB151" s="29"/>
      <c r="NC151" s="29"/>
      <c r="ND151" s="29"/>
      <c r="NE151" s="29"/>
      <c r="NF151" s="29"/>
      <c r="NG151" s="29"/>
      <c r="NH151" s="29"/>
      <c r="NI151" s="29"/>
      <c r="NJ151" s="29"/>
      <c r="NK151" s="29"/>
      <c r="NL151" s="29"/>
      <c r="NM151" s="29"/>
      <c r="NN151" s="29"/>
      <c r="NO151" s="29"/>
      <c r="NP151" s="29"/>
      <c r="NQ151" s="29"/>
      <c r="NR151" s="29"/>
      <c r="NS151" s="29"/>
      <c r="NT151" s="29"/>
      <c r="NU151" s="29"/>
      <c r="NV151" s="29"/>
      <c r="NW151" s="29"/>
      <c r="NX151" s="29"/>
      <c r="NY151" s="29"/>
      <c r="NZ151" s="29"/>
      <c r="OA151" s="29"/>
      <c r="OB151" s="29"/>
      <c r="OC151" s="29"/>
      <c r="OD151" s="29"/>
      <c r="OE151" s="29"/>
      <c r="OF151" s="29"/>
      <c r="OG151" s="29"/>
      <c r="OH151" s="29"/>
      <c r="OI151" s="29"/>
      <c r="OJ151" s="29"/>
      <c r="OK151" s="29"/>
      <c r="OL151" s="29"/>
      <c r="OM151" s="29"/>
      <c r="ON151" s="29"/>
      <c r="OO151" s="29"/>
      <c r="OP151" s="29"/>
      <c r="OQ151" s="29"/>
      <c r="OR151" s="29"/>
      <c r="OS151" s="29"/>
      <c r="OT151" s="29"/>
      <c r="OU151" s="29"/>
      <c r="OV151" s="29"/>
      <c r="OW151" s="29"/>
      <c r="OX151" s="29"/>
      <c r="OY151" s="29"/>
      <c r="OZ151" s="29"/>
      <c r="PA151" s="29"/>
      <c r="PB151" s="29"/>
      <c r="PC151" s="29"/>
      <c r="PD151" s="29"/>
      <c r="PE151" s="29"/>
      <c r="PF151" s="29"/>
      <c r="PG151" s="29"/>
      <c r="PH151" s="29"/>
      <c r="PI151" s="29"/>
      <c r="PJ151" s="29"/>
      <c r="PK151" s="29"/>
      <c r="PL151" s="29"/>
      <c r="PM151" s="29"/>
      <c r="PN151" s="29"/>
      <c r="PO151" s="29"/>
      <c r="PP151" s="29"/>
      <c r="PQ151" s="29"/>
      <c r="PR151" s="29"/>
      <c r="PS151" s="29"/>
      <c r="PT151" s="29"/>
      <c r="PU151" s="29"/>
      <c r="PV151" s="29"/>
      <c r="PW151" s="29"/>
      <c r="PX151" s="29"/>
      <c r="PY151" s="29"/>
      <c r="PZ151" s="29"/>
      <c r="QA151" s="29"/>
      <c r="QB151" s="29"/>
      <c r="QC151" s="29"/>
      <c r="QD151" s="29"/>
      <c r="QE151" s="29"/>
      <c r="QF151" s="29"/>
      <c r="QG151" s="29"/>
      <c r="QH151" s="29"/>
      <c r="QI151" s="29"/>
      <c r="QJ151" s="29"/>
      <c r="QK151" s="29"/>
      <c r="QL151" s="29"/>
      <c r="QM151" s="29"/>
      <c r="QN151" s="29"/>
      <c r="QO151" s="29"/>
      <c r="QP151" s="29"/>
      <c r="QQ151" s="29"/>
      <c r="QR151" s="29"/>
      <c r="QS151" s="29"/>
      <c r="QT151" s="29"/>
      <c r="QU151" s="29"/>
      <c r="QV151" s="29"/>
      <c r="QW151" s="29"/>
      <c r="QX151" s="29"/>
      <c r="QY151" s="29"/>
      <c r="QZ151" s="29"/>
      <c r="RA151" s="29"/>
      <c r="RB151" s="29"/>
      <c r="RC151" s="29"/>
      <c r="RD151" s="29"/>
      <c r="RE151" s="29"/>
      <c r="RF151" s="29"/>
      <c r="RG151" s="29"/>
      <c r="RH151" s="29"/>
      <c r="RI151" s="29"/>
      <c r="RJ151" s="29"/>
      <c r="RK151" s="29"/>
      <c r="RL151" s="29"/>
    </row>
    <row r="152" spans="1:480" s="30" customFormat="1" ht="75" customHeight="1" x14ac:dyDescent="0.25">
      <c r="A152" s="34" t="s">
        <v>53</v>
      </c>
      <c r="B152" s="34" t="s">
        <v>60</v>
      </c>
      <c r="C152" s="34" t="s">
        <v>19</v>
      </c>
      <c r="D152" s="26" t="s">
        <v>351</v>
      </c>
      <c r="E152" s="26" t="s">
        <v>55</v>
      </c>
      <c r="F152" s="27" t="s">
        <v>18</v>
      </c>
      <c r="G152" s="28">
        <v>0</v>
      </c>
      <c r="H152" s="90" t="s">
        <v>13</v>
      </c>
      <c r="I152" s="28">
        <v>0.75</v>
      </c>
      <c r="J152" s="28">
        <v>0</v>
      </c>
      <c r="K152" s="28">
        <v>0</v>
      </c>
      <c r="L152" s="28">
        <v>23000</v>
      </c>
      <c r="M152" s="28">
        <v>0</v>
      </c>
      <c r="N152" s="52"/>
      <c r="O152" s="52"/>
      <c r="P152" s="52"/>
      <c r="Q152" s="169"/>
      <c r="R152" s="29"/>
      <c r="S152" s="29"/>
      <c r="T152" s="29"/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F152" s="29"/>
      <c r="AG152" s="29"/>
      <c r="AH152" s="29"/>
      <c r="AI152" s="29"/>
      <c r="AJ152" s="29"/>
      <c r="AK152" s="29"/>
      <c r="AL152" s="29"/>
      <c r="AM152" s="29"/>
      <c r="AN152" s="29"/>
      <c r="AO152" s="29"/>
      <c r="AP152" s="29"/>
      <c r="AQ152" s="29"/>
      <c r="AR152" s="29"/>
      <c r="AS152" s="29"/>
      <c r="AT152" s="29"/>
      <c r="AU152" s="29"/>
      <c r="AV152" s="29"/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  <c r="FY152" s="29"/>
      <c r="FZ152" s="29"/>
      <c r="GA152" s="29"/>
      <c r="GB152" s="29"/>
      <c r="GC152" s="29"/>
      <c r="GD152" s="29"/>
      <c r="GE152" s="29"/>
      <c r="GF152" s="29"/>
      <c r="GG152" s="29"/>
      <c r="GH152" s="29"/>
      <c r="GI152" s="29"/>
      <c r="GJ152" s="29"/>
      <c r="GK152" s="29"/>
      <c r="GL152" s="29"/>
      <c r="GM152" s="29"/>
      <c r="GN152" s="29"/>
      <c r="GO152" s="29"/>
      <c r="GP152" s="29"/>
      <c r="GQ152" s="29"/>
      <c r="GR152" s="29"/>
      <c r="GS152" s="29"/>
      <c r="GT152" s="29"/>
      <c r="GU152" s="29"/>
      <c r="GV152" s="29"/>
      <c r="GW152" s="29"/>
      <c r="GX152" s="29"/>
      <c r="GY152" s="29"/>
      <c r="GZ152" s="29"/>
      <c r="HA152" s="29"/>
      <c r="HB152" s="29"/>
      <c r="HC152" s="29"/>
      <c r="HD152" s="29"/>
      <c r="HE152" s="29"/>
      <c r="HF152" s="29"/>
      <c r="HG152" s="29"/>
      <c r="HH152" s="29"/>
      <c r="HI152" s="29"/>
      <c r="HJ152" s="29"/>
      <c r="HK152" s="29"/>
      <c r="HL152" s="29"/>
      <c r="HM152" s="29"/>
      <c r="HN152" s="29"/>
      <c r="HO152" s="29"/>
      <c r="HP152" s="29"/>
      <c r="HQ152" s="29"/>
      <c r="HR152" s="29"/>
      <c r="HS152" s="29"/>
      <c r="HT152" s="29"/>
      <c r="HU152" s="29"/>
      <c r="HV152" s="29"/>
      <c r="HW152" s="29"/>
      <c r="HX152" s="29"/>
      <c r="HY152" s="29"/>
      <c r="HZ152" s="29"/>
      <c r="IA152" s="29"/>
      <c r="IB152" s="29"/>
      <c r="IC152" s="29"/>
      <c r="ID152" s="29"/>
      <c r="IE152" s="29"/>
      <c r="IF152" s="29"/>
      <c r="IG152" s="29"/>
      <c r="IH152" s="29"/>
      <c r="II152" s="29"/>
      <c r="IJ152" s="29"/>
      <c r="IK152" s="29"/>
      <c r="IL152" s="29"/>
      <c r="IM152" s="29"/>
      <c r="IN152" s="29"/>
      <c r="IO152" s="29"/>
      <c r="IP152" s="29"/>
      <c r="IQ152" s="29"/>
      <c r="IR152" s="29"/>
      <c r="IS152" s="29"/>
      <c r="IT152" s="29"/>
      <c r="IU152" s="29"/>
      <c r="IV152" s="29"/>
      <c r="IW152" s="29"/>
      <c r="IX152" s="29"/>
      <c r="IY152" s="29"/>
      <c r="IZ152" s="29"/>
      <c r="JA152" s="29"/>
      <c r="JB152" s="29"/>
      <c r="JC152" s="29"/>
      <c r="JD152" s="29"/>
      <c r="JE152" s="29"/>
      <c r="JF152" s="29"/>
      <c r="JG152" s="29"/>
      <c r="JH152" s="29"/>
      <c r="JI152" s="29"/>
      <c r="JJ152" s="29"/>
      <c r="JK152" s="29"/>
      <c r="JL152" s="29"/>
      <c r="JM152" s="29"/>
      <c r="JN152" s="29"/>
      <c r="JO152" s="29"/>
      <c r="JP152" s="29"/>
      <c r="JQ152" s="29"/>
      <c r="JR152" s="29"/>
      <c r="JS152" s="29"/>
      <c r="JT152" s="29"/>
      <c r="JU152" s="29"/>
      <c r="JV152" s="29"/>
      <c r="JW152" s="29"/>
      <c r="JX152" s="29"/>
      <c r="JY152" s="29"/>
      <c r="JZ152" s="29"/>
      <c r="KA152" s="29"/>
      <c r="KB152" s="29"/>
      <c r="KC152" s="29"/>
      <c r="KD152" s="29"/>
      <c r="KE152" s="29"/>
      <c r="KF152" s="29"/>
      <c r="KG152" s="29"/>
      <c r="KH152" s="29"/>
      <c r="KI152" s="29"/>
      <c r="KJ152" s="29"/>
      <c r="KK152" s="29"/>
      <c r="KL152" s="29"/>
      <c r="KM152" s="29"/>
      <c r="KN152" s="29"/>
      <c r="KO152" s="29"/>
      <c r="KP152" s="29"/>
      <c r="KQ152" s="29"/>
      <c r="KR152" s="29"/>
      <c r="KS152" s="29"/>
      <c r="KT152" s="29"/>
      <c r="KU152" s="29"/>
      <c r="KV152" s="29"/>
      <c r="KW152" s="29"/>
      <c r="KX152" s="29"/>
      <c r="KY152" s="29"/>
      <c r="KZ152" s="29"/>
      <c r="LA152" s="29"/>
      <c r="LB152" s="29"/>
      <c r="LC152" s="29"/>
      <c r="LD152" s="29"/>
      <c r="LE152" s="29"/>
      <c r="LF152" s="29"/>
      <c r="LG152" s="29"/>
      <c r="LH152" s="29"/>
      <c r="LI152" s="29"/>
      <c r="LJ152" s="29"/>
      <c r="LK152" s="29"/>
      <c r="LL152" s="29"/>
      <c r="LM152" s="29"/>
      <c r="LN152" s="29"/>
      <c r="LO152" s="29"/>
      <c r="LP152" s="29"/>
      <c r="LQ152" s="29"/>
      <c r="LR152" s="29"/>
      <c r="LS152" s="29"/>
      <c r="LT152" s="29"/>
      <c r="LU152" s="29"/>
      <c r="LV152" s="29"/>
      <c r="LW152" s="29"/>
      <c r="LX152" s="29"/>
      <c r="LY152" s="29"/>
      <c r="LZ152" s="29"/>
      <c r="MA152" s="29"/>
      <c r="MB152" s="29"/>
      <c r="MC152" s="29"/>
      <c r="MD152" s="29"/>
      <c r="ME152" s="29"/>
      <c r="MF152" s="29"/>
      <c r="MG152" s="29"/>
      <c r="MH152" s="29"/>
      <c r="MI152" s="29"/>
      <c r="MJ152" s="29"/>
      <c r="MK152" s="29"/>
      <c r="ML152" s="29"/>
      <c r="MM152" s="29"/>
      <c r="MN152" s="29"/>
      <c r="MO152" s="29"/>
      <c r="MP152" s="29"/>
      <c r="MQ152" s="29"/>
      <c r="MR152" s="29"/>
      <c r="MS152" s="29"/>
      <c r="MT152" s="29"/>
      <c r="MU152" s="29"/>
      <c r="MV152" s="29"/>
      <c r="MW152" s="29"/>
      <c r="MX152" s="29"/>
      <c r="MY152" s="29"/>
      <c r="MZ152" s="29"/>
      <c r="NA152" s="29"/>
      <c r="NB152" s="29"/>
      <c r="NC152" s="29"/>
      <c r="ND152" s="29"/>
      <c r="NE152" s="29"/>
      <c r="NF152" s="29"/>
      <c r="NG152" s="29"/>
      <c r="NH152" s="29"/>
      <c r="NI152" s="29"/>
      <c r="NJ152" s="29"/>
      <c r="NK152" s="29"/>
      <c r="NL152" s="29"/>
      <c r="NM152" s="29"/>
      <c r="NN152" s="29"/>
      <c r="NO152" s="29"/>
      <c r="NP152" s="29"/>
      <c r="NQ152" s="29"/>
      <c r="NR152" s="29"/>
      <c r="NS152" s="29"/>
      <c r="NT152" s="29"/>
      <c r="NU152" s="29"/>
      <c r="NV152" s="29"/>
      <c r="NW152" s="29"/>
      <c r="NX152" s="29"/>
      <c r="NY152" s="29"/>
      <c r="NZ152" s="29"/>
      <c r="OA152" s="29"/>
      <c r="OB152" s="29"/>
      <c r="OC152" s="29"/>
      <c r="OD152" s="29"/>
      <c r="OE152" s="29"/>
      <c r="OF152" s="29"/>
      <c r="OG152" s="29"/>
      <c r="OH152" s="29"/>
      <c r="OI152" s="29"/>
      <c r="OJ152" s="29"/>
      <c r="OK152" s="29"/>
      <c r="OL152" s="29"/>
      <c r="OM152" s="29"/>
      <c r="ON152" s="29"/>
      <c r="OO152" s="29"/>
      <c r="OP152" s="29"/>
      <c r="OQ152" s="29"/>
      <c r="OR152" s="29"/>
      <c r="OS152" s="29"/>
      <c r="OT152" s="29"/>
      <c r="OU152" s="29"/>
      <c r="OV152" s="29"/>
      <c r="OW152" s="29"/>
      <c r="OX152" s="29"/>
      <c r="OY152" s="29"/>
      <c r="OZ152" s="29"/>
      <c r="PA152" s="29"/>
      <c r="PB152" s="29"/>
      <c r="PC152" s="29"/>
      <c r="PD152" s="29"/>
      <c r="PE152" s="29"/>
      <c r="PF152" s="29"/>
      <c r="PG152" s="29"/>
      <c r="PH152" s="29"/>
      <c r="PI152" s="29"/>
      <c r="PJ152" s="29"/>
      <c r="PK152" s="29"/>
      <c r="PL152" s="29"/>
      <c r="PM152" s="29"/>
      <c r="PN152" s="29"/>
      <c r="PO152" s="29"/>
      <c r="PP152" s="29"/>
      <c r="PQ152" s="29"/>
      <c r="PR152" s="29"/>
      <c r="PS152" s="29"/>
      <c r="PT152" s="29"/>
      <c r="PU152" s="29"/>
      <c r="PV152" s="29"/>
      <c r="PW152" s="29"/>
      <c r="PX152" s="29"/>
      <c r="PY152" s="29"/>
      <c r="PZ152" s="29"/>
      <c r="QA152" s="29"/>
      <c r="QB152" s="29"/>
      <c r="QC152" s="29"/>
      <c r="QD152" s="29"/>
      <c r="QE152" s="29"/>
      <c r="QF152" s="29"/>
      <c r="QG152" s="29"/>
      <c r="QH152" s="29"/>
      <c r="QI152" s="29"/>
      <c r="QJ152" s="29"/>
      <c r="QK152" s="29"/>
      <c r="QL152" s="29"/>
      <c r="QM152" s="29"/>
      <c r="QN152" s="29"/>
      <c r="QO152" s="29"/>
      <c r="QP152" s="29"/>
      <c r="QQ152" s="29"/>
      <c r="QR152" s="29"/>
      <c r="QS152" s="29"/>
      <c r="QT152" s="29"/>
      <c r="QU152" s="29"/>
      <c r="QV152" s="29"/>
      <c r="QW152" s="29"/>
      <c r="QX152" s="29"/>
      <c r="QY152" s="29"/>
      <c r="QZ152" s="29"/>
      <c r="RA152" s="29"/>
      <c r="RB152" s="29"/>
      <c r="RC152" s="29"/>
      <c r="RD152" s="29"/>
      <c r="RE152" s="29"/>
      <c r="RF152" s="29"/>
      <c r="RG152" s="29"/>
      <c r="RH152" s="29"/>
      <c r="RI152" s="29"/>
      <c r="RJ152" s="29"/>
      <c r="RK152" s="29"/>
      <c r="RL152" s="29"/>
    </row>
    <row r="153" spans="1:480" s="30" customFormat="1" ht="75" customHeight="1" x14ac:dyDescent="0.25">
      <c r="A153" s="34" t="s">
        <v>53</v>
      </c>
      <c r="B153" s="34" t="s">
        <v>60</v>
      </c>
      <c r="C153" s="34" t="s">
        <v>19</v>
      </c>
      <c r="D153" s="26" t="s">
        <v>352</v>
      </c>
      <c r="E153" s="26" t="s">
        <v>55</v>
      </c>
      <c r="F153" s="27" t="s">
        <v>18</v>
      </c>
      <c r="G153" s="28">
        <v>0</v>
      </c>
      <c r="H153" s="90" t="s">
        <v>13</v>
      </c>
      <c r="I153" s="28">
        <v>0.14000000000000001</v>
      </c>
      <c r="J153" s="28">
        <v>0</v>
      </c>
      <c r="K153" s="28">
        <v>0</v>
      </c>
      <c r="L153" s="28">
        <v>4000</v>
      </c>
      <c r="M153" s="28">
        <v>0</v>
      </c>
      <c r="N153" s="52"/>
      <c r="O153" s="52"/>
      <c r="P153" s="52"/>
      <c r="Q153" s="169"/>
      <c r="R153" s="29"/>
      <c r="S153" s="29"/>
      <c r="T153" s="29"/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F153" s="29"/>
      <c r="AG153" s="29"/>
      <c r="AH153" s="29"/>
      <c r="AI153" s="29"/>
      <c r="AJ153" s="29"/>
      <c r="AK153" s="29"/>
      <c r="AL153" s="29"/>
      <c r="AM153" s="29"/>
      <c r="AN153" s="29"/>
      <c r="AO153" s="29"/>
      <c r="AP153" s="29"/>
      <c r="AQ153" s="29"/>
      <c r="AR153" s="29"/>
      <c r="AS153" s="29"/>
      <c r="AT153" s="29"/>
      <c r="AU153" s="29"/>
      <c r="AV153" s="29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  <c r="FY153" s="29"/>
      <c r="FZ153" s="29"/>
      <c r="GA153" s="29"/>
      <c r="GB153" s="29"/>
      <c r="GC153" s="29"/>
      <c r="GD153" s="29"/>
      <c r="GE153" s="29"/>
      <c r="GF153" s="29"/>
      <c r="GG153" s="29"/>
      <c r="GH153" s="29"/>
      <c r="GI153" s="29"/>
      <c r="GJ153" s="29"/>
      <c r="GK153" s="29"/>
      <c r="GL153" s="29"/>
      <c r="GM153" s="29"/>
      <c r="GN153" s="29"/>
      <c r="GO153" s="29"/>
      <c r="GP153" s="29"/>
      <c r="GQ153" s="29"/>
      <c r="GR153" s="29"/>
      <c r="GS153" s="29"/>
      <c r="GT153" s="29"/>
      <c r="GU153" s="29"/>
      <c r="GV153" s="29"/>
      <c r="GW153" s="29"/>
      <c r="GX153" s="29"/>
      <c r="GY153" s="29"/>
      <c r="GZ153" s="29"/>
      <c r="HA153" s="29"/>
      <c r="HB153" s="29"/>
      <c r="HC153" s="29"/>
      <c r="HD153" s="29"/>
      <c r="HE153" s="29"/>
      <c r="HF153" s="29"/>
      <c r="HG153" s="29"/>
      <c r="HH153" s="29"/>
      <c r="HI153" s="29"/>
      <c r="HJ153" s="29"/>
      <c r="HK153" s="29"/>
      <c r="HL153" s="29"/>
      <c r="HM153" s="29"/>
      <c r="HN153" s="29"/>
      <c r="HO153" s="29"/>
      <c r="HP153" s="29"/>
      <c r="HQ153" s="29"/>
      <c r="HR153" s="29"/>
      <c r="HS153" s="29"/>
      <c r="HT153" s="29"/>
      <c r="HU153" s="29"/>
      <c r="HV153" s="29"/>
      <c r="HW153" s="29"/>
      <c r="HX153" s="29"/>
      <c r="HY153" s="29"/>
      <c r="HZ153" s="29"/>
      <c r="IA153" s="29"/>
      <c r="IB153" s="29"/>
      <c r="IC153" s="29"/>
      <c r="ID153" s="29"/>
      <c r="IE153" s="29"/>
      <c r="IF153" s="29"/>
      <c r="IG153" s="29"/>
      <c r="IH153" s="29"/>
      <c r="II153" s="29"/>
      <c r="IJ153" s="29"/>
      <c r="IK153" s="29"/>
      <c r="IL153" s="29"/>
      <c r="IM153" s="29"/>
      <c r="IN153" s="29"/>
      <c r="IO153" s="29"/>
      <c r="IP153" s="29"/>
      <c r="IQ153" s="29"/>
      <c r="IR153" s="29"/>
      <c r="IS153" s="29"/>
      <c r="IT153" s="29"/>
      <c r="IU153" s="29"/>
      <c r="IV153" s="29"/>
      <c r="IW153" s="29"/>
      <c r="IX153" s="29"/>
      <c r="IY153" s="29"/>
      <c r="IZ153" s="29"/>
      <c r="JA153" s="29"/>
      <c r="JB153" s="29"/>
      <c r="JC153" s="29"/>
      <c r="JD153" s="29"/>
      <c r="JE153" s="29"/>
      <c r="JF153" s="29"/>
      <c r="JG153" s="29"/>
      <c r="JH153" s="29"/>
      <c r="JI153" s="29"/>
      <c r="JJ153" s="29"/>
      <c r="JK153" s="29"/>
      <c r="JL153" s="29"/>
      <c r="JM153" s="29"/>
      <c r="JN153" s="29"/>
      <c r="JO153" s="29"/>
      <c r="JP153" s="29"/>
      <c r="JQ153" s="29"/>
      <c r="JR153" s="29"/>
      <c r="JS153" s="29"/>
      <c r="JT153" s="29"/>
      <c r="JU153" s="29"/>
      <c r="JV153" s="29"/>
      <c r="JW153" s="29"/>
      <c r="JX153" s="29"/>
      <c r="JY153" s="29"/>
      <c r="JZ153" s="29"/>
      <c r="KA153" s="29"/>
      <c r="KB153" s="29"/>
      <c r="KC153" s="29"/>
      <c r="KD153" s="29"/>
      <c r="KE153" s="29"/>
      <c r="KF153" s="29"/>
      <c r="KG153" s="29"/>
      <c r="KH153" s="29"/>
      <c r="KI153" s="29"/>
      <c r="KJ153" s="29"/>
      <c r="KK153" s="29"/>
      <c r="KL153" s="29"/>
      <c r="KM153" s="29"/>
      <c r="KN153" s="29"/>
      <c r="KO153" s="29"/>
      <c r="KP153" s="29"/>
      <c r="KQ153" s="29"/>
      <c r="KR153" s="29"/>
      <c r="KS153" s="29"/>
      <c r="KT153" s="29"/>
      <c r="KU153" s="29"/>
      <c r="KV153" s="29"/>
      <c r="KW153" s="29"/>
      <c r="KX153" s="29"/>
      <c r="KY153" s="29"/>
      <c r="KZ153" s="29"/>
      <c r="LA153" s="29"/>
      <c r="LB153" s="29"/>
      <c r="LC153" s="29"/>
      <c r="LD153" s="29"/>
      <c r="LE153" s="29"/>
      <c r="LF153" s="29"/>
      <c r="LG153" s="29"/>
      <c r="LH153" s="29"/>
      <c r="LI153" s="29"/>
      <c r="LJ153" s="29"/>
      <c r="LK153" s="29"/>
      <c r="LL153" s="29"/>
      <c r="LM153" s="29"/>
      <c r="LN153" s="29"/>
      <c r="LO153" s="29"/>
      <c r="LP153" s="29"/>
      <c r="LQ153" s="29"/>
      <c r="LR153" s="29"/>
      <c r="LS153" s="29"/>
      <c r="LT153" s="29"/>
      <c r="LU153" s="29"/>
      <c r="LV153" s="29"/>
      <c r="LW153" s="29"/>
      <c r="LX153" s="29"/>
      <c r="LY153" s="29"/>
      <c r="LZ153" s="29"/>
      <c r="MA153" s="29"/>
      <c r="MB153" s="29"/>
      <c r="MC153" s="29"/>
      <c r="MD153" s="29"/>
      <c r="ME153" s="29"/>
      <c r="MF153" s="29"/>
      <c r="MG153" s="29"/>
      <c r="MH153" s="29"/>
      <c r="MI153" s="29"/>
      <c r="MJ153" s="29"/>
      <c r="MK153" s="29"/>
      <c r="ML153" s="29"/>
      <c r="MM153" s="29"/>
      <c r="MN153" s="29"/>
      <c r="MO153" s="29"/>
      <c r="MP153" s="29"/>
      <c r="MQ153" s="29"/>
      <c r="MR153" s="29"/>
      <c r="MS153" s="29"/>
      <c r="MT153" s="29"/>
      <c r="MU153" s="29"/>
      <c r="MV153" s="29"/>
      <c r="MW153" s="29"/>
      <c r="MX153" s="29"/>
      <c r="MY153" s="29"/>
      <c r="MZ153" s="29"/>
      <c r="NA153" s="29"/>
      <c r="NB153" s="29"/>
      <c r="NC153" s="29"/>
      <c r="ND153" s="29"/>
      <c r="NE153" s="29"/>
      <c r="NF153" s="29"/>
      <c r="NG153" s="29"/>
      <c r="NH153" s="29"/>
      <c r="NI153" s="29"/>
      <c r="NJ153" s="29"/>
      <c r="NK153" s="29"/>
      <c r="NL153" s="29"/>
      <c r="NM153" s="29"/>
      <c r="NN153" s="29"/>
      <c r="NO153" s="29"/>
      <c r="NP153" s="29"/>
      <c r="NQ153" s="29"/>
      <c r="NR153" s="29"/>
      <c r="NS153" s="29"/>
      <c r="NT153" s="29"/>
      <c r="NU153" s="29"/>
      <c r="NV153" s="29"/>
      <c r="NW153" s="29"/>
      <c r="NX153" s="29"/>
      <c r="NY153" s="29"/>
      <c r="NZ153" s="29"/>
      <c r="OA153" s="29"/>
      <c r="OB153" s="29"/>
      <c r="OC153" s="29"/>
      <c r="OD153" s="29"/>
      <c r="OE153" s="29"/>
      <c r="OF153" s="29"/>
      <c r="OG153" s="29"/>
      <c r="OH153" s="29"/>
      <c r="OI153" s="29"/>
      <c r="OJ153" s="29"/>
      <c r="OK153" s="29"/>
      <c r="OL153" s="29"/>
      <c r="OM153" s="29"/>
      <c r="ON153" s="29"/>
      <c r="OO153" s="29"/>
      <c r="OP153" s="29"/>
      <c r="OQ153" s="29"/>
      <c r="OR153" s="29"/>
      <c r="OS153" s="29"/>
      <c r="OT153" s="29"/>
      <c r="OU153" s="29"/>
      <c r="OV153" s="29"/>
      <c r="OW153" s="29"/>
      <c r="OX153" s="29"/>
      <c r="OY153" s="29"/>
      <c r="OZ153" s="29"/>
      <c r="PA153" s="29"/>
      <c r="PB153" s="29"/>
      <c r="PC153" s="29"/>
      <c r="PD153" s="29"/>
      <c r="PE153" s="29"/>
      <c r="PF153" s="29"/>
      <c r="PG153" s="29"/>
      <c r="PH153" s="29"/>
      <c r="PI153" s="29"/>
      <c r="PJ153" s="29"/>
      <c r="PK153" s="29"/>
      <c r="PL153" s="29"/>
      <c r="PM153" s="29"/>
      <c r="PN153" s="29"/>
      <c r="PO153" s="29"/>
      <c r="PP153" s="29"/>
      <c r="PQ153" s="29"/>
      <c r="PR153" s="29"/>
      <c r="PS153" s="29"/>
      <c r="PT153" s="29"/>
      <c r="PU153" s="29"/>
      <c r="PV153" s="29"/>
      <c r="PW153" s="29"/>
      <c r="PX153" s="29"/>
      <c r="PY153" s="29"/>
      <c r="PZ153" s="29"/>
      <c r="QA153" s="29"/>
      <c r="QB153" s="29"/>
      <c r="QC153" s="29"/>
      <c r="QD153" s="29"/>
      <c r="QE153" s="29"/>
      <c r="QF153" s="29"/>
      <c r="QG153" s="29"/>
      <c r="QH153" s="29"/>
      <c r="QI153" s="29"/>
      <c r="QJ153" s="29"/>
      <c r="QK153" s="29"/>
      <c r="QL153" s="29"/>
      <c r="QM153" s="29"/>
      <c r="QN153" s="29"/>
      <c r="QO153" s="29"/>
      <c r="QP153" s="29"/>
      <c r="QQ153" s="29"/>
      <c r="QR153" s="29"/>
      <c r="QS153" s="29"/>
      <c r="QT153" s="29"/>
      <c r="QU153" s="29"/>
      <c r="QV153" s="29"/>
      <c r="QW153" s="29"/>
      <c r="QX153" s="29"/>
      <c r="QY153" s="29"/>
      <c r="QZ153" s="29"/>
      <c r="RA153" s="29"/>
      <c r="RB153" s="29"/>
      <c r="RC153" s="29"/>
      <c r="RD153" s="29"/>
      <c r="RE153" s="29"/>
      <c r="RF153" s="29"/>
      <c r="RG153" s="29"/>
      <c r="RH153" s="29"/>
      <c r="RI153" s="29"/>
      <c r="RJ153" s="29"/>
      <c r="RK153" s="29"/>
      <c r="RL153" s="29"/>
    </row>
    <row r="154" spans="1:480" s="30" customFormat="1" ht="75" customHeight="1" x14ac:dyDescent="0.25">
      <c r="A154" s="34" t="s">
        <v>53</v>
      </c>
      <c r="B154" s="34" t="s">
        <v>60</v>
      </c>
      <c r="C154" s="34" t="s">
        <v>19</v>
      </c>
      <c r="D154" s="26" t="s">
        <v>353</v>
      </c>
      <c r="E154" s="26" t="s">
        <v>55</v>
      </c>
      <c r="F154" s="27" t="s">
        <v>18</v>
      </c>
      <c r="G154" s="28">
        <v>0</v>
      </c>
      <c r="H154" s="90" t="s">
        <v>13</v>
      </c>
      <c r="I154" s="28">
        <v>0.38</v>
      </c>
      <c r="J154" s="28">
        <v>0</v>
      </c>
      <c r="K154" s="28">
        <v>0</v>
      </c>
      <c r="L154" s="28">
        <v>7600</v>
      </c>
      <c r="M154" s="28">
        <v>0</v>
      </c>
      <c r="N154" s="52"/>
      <c r="O154" s="52"/>
      <c r="P154" s="52"/>
      <c r="Q154" s="169"/>
      <c r="R154" s="29"/>
      <c r="S154" s="29"/>
      <c r="T154" s="29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F154" s="29"/>
      <c r="AG154" s="29"/>
      <c r="AH154" s="29"/>
      <c r="AI154" s="29"/>
      <c r="AJ154" s="29"/>
      <c r="AK154" s="29"/>
      <c r="AL154" s="29"/>
      <c r="AM154" s="29"/>
      <c r="AN154" s="29"/>
      <c r="AO154" s="29"/>
      <c r="AP154" s="29"/>
      <c r="AQ154" s="29"/>
      <c r="AR154" s="29"/>
      <c r="AS154" s="29"/>
      <c r="AT154" s="29"/>
      <c r="AU154" s="29"/>
      <c r="AV154" s="29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  <c r="DR154" s="29"/>
      <c r="DS154" s="29"/>
      <c r="DT154" s="29"/>
      <c r="DU154" s="29"/>
      <c r="DV154" s="29"/>
      <c r="DW154" s="29"/>
      <c r="DX154" s="29"/>
      <c r="DY154" s="29"/>
      <c r="DZ154" s="29"/>
      <c r="EA154" s="29"/>
      <c r="EB154" s="29"/>
      <c r="EC154" s="29"/>
      <c r="ED154" s="29"/>
      <c r="EE154" s="29"/>
      <c r="EF154" s="29"/>
      <c r="EG154" s="29"/>
      <c r="EH154" s="29"/>
      <c r="EI154" s="29"/>
      <c r="EJ154" s="29"/>
      <c r="EK154" s="29"/>
      <c r="EL154" s="29"/>
      <c r="EM154" s="29"/>
      <c r="EN154" s="29"/>
      <c r="EO154" s="29"/>
      <c r="EP154" s="29"/>
      <c r="EQ154" s="29"/>
      <c r="ER154" s="29"/>
      <c r="ES154" s="29"/>
      <c r="ET154" s="29"/>
      <c r="EU154" s="29"/>
      <c r="EV154" s="29"/>
      <c r="EW154" s="29"/>
      <c r="EX154" s="29"/>
      <c r="EY154" s="29"/>
      <c r="EZ154" s="29"/>
      <c r="FA154" s="29"/>
      <c r="FB154" s="29"/>
      <c r="FC154" s="29"/>
      <c r="FD154" s="29"/>
      <c r="FE154" s="29"/>
      <c r="FF154" s="29"/>
      <c r="FG154" s="29"/>
      <c r="FH154" s="29"/>
      <c r="FI154" s="29"/>
      <c r="FJ154" s="29"/>
      <c r="FK154" s="29"/>
      <c r="FL154" s="29"/>
      <c r="FM154" s="29"/>
      <c r="FN154" s="29"/>
      <c r="FO154" s="29"/>
      <c r="FP154" s="29"/>
      <c r="FQ154" s="29"/>
      <c r="FR154" s="29"/>
      <c r="FS154" s="29"/>
      <c r="FT154" s="29"/>
      <c r="FU154" s="29"/>
      <c r="FV154" s="29"/>
      <c r="FW154" s="29"/>
      <c r="FX154" s="29"/>
      <c r="FY154" s="29"/>
      <c r="FZ154" s="29"/>
      <c r="GA154" s="29"/>
      <c r="GB154" s="29"/>
      <c r="GC154" s="29"/>
      <c r="GD154" s="29"/>
      <c r="GE154" s="29"/>
      <c r="GF154" s="29"/>
      <c r="GG154" s="29"/>
      <c r="GH154" s="29"/>
      <c r="GI154" s="29"/>
      <c r="GJ154" s="29"/>
      <c r="GK154" s="29"/>
      <c r="GL154" s="29"/>
      <c r="GM154" s="29"/>
      <c r="GN154" s="29"/>
      <c r="GO154" s="29"/>
      <c r="GP154" s="29"/>
      <c r="GQ154" s="29"/>
      <c r="GR154" s="29"/>
      <c r="GS154" s="29"/>
      <c r="GT154" s="29"/>
      <c r="GU154" s="29"/>
      <c r="GV154" s="29"/>
      <c r="GW154" s="29"/>
      <c r="GX154" s="29"/>
      <c r="GY154" s="29"/>
      <c r="GZ154" s="29"/>
      <c r="HA154" s="29"/>
      <c r="HB154" s="29"/>
      <c r="HC154" s="29"/>
      <c r="HD154" s="29"/>
      <c r="HE154" s="29"/>
      <c r="HF154" s="29"/>
      <c r="HG154" s="29"/>
      <c r="HH154" s="29"/>
      <c r="HI154" s="29"/>
      <c r="HJ154" s="29"/>
      <c r="HK154" s="29"/>
      <c r="HL154" s="29"/>
      <c r="HM154" s="29"/>
      <c r="HN154" s="29"/>
      <c r="HO154" s="29"/>
      <c r="HP154" s="29"/>
      <c r="HQ154" s="29"/>
      <c r="HR154" s="29"/>
      <c r="HS154" s="29"/>
      <c r="HT154" s="29"/>
      <c r="HU154" s="29"/>
      <c r="HV154" s="29"/>
      <c r="HW154" s="29"/>
      <c r="HX154" s="29"/>
      <c r="HY154" s="29"/>
      <c r="HZ154" s="29"/>
      <c r="IA154" s="29"/>
      <c r="IB154" s="29"/>
      <c r="IC154" s="29"/>
      <c r="ID154" s="29"/>
      <c r="IE154" s="29"/>
      <c r="IF154" s="29"/>
      <c r="IG154" s="29"/>
      <c r="IH154" s="29"/>
      <c r="II154" s="29"/>
      <c r="IJ154" s="29"/>
      <c r="IK154" s="29"/>
      <c r="IL154" s="29"/>
      <c r="IM154" s="29"/>
      <c r="IN154" s="29"/>
      <c r="IO154" s="29"/>
      <c r="IP154" s="29"/>
      <c r="IQ154" s="29"/>
      <c r="IR154" s="29"/>
      <c r="IS154" s="29"/>
      <c r="IT154" s="29"/>
      <c r="IU154" s="29"/>
      <c r="IV154" s="29"/>
      <c r="IW154" s="29"/>
      <c r="IX154" s="29"/>
      <c r="IY154" s="29"/>
      <c r="IZ154" s="29"/>
      <c r="JA154" s="29"/>
      <c r="JB154" s="29"/>
      <c r="JC154" s="29"/>
      <c r="JD154" s="29"/>
      <c r="JE154" s="29"/>
      <c r="JF154" s="29"/>
      <c r="JG154" s="29"/>
      <c r="JH154" s="29"/>
      <c r="JI154" s="29"/>
      <c r="JJ154" s="29"/>
      <c r="JK154" s="29"/>
      <c r="JL154" s="29"/>
      <c r="JM154" s="29"/>
      <c r="JN154" s="29"/>
      <c r="JO154" s="29"/>
      <c r="JP154" s="29"/>
      <c r="JQ154" s="29"/>
      <c r="JR154" s="29"/>
      <c r="JS154" s="29"/>
      <c r="JT154" s="29"/>
      <c r="JU154" s="29"/>
      <c r="JV154" s="29"/>
      <c r="JW154" s="29"/>
      <c r="JX154" s="29"/>
      <c r="JY154" s="29"/>
      <c r="JZ154" s="29"/>
      <c r="KA154" s="29"/>
      <c r="KB154" s="29"/>
      <c r="KC154" s="29"/>
      <c r="KD154" s="29"/>
      <c r="KE154" s="29"/>
      <c r="KF154" s="29"/>
      <c r="KG154" s="29"/>
      <c r="KH154" s="29"/>
      <c r="KI154" s="29"/>
      <c r="KJ154" s="29"/>
      <c r="KK154" s="29"/>
      <c r="KL154" s="29"/>
      <c r="KM154" s="29"/>
      <c r="KN154" s="29"/>
      <c r="KO154" s="29"/>
      <c r="KP154" s="29"/>
      <c r="KQ154" s="29"/>
      <c r="KR154" s="29"/>
      <c r="KS154" s="29"/>
      <c r="KT154" s="29"/>
      <c r="KU154" s="29"/>
      <c r="KV154" s="29"/>
      <c r="KW154" s="29"/>
      <c r="KX154" s="29"/>
      <c r="KY154" s="29"/>
      <c r="KZ154" s="29"/>
      <c r="LA154" s="29"/>
      <c r="LB154" s="29"/>
      <c r="LC154" s="29"/>
      <c r="LD154" s="29"/>
      <c r="LE154" s="29"/>
      <c r="LF154" s="29"/>
      <c r="LG154" s="29"/>
      <c r="LH154" s="29"/>
      <c r="LI154" s="29"/>
      <c r="LJ154" s="29"/>
      <c r="LK154" s="29"/>
      <c r="LL154" s="29"/>
      <c r="LM154" s="29"/>
      <c r="LN154" s="29"/>
      <c r="LO154" s="29"/>
      <c r="LP154" s="29"/>
      <c r="LQ154" s="29"/>
      <c r="LR154" s="29"/>
      <c r="LS154" s="29"/>
      <c r="LT154" s="29"/>
      <c r="LU154" s="29"/>
      <c r="LV154" s="29"/>
      <c r="LW154" s="29"/>
      <c r="LX154" s="29"/>
      <c r="LY154" s="29"/>
      <c r="LZ154" s="29"/>
      <c r="MA154" s="29"/>
      <c r="MB154" s="29"/>
      <c r="MC154" s="29"/>
      <c r="MD154" s="29"/>
      <c r="ME154" s="29"/>
      <c r="MF154" s="29"/>
      <c r="MG154" s="29"/>
      <c r="MH154" s="29"/>
      <c r="MI154" s="29"/>
      <c r="MJ154" s="29"/>
      <c r="MK154" s="29"/>
      <c r="ML154" s="29"/>
      <c r="MM154" s="29"/>
      <c r="MN154" s="29"/>
      <c r="MO154" s="29"/>
      <c r="MP154" s="29"/>
      <c r="MQ154" s="29"/>
      <c r="MR154" s="29"/>
      <c r="MS154" s="29"/>
      <c r="MT154" s="29"/>
      <c r="MU154" s="29"/>
      <c r="MV154" s="29"/>
      <c r="MW154" s="29"/>
      <c r="MX154" s="29"/>
      <c r="MY154" s="29"/>
      <c r="MZ154" s="29"/>
      <c r="NA154" s="29"/>
      <c r="NB154" s="29"/>
      <c r="NC154" s="29"/>
      <c r="ND154" s="29"/>
      <c r="NE154" s="29"/>
      <c r="NF154" s="29"/>
      <c r="NG154" s="29"/>
      <c r="NH154" s="29"/>
      <c r="NI154" s="29"/>
      <c r="NJ154" s="29"/>
      <c r="NK154" s="29"/>
      <c r="NL154" s="29"/>
      <c r="NM154" s="29"/>
      <c r="NN154" s="29"/>
      <c r="NO154" s="29"/>
      <c r="NP154" s="29"/>
      <c r="NQ154" s="29"/>
      <c r="NR154" s="29"/>
      <c r="NS154" s="29"/>
      <c r="NT154" s="29"/>
      <c r="NU154" s="29"/>
      <c r="NV154" s="29"/>
      <c r="NW154" s="29"/>
      <c r="NX154" s="29"/>
      <c r="NY154" s="29"/>
      <c r="NZ154" s="29"/>
      <c r="OA154" s="29"/>
      <c r="OB154" s="29"/>
      <c r="OC154" s="29"/>
      <c r="OD154" s="29"/>
      <c r="OE154" s="29"/>
      <c r="OF154" s="29"/>
      <c r="OG154" s="29"/>
      <c r="OH154" s="29"/>
      <c r="OI154" s="29"/>
      <c r="OJ154" s="29"/>
      <c r="OK154" s="29"/>
      <c r="OL154" s="29"/>
      <c r="OM154" s="29"/>
      <c r="ON154" s="29"/>
      <c r="OO154" s="29"/>
      <c r="OP154" s="29"/>
      <c r="OQ154" s="29"/>
      <c r="OR154" s="29"/>
      <c r="OS154" s="29"/>
      <c r="OT154" s="29"/>
      <c r="OU154" s="29"/>
      <c r="OV154" s="29"/>
      <c r="OW154" s="29"/>
      <c r="OX154" s="29"/>
      <c r="OY154" s="29"/>
      <c r="OZ154" s="29"/>
      <c r="PA154" s="29"/>
      <c r="PB154" s="29"/>
      <c r="PC154" s="29"/>
      <c r="PD154" s="29"/>
      <c r="PE154" s="29"/>
      <c r="PF154" s="29"/>
      <c r="PG154" s="29"/>
      <c r="PH154" s="29"/>
      <c r="PI154" s="29"/>
      <c r="PJ154" s="29"/>
      <c r="PK154" s="29"/>
      <c r="PL154" s="29"/>
      <c r="PM154" s="29"/>
      <c r="PN154" s="29"/>
      <c r="PO154" s="29"/>
      <c r="PP154" s="29"/>
      <c r="PQ154" s="29"/>
      <c r="PR154" s="29"/>
      <c r="PS154" s="29"/>
      <c r="PT154" s="29"/>
      <c r="PU154" s="29"/>
      <c r="PV154" s="29"/>
      <c r="PW154" s="29"/>
      <c r="PX154" s="29"/>
      <c r="PY154" s="29"/>
      <c r="PZ154" s="29"/>
      <c r="QA154" s="29"/>
      <c r="QB154" s="29"/>
      <c r="QC154" s="29"/>
      <c r="QD154" s="29"/>
      <c r="QE154" s="29"/>
      <c r="QF154" s="29"/>
      <c r="QG154" s="29"/>
      <c r="QH154" s="29"/>
      <c r="QI154" s="29"/>
      <c r="QJ154" s="29"/>
      <c r="QK154" s="29"/>
      <c r="QL154" s="29"/>
      <c r="QM154" s="29"/>
      <c r="QN154" s="29"/>
      <c r="QO154" s="29"/>
      <c r="QP154" s="29"/>
      <c r="QQ154" s="29"/>
      <c r="QR154" s="29"/>
      <c r="QS154" s="29"/>
      <c r="QT154" s="29"/>
      <c r="QU154" s="29"/>
      <c r="QV154" s="29"/>
      <c r="QW154" s="29"/>
      <c r="QX154" s="29"/>
      <c r="QY154" s="29"/>
      <c r="QZ154" s="29"/>
      <c r="RA154" s="29"/>
      <c r="RB154" s="29"/>
      <c r="RC154" s="29"/>
      <c r="RD154" s="29"/>
      <c r="RE154" s="29"/>
      <c r="RF154" s="29"/>
      <c r="RG154" s="29"/>
      <c r="RH154" s="29"/>
      <c r="RI154" s="29"/>
      <c r="RJ154" s="29"/>
      <c r="RK154" s="29"/>
      <c r="RL154" s="29"/>
    </row>
    <row r="155" spans="1:480" s="30" customFormat="1" ht="91.5" customHeight="1" x14ac:dyDescent="0.25">
      <c r="A155" s="58" t="s">
        <v>13</v>
      </c>
      <c r="B155" s="58" t="s">
        <v>13</v>
      </c>
      <c r="C155" s="58" t="s">
        <v>13</v>
      </c>
      <c r="D155" s="60" t="s">
        <v>66</v>
      </c>
      <c r="E155" s="60" t="s">
        <v>26</v>
      </c>
      <c r="F155" s="70" t="s">
        <v>27</v>
      </c>
      <c r="G155" s="71">
        <f>G156+G157+G158+G161+G163+G164+G165+G166+G167+G168+G170+G172+G173+G175+G177+G178+G179+G180+G181+G182+G183</f>
        <v>16</v>
      </c>
      <c r="H155" s="64" t="s">
        <v>13</v>
      </c>
      <c r="I155" s="71">
        <f>I156+I157+I158+I161+I163+I164+I165+I166+I167+I168+I170+I172+I173+I175+I177+I178+I179+I180+I181+I182+I183</f>
        <v>2</v>
      </c>
      <c r="J155" s="71">
        <f>J156+J157+J158+J161+J163+J164+J165+J166+J167+J168+J170+J172+J173+J175+J177+J178+J179+J180+J181+J182+J183</f>
        <v>1</v>
      </c>
      <c r="K155" s="63">
        <f>SUM(K156:K185)</f>
        <v>75779.08</v>
      </c>
      <c r="L155" s="63">
        <f>SUM(L156:L185)</f>
        <v>21460.67</v>
      </c>
      <c r="M155" s="63">
        <f>SUM(M156:P185)</f>
        <v>23000</v>
      </c>
      <c r="N155" s="52"/>
      <c r="O155" s="52"/>
      <c r="P155" s="52"/>
      <c r="Q155" s="169"/>
      <c r="R155" s="29"/>
      <c r="S155" s="29"/>
      <c r="T155" s="29"/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F155" s="29"/>
      <c r="AG155" s="29"/>
      <c r="AH155" s="29"/>
      <c r="AI155" s="29"/>
      <c r="AJ155" s="29"/>
      <c r="AK155" s="29"/>
      <c r="AL155" s="29"/>
      <c r="AM155" s="29"/>
      <c r="AN155" s="29"/>
      <c r="AO155" s="29"/>
      <c r="AP155" s="29"/>
      <c r="AQ155" s="29"/>
      <c r="AR155" s="29"/>
      <c r="AS155" s="29"/>
      <c r="AT155" s="29"/>
      <c r="AU155" s="29"/>
      <c r="AV155" s="29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  <c r="FY155" s="29"/>
      <c r="FZ155" s="29"/>
      <c r="GA155" s="29"/>
      <c r="GB155" s="29"/>
      <c r="GC155" s="29"/>
      <c r="GD155" s="29"/>
      <c r="GE155" s="29"/>
      <c r="GF155" s="29"/>
      <c r="GG155" s="29"/>
      <c r="GH155" s="29"/>
      <c r="GI155" s="29"/>
      <c r="GJ155" s="29"/>
      <c r="GK155" s="29"/>
      <c r="GL155" s="29"/>
      <c r="GM155" s="29"/>
      <c r="GN155" s="29"/>
      <c r="GO155" s="29"/>
      <c r="GP155" s="29"/>
      <c r="GQ155" s="29"/>
      <c r="GR155" s="29"/>
      <c r="GS155" s="29"/>
      <c r="GT155" s="29"/>
      <c r="GU155" s="29"/>
      <c r="GV155" s="29"/>
      <c r="GW155" s="29"/>
      <c r="GX155" s="29"/>
      <c r="GY155" s="29"/>
      <c r="GZ155" s="29"/>
      <c r="HA155" s="29"/>
      <c r="HB155" s="29"/>
      <c r="HC155" s="29"/>
      <c r="HD155" s="29"/>
      <c r="HE155" s="29"/>
      <c r="HF155" s="29"/>
      <c r="HG155" s="29"/>
      <c r="HH155" s="29"/>
      <c r="HI155" s="29"/>
      <c r="HJ155" s="29"/>
      <c r="HK155" s="29"/>
      <c r="HL155" s="29"/>
      <c r="HM155" s="29"/>
      <c r="HN155" s="29"/>
      <c r="HO155" s="29"/>
      <c r="HP155" s="29"/>
      <c r="HQ155" s="29"/>
      <c r="HR155" s="29"/>
      <c r="HS155" s="29"/>
      <c r="HT155" s="29"/>
      <c r="HU155" s="29"/>
      <c r="HV155" s="29"/>
      <c r="HW155" s="29"/>
      <c r="HX155" s="29"/>
      <c r="HY155" s="29"/>
      <c r="HZ155" s="29"/>
      <c r="IA155" s="29"/>
      <c r="IB155" s="29"/>
      <c r="IC155" s="29"/>
      <c r="ID155" s="29"/>
      <c r="IE155" s="29"/>
      <c r="IF155" s="29"/>
      <c r="IG155" s="29"/>
      <c r="IH155" s="29"/>
      <c r="II155" s="29"/>
      <c r="IJ155" s="29"/>
      <c r="IK155" s="29"/>
      <c r="IL155" s="29"/>
      <c r="IM155" s="29"/>
      <c r="IN155" s="29"/>
      <c r="IO155" s="29"/>
      <c r="IP155" s="29"/>
      <c r="IQ155" s="29"/>
      <c r="IR155" s="29"/>
      <c r="IS155" s="29"/>
      <c r="IT155" s="29"/>
      <c r="IU155" s="29"/>
      <c r="IV155" s="29"/>
      <c r="IW155" s="29"/>
      <c r="IX155" s="29"/>
      <c r="IY155" s="29"/>
      <c r="IZ155" s="29"/>
      <c r="JA155" s="29"/>
      <c r="JB155" s="29"/>
      <c r="JC155" s="29"/>
      <c r="JD155" s="29"/>
      <c r="JE155" s="29"/>
      <c r="JF155" s="29"/>
      <c r="JG155" s="29"/>
      <c r="JH155" s="29"/>
      <c r="JI155" s="29"/>
      <c r="JJ155" s="29"/>
      <c r="JK155" s="29"/>
      <c r="JL155" s="29"/>
      <c r="JM155" s="29"/>
      <c r="JN155" s="29"/>
      <c r="JO155" s="29"/>
      <c r="JP155" s="29"/>
      <c r="JQ155" s="29"/>
      <c r="JR155" s="29"/>
      <c r="JS155" s="29"/>
      <c r="JT155" s="29"/>
      <c r="JU155" s="29"/>
      <c r="JV155" s="29"/>
      <c r="JW155" s="29"/>
      <c r="JX155" s="29"/>
      <c r="JY155" s="29"/>
      <c r="JZ155" s="29"/>
      <c r="KA155" s="29"/>
      <c r="KB155" s="29"/>
      <c r="KC155" s="29"/>
      <c r="KD155" s="29"/>
      <c r="KE155" s="29"/>
      <c r="KF155" s="29"/>
      <c r="KG155" s="29"/>
      <c r="KH155" s="29"/>
      <c r="KI155" s="29"/>
      <c r="KJ155" s="29"/>
      <c r="KK155" s="29"/>
      <c r="KL155" s="29"/>
      <c r="KM155" s="29"/>
      <c r="KN155" s="29"/>
      <c r="KO155" s="29"/>
      <c r="KP155" s="29"/>
      <c r="KQ155" s="29"/>
      <c r="KR155" s="29"/>
      <c r="KS155" s="29"/>
      <c r="KT155" s="29"/>
      <c r="KU155" s="29"/>
      <c r="KV155" s="29"/>
      <c r="KW155" s="29"/>
      <c r="KX155" s="29"/>
      <c r="KY155" s="29"/>
      <c r="KZ155" s="29"/>
      <c r="LA155" s="29"/>
      <c r="LB155" s="29"/>
      <c r="LC155" s="29"/>
      <c r="LD155" s="29"/>
      <c r="LE155" s="29"/>
      <c r="LF155" s="29"/>
      <c r="LG155" s="29"/>
      <c r="LH155" s="29"/>
      <c r="LI155" s="29"/>
      <c r="LJ155" s="29"/>
      <c r="LK155" s="29"/>
      <c r="LL155" s="29"/>
      <c r="LM155" s="29"/>
      <c r="LN155" s="29"/>
      <c r="LO155" s="29"/>
      <c r="LP155" s="29"/>
      <c r="LQ155" s="29"/>
      <c r="LR155" s="29"/>
      <c r="LS155" s="29"/>
      <c r="LT155" s="29"/>
      <c r="LU155" s="29"/>
      <c r="LV155" s="29"/>
      <c r="LW155" s="29"/>
      <c r="LX155" s="29"/>
      <c r="LY155" s="29"/>
      <c r="LZ155" s="29"/>
      <c r="MA155" s="29"/>
      <c r="MB155" s="29"/>
      <c r="MC155" s="29"/>
      <c r="MD155" s="29"/>
      <c r="ME155" s="29"/>
      <c r="MF155" s="29"/>
      <c r="MG155" s="29"/>
      <c r="MH155" s="29"/>
      <c r="MI155" s="29"/>
      <c r="MJ155" s="29"/>
      <c r="MK155" s="29"/>
      <c r="ML155" s="29"/>
      <c r="MM155" s="29"/>
      <c r="MN155" s="29"/>
      <c r="MO155" s="29"/>
      <c r="MP155" s="29"/>
      <c r="MQ155" s="29"/>
      <c r="MR155" s="29"/>
      <c r="MS155" s="29"/>
      <c r="MT155" s="29"/>
      <c r="MU155" s="29"/>
      <c r="MV155" s="29"/>
      <c r="MW155" s="29"/>
      <c r="MX155" s="29"/>
      <c r="MY155" s="29"/>
      <c r="MZ155" s="29"/>
      <c r="NA155" s="29"/>
      <c r="NB155" s="29"/>
      <c r="NC155" s="29"/>
      <c r="ND155" s="29"/>
      <c r="NE155" s="29"/>
      <c r="NF155" s="29"/>
      <c r="NG155" s="29"/>
      <c r="NH155" s="29"/>
      <c r="NI155" s="29"/>
      <c r="NJ155" s="29"/>
      <c r="NK155" s="29"/>
      <c r="NL155" s="29"/>
      <c r="NM155" s="29"/>
      <c r="NN155" s="29"/>
      <c r="NO155" s="29"/>
      <c r="NP155" s="29"/>
      <c r="NQ155" s="29"/>
      <c r="NR155" s="29"/>
      <c r="NS155" s="29"/>
      <c r="NT155" s="29"/>
      <c r="NU155" s="29"/>
      <c r="NV155" s="29"/>
      <c r="NW155" s="29"/>
      <c r="NX155" s="29"/>
      <c r="NY155" s="29"/>
      <c r="NZ155" s="29"/>
      <c r="OA155" s="29"/>
      <c r="OB155" s="29"/>
      <c r="OC155" s="29"/>
      <c r="OD155" s="29"/>
      <c r="OE155" s="29"/>
      <c r="OF155" s="29"/>
      <c r="OG155" s="29"/>
      <c r="OH155" s="29"/>
      <c r="OI155" s="29"/>
      <c r="OJ155" s="29"/>
      <c r="OK155" s="29"/>
      <c r="OL155" s="29"/>
      <c r="OM155" s="29"/>
      <c r="ON155" s="29"/>
      <c r="OO155" s="29"/>
      <c r="OP155" s="29"/>
      <c r="OQ155" s="29"/>
      <c r="OR155" s="29"/>
      <c r="OS155" s="29"/>
      <c r="OT155" s="29"/>
      <c r="OU155" s="29"/>
      <c r="OV155" s="29"/>
      <c r="OW155" s="29"/>
      <c r="OX155" s="29"/>
      <c r="OY155" s="29"/>
      <c r="OZ155" s="29"/>
      <c r="PA155" s="29"/>
      <c r="PB155" s="29"/>
      <c r="PC155" s="29"/>
      <c r="PD155" s="29"/>
      <c r="PE155" s="29"/>
      <c r="PF155" s="29"/>
      <c r="PG155" s="29"/>
      <c r="PH155" s="29"/>
      <c r="PI155" s="29"/>
      <c r="PJ155" s="29"/>
      <c r="PK155" s="29"/>
      <c r="PL155" s="29"/>
      <c r="PM155" s="29"/>
      <c r="PN155" s="29"/>
      <c r="PO155" s="29"/>
      <c r="PP155" s="29"/>
      <c r="PQ155" s="29"/>
      <c r="PR155" s="29"/>
      <c r="PS155" s="29"/>
      <c r="PT155" s="29"/>
      <c r="PU155" s="29"/>
      <c r="PV155" s="29"/>
      <c r="PW155" s="29"/>
      <c r="PX155" s="29"/>
      <c r="PY155" s="29"/>
      <c r="PZ155" s="29"/>
      <c r="QA155" s="29"/>
      <c r="QB155" s="29"/>
      <c r="QC155" s="29"/>
      <c r="QD155" s="29"/>
      <c r="QE155" s="29"/>
      <c r="QF155" s="29"/>
      <c r="QG155" s="29"/>
      <c r="QH155" s="29"/>
      <c r="QI155" s="29"/>
      <c r="QJ155" s="29"/>
      <c r="QK155" s="29"/>
      <c r="QL155" s="29"/>
      <c r="QM155" s="29"/>
      <c r="QN155" s="29"/>
      <c r="QO155" s="29"/>
      <c r="QP155" s="29"/>
      <c r="QQ155" s="29"/>
      <c r="QR155" s="29"/>
      <c r="QS155" s="29"/>
      <c r="QT155" s="29"/>
      <c r="QU155" s="29"/>
      <c r="QV155" s="29"/>
      <c r="QW155" s="29"/>
      <c r="QX155" s="29"/>
      <c r="QY155" s="29"/>
      <c r="QZ155" s="29"/>
      <c r="RA155" s="29"/>
      <c r="RB155" s="29"/>
      <c r="RC155" s="29"/>
      <c r="RD155" s="29"/>
      <c r="RE155" s="29"/>
      <c r="RF155" s="29"/>
      <c r="RG155" s="29"/>
      <c r="RH155" s="29"/>
      <c r="RI155" s="29"/>
      <c r="RJ155" s="29"/>
      <c r="RK155" s="29"/>
      <c r="RL155" s="29"/>
    </row>
    <row r="156" spans="1:480" s="13" customFormat="1" ht="117" customHeight="1" x14ac:dyDescent="0.25">
      <c r="A156" s="34" t="s">
        <v>53</v>
      </c>
      <c r="B156" s="34" t="s">
        <v>60</v>
      </c>
      <c r="C156" s="34" t="s">
        <v>19</v>
      </c>
      <c r="D156" s="26" t="s">
        <v>145</v>
      </c>
      <c r="E156" s="26" t="s">
        <v>26</v>
      </c>
      <c r="F156" s="25" t="s">
        <v>27</v>
      </c>
      <c r="G156" s="36">
        <v>1</v>
      </c>
      <c r="H156" s="76">
        <v>45631</v>
      </c>
      <c r="I156" s="27">
        <v>0</v>
      </c>
      <c r="J156" s="27">
        <v>0</v>
      </c>
      <c r="K156" s="28">
        <f>600</f>
        <v>600</v>
      </c>
      <c r="L156" s="28">
        <v>0</v>
      </c>
      <c r="M156" s="28">
        <v>0</v>
      </c>
      <c r="N156" s="52"/>
      <c r="O156" s="52"/>
      <c r="P156" s="52"/>
      <c r="Q156" s="169"/>
      <c r="R156"/>
      <c r="S156"/>
      <c r="T156"/>
      <c r="U156"/>
      <c r="V156"/>
      <c r="W156"/>
      <c r="X156"/>
      <c r="Y156"/>
      <c r="Z156"/>
      <c r="AA156"/>
      <c r="AB156"/>
      <c r="AC156"/>
      <c r="AD156"/>
      <c r="AE156"/>
      <c r="AF156"/>
      <c r="AG156"/>
      <c r="AH156"/>
      <c r="AI156"/>
      <c r="AJ156"/>
      <c r="AK156"/>
      <c r="AL156"/>
      <c r="AM156"/>
      <c r="AN156"/>
      <c r="AO156"/>
      <c r="AP156"/>
      <c r="AQ156"/>
      <c r="AR156"/>
      <c r="AS156"/>
      <c r="AT156"/>
      <c r="AU156"/>
      <c r="AV156"/>
      <c r="AW156"/>
      <c r="AX156"/>
      <c r="AY156"/>
      <c r="AZ156"/>
      <c r="BA156"/>
      <c r="BB156"/>
      <c r="BC156"/>
      <c r="BD156"/>
      <c r="BE156"/>
      <c r="BF156"/>
      <c r="BG156"/>
      <c r="BH156"/>
      <c r="BI156"/>
      <c r="BJ156"/>
      <c r="BK156"/>
      <c r="BL156"/>
      <c r="BM156"/>
      <c r="BN156"/>
      <c r="BO156"/>
      <c r="BP156"/>
      <c r="BQ156"/>
      <c r="BR156"/>
      <c r="BS156"/>
      <c r="BT156"/>
      <c r="BU156"/>
      <c r="BV156"/>
      <c r="BW156"/>
      <c r="BX156"/>
      <c r="BY156"/>
      <c r="BZ156"/>
      <c r="CA156"/>
      <c r="CB156"/>
      <c r="CC156"/>
      <c r="CD156"/>
      <c r="CE156"/>
      <c r="CF156"/>
      <c r="CG156"/>
      <c r="CH156"/>
      <c r="CI156"/>
      <c r="CJ156"/>
      <c r="CK156"/>
      <c r="CL156"/>
      <c r="CM156"/>
      <c r="CN156"/>
      <c r="CO156"/>
      <c r="CP156"/>
      <c r="CQ156"/>
      <c r="CR156"/>
      <c r="CS156"/>
      <c r="CT156"/>
      <c r="CU156"/>
      <c r="CV156"/>
      <c r="CW156"/>
      <c r="CX156"/>
      <c r="CY156"/>
      <c r="CZ156"/>
      <c r="DA156"/>
      <c r="DB156"/>
      <c r="DC156"/>
      <c r="DD156"/>
      <c r="DE156"/>
      <c r="DF156"/>
      <c r="DG156"/>
      <c r="DH156"/>
      <c r="DI156"/>
      <c r="DJ156"/>
      <c r="DK156"/>
      <c r="DL156"/>
      <c r="DM156"/>
      <c r="DN156"/>
      <c r="DO156"/>
      <c r="DP156"/>
      <c r="DQ156"/>
      <c r="DR156"/>
      <c r="DS156"/>
      <c r="DT156"/>
      <c r="DU156"/>
      <c r="DV156"/>
      <c r="DW156"/>
      <c r="DX156"/>
      <c r="DY156"/>
      <c r="DZ156"/>
      <c r="EA156"/>
      <c r="EB156"/>
      <c r="EC156"/>
      <c r="ED156"/>
      <c r="EE156"/>
      <c r="EF156"/>
      <c r="EG156"/>
      <c r="EH156"/>
      <c r="EI156"/>
      <c r="EJ156"/>
      <c r="EK156"/>
      <c r="EL156"/>
      <c r="EM156"/>
      <c r="EN156"/>
      <c r="EO156"/>
      <c r="EP156"/>
      <c r="EQ156"/>
      <c r="ER156"/>
      <c r="ES156"/>
      <c r="ET156"/>
      <c r="EU156"/>
      <c r="EV156"/>
      <c r="EW156"/>
      <c r="EX156"/>
      <c r="EY156"/>
      <c r="EZ156"/>
      <c r="FA156"/>
      <c r="FB156"/>
      <c r="FC156"/>
      <c r="FD156"/>
      <c r="FE156"/>
      <c r="FF156"/>
      <c r="FG156"/>
      <c r="FH156"/>
      <c r="FI156"/>
      <c r="FJ156"/>
      <c r="FK156"/>
      <c r="FL156"/>
      <c r="FM156"/>
      <c r="FN156"/>
      <c r="FO156"/>
      <c r="FP156"/>
      <c r="FQ156"/>
      <c r="FR156"/>
      <c r="FS156"/>
      <c r="FT156"/>
      <c r="FU156"/>
      <c r="FV156"/>
      <c r="FW156"/>
      <c r="FX156"/>
      <c r="FY156"/>
      <c r="FZ156"/>
      <c r="GA156"/>
      <c r="GB156"/>
      <c r="GC156"/>
      <c r="GD156"/>
      <c r="GE156"/>
      <c r="GF156"/>
      <c r="GG156"/>
      <c r="GH156"/>
      <c r="GI156"/>
      <c r="GJ156"/>
      <c r="GK156"/>
      <c r="GL156"/>
      <c r="GM156"/>
      <c r="GN156"/>
      <c r="GO156"/>
      <c r="GP156"/>
      <c r="GQ156"/>
      <c r="GR156"/>
      <c r="GS156"/>
      <c r="GT156"/>
      <c r="GU156"/>
      <c r="GV156"/>
      <c r="GW156"/>
      <c r="GX156"/>
      <c r="GY156"/>
      <c r="GZ156"/>
      <c r="HA156"/>
      <c r="HB156"/>
      <c r="HC156"/>
      <c r="HD156"/>
      <c r="HE156"/>
      <c r="HF156"/>
      <c r="HG156"/>
      <c r="HH156"/>
      <c r="HI156"/>
      <c r="HJ156"/>
      <c r="HK156"/>
      <c r="HL156"/>
      <c r="HM156"/>
      <c r="HN156"/>
      <c r="HO156"/>
      <c r="HP156"/>
      <c r="HQ156"/>
      <c r="HR156"/>
      <c r="HS156"/>
      <c r="HT156"/>
      <c r="HU156"/>
      <c r="HV156"/>
      <c r="HW156"/>
      <c r="HX156"/>
      <c r="HY156"/>
      <c r="HZ156"/>
      <c r="IA156"/>
      <c r="IB156"/>
      <c r="IC156"/>
      <c r="ID156"/>
      <c r="IE156"/>
      <c r="IF156"/>
      <c r="IG156"/>
      <c r="IH156"/>
      <c r="II156"/>
      <c r="IJ156"/>
      <c r="IK156"/>
      <c r="IL156"/>
      <c r="IM156"/>
      <c r="IN156"/>
      <c r="IO156"/>
      <c r="IP156"/>
      <c r="IQ156"/>
      <c r="IR156"/>
      <c r="IS156"/>
      <c r="IT156"/>
      <c r="IU156"/>
      <c r="IV156"/>
      <c r="IW156"/>
      <c r="IX156"/>
      <c r="IY156"/>
      <c r="IZ156"/>
      <c r="JA156"/>
      <c r="JB156"/>
      <c r="JC156"/>
      <c r="JD156"/>
      <c r="JE156"/>
      <c r="JF156"/>
      <c r="JG156"/>
      <c r="JH156"/>
      <c r="JI156"/>
      <c r="JJ156"/>
      <c r="JK156"/>
      <c r="JL156"/>
      <c r="JM156"/>
      <c r="JN156"/>
      <c r="JO156"/>
      <c r="JP156"/>
      <c r="JQ156"/>
      <c r="JR156"/>
      <c r="JS156"/>
      <c r="JT156"/>
      <c r="JU156"/>
      <c r="JV156"/>
      <c r="JW156"/>
      <c r="JX156"/>
      <c r="JY156"/>
      <c r="JZ156"/>
      <c r="KA156"/>
      <c r="KB156"/>
      <c r="KC156"/>
      <c r="KD156"/>
      <c r="KE156"/>
      <c r="KF156"/>
      <c r="KG156"/>
      <c r="KH156"/>
      <c r="KI156"/>
      <c r="KJ156"/>
      <c r="KK156"/>
      <c r="KL156"/>
      <c r="KM156"/>
      <c r="KN156"/>
      <c r="KO156"/>
      <c r="KP156"/>
      <c r="KQ156"/>
      <c r="KR156"/>
      <c r="KS156"/>
      <c r="KT156"/>
      <c r="KU156"/>
      <c r="KV156"/>
      <c r="KW156"/>
      <c r="KX156"/>
      <c r="KY156"/>
      <c r="KZ156"/>
      <c r="LA156"/>
      <c r="LB156"/>
      <c r="LC156"/>
      <c r="LD156"/>
      <c r="LE156"/>
      <c r="LF156"/>
      <c r="LG156"/>
      <c r="LH156"/>
      <c r="LI156"/>
      <c r="LJ156"/>
      <c r="LK156"/>
      <c r="LL156"/>
      <c r="LM156"/>
      <c r="LN156"/>
      <c r="LO156"/>
      <c r="LP156"/>
      <c r="LQ156"/>
      <c r="LR156"/>
      <c r="LS156"/>
      <c r="LT156"/>
      <c r="LU156"/>
      <c r="LV156"/>
      <c r="LW156"/>
      <c r="LX156"/>
      <c r="LY156"/>
      <c r="LZ156"/>
      <c r="MA156"/>
      <c r="MB156"/>
      <c r="MC156"/>
      <c r="MD156"/>
      <c r="ME156"/>
      <c r="MF156"/>
      <c r="MG156"/>
      <c r="MH156"/>
      <c r="MI156"/>
      <c r="MJ156"/>
      <c r="MK156"/>
      <c r="ML156"/>
      <c r="MM156"/>
      <c r="MN156"/>
      <c r="MO156"/>
      <c r="MP156"/>
      <c r="MQ156"/>
      <c r="MR156"/>
      <c r="MS156"/>
      <c r="MT156"/>
      <c r="MU156"/>
      <c r="MV156"/>
      <c r="MW156"/>
      <c r="MX156"/>
      <c r="MY156"/>
      <c r="MZ156"/>
      <c r="NA156"/>
      <c r="NB156"/>
      <c r="NC156"/>
      <c r="ND156"/>
      <c r="NE156"/>
      <c r="NF156"/>
      <c r="NG156"/>
      <c r="NH156"/>
      <c r="NI156"/>
      <c r="NJ156"/>
      <c r="NK156"/>
      <c r="NL156"/>
      <c r="NM156"/>
      <c r="NN156"/>
      <c r="NO156"/>
      <c r="NP156"/>
      <c r="NQ156"/>
      <c r="NR156"/>
      <c r="NS156"/>
      <c r="NT156"/>
      <c r="NU156"/>
      <c r="NV156"/>
      <c r="NW156"/>
      <c r="NX156"/>
      <c r="NY156"/>
      <c r="NZ156"/>
      <c r="OA156"/>
      <c r="OB156"/>
      <c r="OC156"/>
      <c r="OD156"/>
      <c r="OE156"/>
      <c r="OF156"/>
      <c r="OG156"/>
      <c r="OH156"/>
      <c r="OI156"/>
      <c r="OJ156"/>
      <c r="OK156"/>
      <c r="OL156"/>
      <c r="OM156"/>
      <c r="ON156"/>
      <c r="OO156"/>
      <c r="OP156"/>
      <c r="OQ156"/>
      <c r="OR156"/>
      <c r="OS156"/>
      <c r="OT156"/>
      <c r="OU156"/>
      <c r="OV156"/>
      <c r="OW156"/>
      <c r="OX156"/>
      <c r="OY156"/>
      <c r="OZ156"/>
      <c r="PA156"/>
      <c r="PB156"/>
      <c r="PC156"/>
      <c r="PD156"/>
      <c r="PE156"/>
      <c r="PF156"/>
      <c r="PG156"/>
      <c r="PH156"/>
      <c r="PI156"/>
      <c r="PJ156"/>
      <c r="PK156"/>
      <c r="PL156"/>
      <c r="PM156"/>
      <c r="PN156"/>
      <c r="PO156"/>
      <c r="PP156"/>
      <c r="PQ156"/>
      <c r="PR156"/>
      <c r="PS156"/>
      <c r="PT156"/>
      <c r="PU156"/>
      <c r="PV156"/>
      <c r="PW156"/>
      <c r="PX156"/>
      <c r="PY156"/>
      <c r="PZ156"/>
      <c r="QA156"/>
      <c r="QB156"/>
      <c r="QC156"/>
      <c r="QD156"/>
      <c r="QE156"/>
      <c r="QF156"/>
      <c r="QG156"/>
      <c r="QH156"/>
      <c r="QI156"/>
      <c r="QJ156"/>
      <c r="QK156"/>
      <c r="QL156"/>
      <c r="QM156"/>
      <c r="QN156"/>
      <c r="QO156"/>
      <c r="QP156"/>
      <c r="QQ156"/>
      <c r="QR156"/>
      <c r="QS156"/>
      <c r="QT156"/>
      <c r="QU156"/>
      <c r="QV156"/>
      <c r="QW156"/>
      <c r="QX156"/>
      <c r="QY156"/>
      <c r="QZ156"/>
      <c r="RA156"/>
      <c r="RB156"/>
      <c r="RC156"/>
      <c r="RD156"/>
      <c r="RE156"/>
      <c r="RF156"/>
      <c r="RG156"/>
      <c r="RH156"/>
      <c r="RI156"/>
      <c r="RJ156"/>
      <c r="RK156"/>
      <c r="RL156"/>
    </row>
    <row r="157" spans="1:480" s="13" customFormat="1" ht="90.75" customHeight="1" x14ac:dyDescent="0.25">
      <c r="A157" s="34" t="s">
        <v>53</v>
      </c>
      <c r="B157" s="34" t="s">
        <v>60</v>
      </c>
      <c r="C157" s="34" t="s">
        <v>19</v>
      </c>
      <c r="D157" s="86" t="s">
        <v>159</v>
      </c>
      <c r="E157" s="26" t="s">
        <v>26</v>
      </c>
      <c r="F157" s="25" t="s">
        <v>27</v>
      </c>
      <c r="G157" s="36">
        <v>1</v>
      </c>
      <c r="H157" s="76">
        <v>45631</v>
      </c>
      <c r="I157" s="27">
        <v>0</v>
      </c>
      <c r="J157" s="27">
        <v>0</v>
      </c>
      <c r="K157" s="28">
        <v>50</v>
      </c>
      <c r="L157" s="28">
        <v>0</v>
      </c>
      <c r="M157" s="28">
        <v>0</v>
      </c>
      <c r="N157" s="52"/>
      <c r="O157" s="52"/>
      <c r="P157" s="52"/>
      <c r="Q157" s="169"/>
      <c r="R157"/>
      <c r="S157"/>
      <c r="T157"/>
      <c r="U157"/>
      <c r="V157"/>
      <c r="W157"/>
      <c r="X157"/>
      <c r="Y157"/>
      <c r="Z157"/>
      <c r="AA157"/>
      <c r="AB157"/>
      <c r="AC157"/>
      <c r="AD157"/>
      <c r="AE157"/>
      <c r="AF157"/>
      <c r="AG157"/>
      <c r="AH157"/>
      <c r="AI157"/>
      <c r="AJ157"/>
      <c r="AK157"/>
      <c r="AL157"/>
      <c r="AM157"/>
      <c r="AN157"/>
      <c r="AO157"/>
      <c r="AP157"/>
      <c r="AQ157"/>
      <c r="AR157"/>
      <c r="AS157"/>
      <c r="AT157"/>
      <c r="AU157"/>
      <c r="AV157"/>
      <c r="AW157"/>
      <c r="AX157"/>
      <c r="AY157"/>
      <c r="AZ157"/>
      <c r="BA157"/>
      <c r="BB157"/>
      <c r="BC157"/>
      <c r="BD157"/>
      <c r="BE157"/>
      <c r="BF157"/>
      <c r="BG157"/>
      <c r="BH157"/>
      <c r="BI157"/>
      <c r="BJ157"/>
      <c r="BK157"/>
      <c r="BL157"/>
      <c r="BM157"/>
      <c r="BN157"/>
      <c r="BO157"/>
      <c r="BP157"/>
      <c r="BQ157"/>
      <c r="BR157"/>
      <c r="BS157"/>
      <c r="BT157"/>
      <c r="BU157"/>
      <c r="BV157"/>
      <c r="BW157"/>
      <c r="BX157"/>
      <c r="BY157"/>
      <c r="BZ157"/>
      <c r="CA157"/>
      <c r="CB157"/>
      <c r="CC157"/>
      <c r="CD157"/>
      <c r="CE157"/>
      <c r="CF157"/>
      <c r="CG157"/>
      <c r="CH157"/>
      <c r="CI157"/>
      <c r="CJ157"/>
      <c r="CK157"/>
      <c r="CL157"/>
      <c r="CM157"/>
      <c r="CN157"/>
      <c r="CO157"/>
      <c r="CP157"/>
      <c r="CQ157"/>
      <c r="CR157"/>
      <c r="CS157"/>
      <c r="CT157"/>
      <c r="CU157"/>
      <c r="CV157"/>
      <c r="CW157"/>
      <c r="CX157"/>
      <c r="CY157"/>
      <c r="CZ157"/>
      <c r="DA157"/>
      <c r="DB157"/>
      <c r="DC157"/>
      <c r="DD157"/>
      <c r="DE157"/>
      <c r="DF157"/>
      <c r="DG157"/>
      <c r="DH157"/>
      <c r="DI157"/>
      <c r="DJ157"/>
      <c r="DK157"/>
      <c r="DL157"/>
      <c r="DM157"/>
      <c r="DN157"/>
      <c r="DO157"/>
      <c r="DP157"/>
      <c r="DQ157"/>
      <c r="DR157"/>
      <c r="DS157"/>
      <c r="DT157"/>
      <c r="DU157"/>
      <c r="DV157"/>
      <c r="DW157"/>
      <c r="DX157"/>
      <c r="DY157"/>
      <c r="DZ157"/>
      <c r="EA157"/>
      <c r="EB157"/>
      <c r="EC157"/>
      <c r="ED157"/>
      <c r="EE157"/>
      <c r="EF157"/>
      <c r="EG157"/>
      <c r="EH157"/>
      <c r="EI157"/>
      <c r="EJ157"/>
      <c r="EK157"/>
      <c r="EL157"/>
      <c r="EM157"/>
      <c r="EN157"/>
      <c r="EO157"/>
      <c r="EP157"/>
      <c r="EQ157"/>
      <c r="ER157"/>
      <c r="ES157"/>
      <c r="ET157"/>
      <c r="EU157"/>
      <c r="EV157"/>
      <c r="EW157"/>
      <c r="EX157"/>
      <c r="EY157"/>
      <c r="EZ157"/>
      <c r="FA157"/>
      <c r="FB157"/>
      <c r="FC157"/>
      <c r="FD157"/>
      <c r="FE157"/>
      <c r="FF157"/>
      <c r="FG157"/>
      <c r="FH157"/>
      <c r="FI157"/>
      <c r="FJ157"/>
      <c r="FK157"/>
      <c r="FL157"/>
      <c r="FM157"/>
      <c r="FN157"/>
      <c r="FO157"/>
      <c r="FP157"/>
      <c r="FQ157"/>
      <c r="FR157"/>
      <c r="FS157"/>
      <c r="FT157"/>
      <c r="FU157"/>
      <c r="FV157"/>
      <c r="FW157"/>
      <c r="FX157"/>
      <c r="FY157"/>
      <c r="FZ157"/>
      <c r="GA157"/>
      <c r="GB157"/>
      <c r="GC157"/>
      <c r="GD157"/>
      <c r="GE157"/>
      <c r="GF157"/>
      <c r="GG157"/>
      <c r="GH157"/>
      <c r="GI157"/>
      <c r="GJ157"/>
      <c r="GK157"/>
      <c r="GL157"/>
      <c r="GM157"/>
      <c r="GN157"/>
      <c r="GO157"/>
      <c r="GP157"/>
      <c r="GQ157"/>
      <c r="GR157"/>
      <c r="GS157"/>
      <c r="GT157"/>
      <c r="GU157"/>
      <c r="GV157"/>
      <c r="GW157"/>
      <c r="GX157"/>
      <c r="GY157"/>
      <c r="GZ157"/>
      <c r="HA157"/>
      <c r="HB157"/>
      <c r="HC157"/>
      <c r="HD157"/>
      <c r="HE157"/>
      <c r="HF157"/>
      <c r="HG157"/>
      <c r="HH157"/>
      <c r="HI157"/>
      <c r="HJ157"/>
      <c r="HK157"/>
      <c r="HL157"/>
      <c r="HM157"/>
      <c r="HN157"/>
      <c r="HO157"/>
      <c r="HP157"/>
      <c r="HQ157"/>
      <c r="HR157"/>
      <c r="HS157"/>
      <c r="HT157"/>
      <c r="HU157"/>
      <c r="HV157"/>
      <c r="HW157"/>
      <c r="HX157"/>
      <c r="HY157"/>
      <c r="HZ157"/>
      <c r="IA157"/>
      <c r="IB157"/>
      <c r="IC157"/>
      <c r="ID157"/>
      <c r="IE157"/>
      <c r="IF157"/>
      <c r="IG157"/>
      <c r="IH157"/>
      <c r="II157"/>
      <c r="IJ157"/>
      <c r="IK157"/>
      <c r="IL157"/>
      <c r="IM157"/>
      <c r="IN157"/>
      <c r="IO157"/>
      <c r="IP157"/>
      <c r="IQ157"/>
      <c r="IR157"/>
      <c r="IS157"/>
      <c r="IT157"/>
      <c r="IU157"/>
      <c r="IV157"/>
      <c r="IW157"/>
      <c r="IX157"/>
      <c r="IY157"/>
      <c r="IZ157"/>
      <c r="JA157"/>
      <c r="JB157"/>
      <c r="JC157"/>
      <c r="JD157"/>
      <c r="JE157"/>
      <c r="JF157"/>
      <c r="JG157"/>
      <c r="JH157"/>
      <c r="JI157"/>
      <c r="JJ157"/>
      <c r="JK157"/>
      <c r="JL157"/>
      <c r="JM157"/>
      <c r="JN157"/>
      <c r="JO157"/>
      <c r="JP157"/>
      <c r="JQ157"/>
      <c r="JR157"/>
      <c r="JS157"/>
      <c r="JT157"/>
      <c r="JU157"/>
      <c r="JV157"/>
      <c r="JW157"/>
      <c r="JX157"/>
      <c r="JY157"/>
      <c r="JZ157"/>
      <c r="KA157"/>
      <c r="KB157"/>
      <c r="KC157"/>
      <c r="KD157"/>
      <c r="KE157"/>
      <c r="KF157"/>
      <c r="KG157"/>
      <c r="KH157"/>
      <c r="KI157"/>
      <c r="KJ157"/>
      <c r="KK157"/>
      <c r="KL157"/>
      <c r="KM157"/>
      <c r="KN157"/>
      <c r="KO157"/>
      <c r="KP157"/>
      <c r="KQ157"/>
      <c r="KR157"/>
      <c r="KS157"/>
      <c r="KT157"/>
      <c r="KU157"/>
      <c r="KV157"/>
      <c r="KW157"/>
      <c r="KX157"/>
      <c r="KY157"/>
      <c r="KZ157"/>
      <c r="LA157"/>
      <c r="LB157"/>
      <c r="LC157"/>
      <c r="LD157"/>
      <c r="LE157"/>
      <c r="LF157"/>
      <c r="LG157"/>
      <c r="LH157"/>
      <c r="LI157"/>
      <c r="LJ157"/>
      <c r="LK157"/>
      <c r="LL157"/>
      <c r="LM157"/>
      <c r="LN157"/>
      <c r="LO157"/>
      <c r="LP157"/>
      <c r="LQ157"/>
      <c r="LR157"/>
      <c r="LS157"/>
      <c r="LT157"/>
      <c r="LU157"/>
      <c r="LV157"/>
      <c r="LW157"/>
      <c r="LX157"/>
      <c r="LY157"/>
      <c r="LZ157"/>
      <c r="MA157"/>
      <c r="MB157"/>
      <c r="MC157"/>
      <c r="MD157"/>
      <c r="ME157"/>
      <c r="MF157"/>
      <c r="MG157"/>
      <c r="MH157"/>
      <c r="MI157"/>
      <c r="MJ157"/>
      <c r="MK157"/>
      <c r="ML157"/>
      <c r="MM157"/>
      <c r="MN157"/>
      <c r="MO157"/>
      <c r="MP157"/>
      <c r="MQ157"/>
      <c r="MR157"/>
      <c r="MS157"/>
      <c r="MT157"/>
      <c r="MU157"/>
      <c r="MV157"/>
      <c r="MW157"/>
      <c r="MX157"/>
      <c r="MY157"/>
      <c r="MZ157"/>
      <c r="NA157"/>
      <c r="NB157"/>
      <c r="NC157"/>
      <c r="ND157"/>
      <c r="NE157"/>
      <c r="NF157"/>
      <c r="NG157"/>
      <c r="NH157"/>
      <c r="NI157"/>
      <c r="NJ157"/>
      <c r="NK157"/>
      <c r="NL157"/>
      <c r="NM157"/>
      <c r="NN157"/>
      <c r="NO157"/>
      <c r="NP157"/>
      <c r="NQ157"/>
      <c r="NR157"/>
      <c r="NS157"/>
      <c r="NT157"/>
      <c r="NU157"/>
      <c r="NV157"/>
      <c r="NW157"/>
      <c r="NX157"/>
      <c r="NY157"/>
      <c r="NZ157"/>
      <c r="OA157"/>
      <c r="OB157"/>
      <c r="OC157"/>
      <c r="OD157"/>
      <c r="OE157"/>
      <c r="OF157"/>
      <c r="OG157"/>
      <c r="OH157"/>
      <c r="OI157"/>
      <c r="OJ157"/>
      <c r="OK157"/>
      <c r="OL157"/>
      <c r="OM157"/>
      <c r="ON157"/>
      <c r="OO157"/>
      <c r="OP157"/>
      <c r="OQ157"/>
      <c r="OR157"/>
      <c r="OS157"/>
      <c r="OT157"/>
      <c r="OU157"/>
      <c r="OV157"/>
      <c r="OW157"/>
      <c r="OX157"/>
      <c r="OY157"/>
      <c r="OZ157"/>
      <c r="PA157"/>
      <c r="PB157"/>
      <c r="PC157"/>
      <c r="PD157"/>
      <c r="PE157"/>
      <c r="PF157"/>
      <c r="PG157"/>
      <c r="PH157"/>
      <c r="PI157"/>
      <c r="PJ157"/>
      <c r="PK157"/>
      <c r="PL157"/>
      <c r="PM157"/>
      <c r="PN157"/>
      <c r="PO157"/>
      <c r="PP157"/>
      <c r="PQ157"/>
      <c r="PR157"/>
      <c r="PS157"/>
      <c r="PT157"/>
      <c r="PU157"/>
      <c r="PV157"/>
      <c r="PW157"/>
      <c r="PX157"/>
      <c r="PY157"/>
      <c r="PZ157"/>
      <c r="QA157"/>
      <c r="QB157"/>
      <c r="QC157"/>
      <c r="QD157"/>
      <c r="QE157"/>
      <c r="QF157"/>
      <c r="QG157"/>
      <c r="QH157"/>
      <c r="QI157"/>
      <c r="QJ157"/>
      <c r="QK157"/>
      <c r="QL157"/>
      <c r="QM157"/>
      <c r="QN157"/>
      <c r="QO157"/>
      <c r="QP157"/>
      <c r="QQ157"/>
      <c r="QR157"/>
      <c r="QS157"/>
      <c r="QT157"/>
      <c r="QU157"/>
      <c r="QV157"/>
      <c r="QW157"/>
      <c r="QX157"/>
      <c r="QY157"/>
      <c r="QZ157"/>
      <c r="RA157"/>
      <c r="RB157"/>
      <c r="RC157"/>
      <c r="RD157"/>
      <c r="RE157"/>
      <c r="RF157"/>
      <c r="RG157"/>
      <c r="RH157"/>
      <c r="RI157"/>
      <c r="RJ157"/>
      <c r="RK157"/>
      <c r="RL157"/>
    </row>
    <row r="158" spans="1:480" s="13" customFormat="1" ht="90.75" customHeight="1" x14ac:dyDescent="0.25">
      <c r="A158" s="179" t="s">
        <v>53</v>
      </c>
      <c r="B158" s="179" t="s">
        <v>60</v>
      </c>
      <c r="C158" s="179" t="s">
        <v>19</v>
      </c>
      <c r="D158" s="26" t="s">
        <v>283</v>
      </c>
      <c r="E158" s="181" t="s">
        <v>26</v>
      </c>
      <c r="F158" s="179" t="s">
        <v>27</v>
      </c>
      <c r="G158" s="183">
        <v>1</v>
      </c>
      <c r="H158" s="185">
        <v>45631</v>
      </c>
      <c r="I158" s="179">
        <v>0</v>
      </c>
      <c r="J158" s="179">
        <v>0</v>
      </c>
      <c r="K158" s="28">
        <v>5200</v>
      </c>
      <c r="L158" s="28">
        <v>0</v>
      </c>
      <c r="M158" s="28">
        <v>0</v>
      </c>
      <c r="N158" s="52"/>
      <c r="O158" s="52"/>
      <c r="P158" s="52"/>
      <c r="Q158" s="169"/>
      <c r="R158"/>
      <c r="S158"/>
      <c r="T158"/>
      <c r="U158"/>
      <c r="V158"/>
      <c r="W158"/>
      <c r="X158"/>
      <c r="Y158"/>
      <c r="Z158"/>
      <c r="AA158"/>
      <c r="AB158"/>
      <c r="AC158"/>
      <c r="AD158"/>
      <c r="AE158"/>
      <c r="AF158"/>
      <c r="AG158"/>
      <c r="AH158"/>
      <c r="AI158"/>
      <c r="AJ158"/>
      <c r="AK158"/>
      <c r="AL158"/>
      <c r="AM158"/>
      <c r="AN158"/>
      <c r="AO158"/>
      <c r="AP158"/>
      <c r="AQ158"/>
      <c r="AR158"/>
      <c r="AS158"/>
      <c r="AT158"/>
      <c r="AU158"/>
      <c r="AV158"/>
      <c r="AW158"/>
      <c r="AX158"/>
      <c r="AY158"/>
      <c r="AZ158"/>
      <c r="BA158"/>
      <c r="BB158"/>
      <c r="BC158"/>
      <c r="BD158"/>
      <c r="BE158"/>
      <c r="BF158"/>
      <c r="BG158"/>
      <c r="BH158"/>
      <c r="BI158"/>
      <c r="BJ158"/>
      <c r="BK158"/>
      <c r="BL158"/>
      <c r="BM158"/>
      <c r="BN158"/>
      <c r="BO158"/>
      <c r="BP158"/>
      <c r="BQ158"/>
      <c r="BR158"/>
      <c r="BS158"/>
      <c r="BT158"/>
      <c r="BU158"/>
      <c r="BV158"/>
      <c r="BW158"/>
      <c r="BX158"/>
      <c r="BY158"/>
      <c r="BZ158"/>
      <c r="CA158"/>
      <c r="CB158"/>
      <c r="CC158"/>
      <c r="CD158"/>
      <c r="CE158"/>
      <c r="CF158"/>
      <c r="CG158"/>
      <c r="CH158"/>
      <c r="CI158"/>
      <c r="CJ158"/>
      <c r="CK158"/>
      <c r="CL158"/>
      <c r="CM158"/>
      <c r="CN158"/>
      <c r="CO158"/>
      <c r="CP158"/>
      <c r="CQ158"/>
      <c r="CR158"/>
      <c r="CS158"/>
      <c r="CT158"/>
      <c r="CU158"/>
      <c r="CV158"/>
      <c r="CW158"/>
      <c r="CX158"/>
      <c r="CY158"/>
      <c r="CZ158"/>
      <c r="DA158"/>
      <c r="DB158"/>
      <c r="DC158"/>
      <c r="DD158"/>
      <c r="DE158"/>
      <c r="DF158"/>
      <c r="DG158"/>
      <c r="DH158"/>
      <c r="DI158"/>
      <c r="DJ158"/>
      <c r="DK158"/>
      <c r="DL158"/>
      <c r="DM158"/>
      <c r="DN158"/>
      <c r="DO158"/>
      <c r="DP158"/>
      <c r="DQ158"/>
      <c r="DR158"/>
      <c r="DS158"/>
      <c r="DT158"/>
      <c r="DU158"/>
      <c r="DV158"/>
      <c r="DW158"/>
      <c r="DX158"/>
      <c r="DY158"/>
      <c r="DZ158"/>
      <c r="EA158"/>
      <c r="EB158"/>
      <c r="EC158"/>
      <c r="ED158"/>
      <c r="EE158"/>
      <c r="EF158"/>
      <c r="EG158"/>
      <c r="EH158"/>
      <c r="EI158"/>
      <c r="EJ158"/>
      <c r="EK158"/>
      <c r="EL158"/>
      <c r="EM158"/>
      <c r="EN158"/>
      <c r="EO158"/>
      <c r="EP158"/>
      <c r="EQ158"/>
      <c r="ER158"/>
      <c r="ES158"/>
      <c r="ET158"/>
      <c r="EU158"/>
      <c r="EV158"/>
      <c r="EW158"/>
      <c r="EX158"/>
      <c r="EY158"/>
      <c r="EZ158"/>
      <c r="FA158"/>
      <c r="FB158"/>
      <c r="FC158"/>
      <c r="FD158"/>
      <c r="FE158"/>
      <c r="FF158"/>
      <c r="FG158"/>
      <c r="FH158"/>
      <c r="FI158"/>
      <c r="FJ158"/>
      <c r="FK158"/>
      <c r="FL158"/>
      <c r="FM158"/>
      <c r="FN158"/>
      <c r="FO158"/>
      <c r="FP158"/>
      <c r="FQ158"/>
      <c r="FR158"/>
      <c r="FS158"/>
      <c r="FT158"/>
      <c r="FU158"/>
      <c r="FV158"/>
      <c r="FW158"/>
      <c r="FX158"/>
      <c r="FY158"/>
      <c r="FZ158"/>
      <c r="GA158"/>
      <c r="GB158"/>
      <c r="GC158"/>
      <c r="GD158"/>
      <c r="GE158"/>
      <c r="GF158"/>
      <c r="GG158"/>
      <c r="GH158"/>
      <c r="GI158"/>
      <c r="GJ158"/>
      <c r="GK158"/>
      <c r="GL158"/>
      <c r="GM158"/>
      <c r="GN158"/>
      <c r="GO158"/>
      <c r="GP158"/>
      <c r="GQ158"/>
      <c r="GR158"/>
      <c r="GS158"/>
      <c r="GT158"/>
      <c r="GU158"/>
      <c r="GV158"/>
      <c r="GW158"/>
      <c r="GX158"/>
      <c r="GY158"/>
      <c r="GZ158"/>
      <c r="HA158"/>
      <c r="HB158"/>
      <c r="HC158"/>
      <c r="HD158"/>
      <c r="HE158"/>
      <c r="HF158"/>
      <c r="HG158"/>
      <c r="HH158"/>
      <c r="HI158"/>
      <c r="HJ158"/>
      <c r="HK158"/>
      <c r="HL158"/>
      <c r="HM158"/>
      <c r="HN158"/>
      <c r="HO158"/>
      <c r="HP158"/>
      <c r="HQ158"/>
      <c r="HR158"/>
      <c r="HS158"/>
      <c r="HT158"/>
      <c r="HU158"/>
      <c r="HV158"/>
      <c r="HW158"/>
      <c r="HX158"/>
      <c r="HY158"/>
      <c r="HZ158"/>
      <c r="IA158"/>
      <c r="IB158"/>
      <c r="IC158"/>
      <c r="ID158"/>
      <c r="IE158"/>
      <c r="IF158"/>
      <c r="IG158"/>
      <c r="IH158"/>
      <c r="II158"/>
      <c r="IJ158"/>
      <c r="IK158"/>
      <c r="IL158"/>
      <c r="IM158"/>
      <c r="IN158"/>
      <c r="IO158"/>
      <c r="IP158"/>
      <c r="IQ158"/>
      <c r="IR158"/>
      <c r="IS158"/>
      <c r="IT158"/>
      <c r="IU158"/>
      <c r="IV158"/>
      <c r="IW158"/>
      <c r="IX158"/>
      <c r="IY158"/>
      <c r="IZ158"/>
      <c r="JA158"/>
      <c r="JB158"/>
      <c r="JC158"/>
      <c r="JD158"/>
      <c r="JE158"/>
      <c r="JF158"/>
      <c r="JG158"/>
      <c r="JH158"/>
      <c r="JI158"/>
      <c r="JJ158"/>
      <c r="JK158"/>
      <c r="JL158"/>
      <c r="JM158"/>
      <c r="JN158"/>
      <c r="JO158"/>
      <c r="JP158"/>
      <c r="JQ158"/>
      <c r="JR158"/>
      <c r="JS158"/>
      <c r="JT158"/>
      <c r="JU158"/>
      <c r="JV158"/>
      <c r="JW158"/>
      <c r="JX158"/>
      <c r="JY158"/>
      <c r="JZ158"/>
      <c r="KA158"/>
      <c r="KB158"/>
      <c r="KC158"/>
      <c r="KD158"/>
      <c r="KE158"/>
      <c r="KF158"/>
      <c r="KG158"/>
      <c r="KH158"/>
      <c r="KI158"/>
      <c r="KJ158"/>
      <c r="KK158"/>
      <c r="KL158"/>
      <c r="KM158"/>
      <c r="KN158"/>
      <c r="KO158"/>
      <c r="KP158"/>
      <c r="KQ158"/>
      <c r="KR158"/>
      <c r="KS158"/>
      <c r="KT158"/>
      <c r="KU158"/>
      <c r="KV158"/>
      <c r="KW158"/>
      <c r="KX158"/>
      <c r="KY158"/>
      <c r="KZ158"/>
      <c r="LA158"/>
      <c r="LB158"/>
      <c r="LC158"/>
      <c r="LD158"/>
      <c r="LE158"/>
      <c r="LF158"/>
      <c r="LG158"/>
      <c r="LH158"/>
      <c r="LI158"/>
      <c r="LJ158"/>
      <c r="LK158"/>
      <c r="LL158"/>
      <c r="LM158"/>
      <c r="LN158"/>
      <c r="LO158"/>
      <c r="LP158"/>
      <c r="LQ158"/>
      <c r="LR158"/>
      <c r="LS158"/>
      <c r="LT158"/>
      <c r="LU158"/>
      <c r="LV158"/>
      <c r="LW158"/>
      <c r="LX158"/>
      <c r="LY158"/>
      <c r="LZ158"/>
      <c r="MA158"/>
      <c r="MB158"/>
      <c r="MC158"/>
      <c r="MD158"/>
      <c r="ME158"/>
      <c r="MF158"/>
      <c r="MG158"/>
      <c r="MH158"/>
      <c r="MI158"/>
      <c r="MJ158"/>
      <c r="MK158"/>
      <c r="ML158"/>
      <c r="MM158"/>
      <c r="MN158"/>
      <c r="MO158"/>
      <c r="MP158"/>
      <c r="MQ158"/>
      <c r="MR158"/>
      <c r="MS158"/>
      <c r="MT158"/>
      <c r="MU158"/>
      <c r="MV158"/>
      <c r="MW158"/>
      <c r="MX158"/>
      <c r="MY158"/>
      <c r="MZ158"/>
      <c r="NA158"/>
      <c r="NB158"/>
      <c r="NC158"/>
      <c r="ND158"/>
      <c r="NE158"/>
      <c r="NF158"/>
      <c r="NG158"/>
      <c r="NH158"/>
      <c r="NI158"/>
      <c r="NJ158"/>
      <c r="NK158"/>
      <c r="NL158"/>
      <c r="NM158"/>
      <c r="NN158"/>
      <c r="NO158"/>
      <c r="NP158"/>
      <c r="NQ158"/>
      <c r="NR158"/>
      <c r="NS158"/>
      <c r="NT158"/>
      <c r="NU158"/>
      <c r="NV158"/>
      <c r="NW158"/>
      <c r="NX158"/>
      <c r="NY158"/>
      <c r="NZ158"/>
      <c r="OA158"/>
      <c r="OB158"/>
      <c r="OC158"/>
      <c r="OD158"/>
      <c r="OE158"/>
      <c r="OF158"/>
      <c r="OG158"/>
      <c r="OH158"/>
      <c r="OI158"/>
      <c r="OJ158"/>
      <c r="OK158"/>
      <c r="OL158"/>
      <c r="OM158"/>
      <c r="ON158"/>
      <c r="OO158"/>
      <c r="OP158"/>
      <c r="OQ158"/>
      <c r="OR158"/>
      <c r="OS158"/>
      <c r="OT158"/>
      <c r="OU158"/>
      <c r="OV158"/>
      <c r="OW158"/>
      <c r="OX158"/>
      <c r="OY158"/>
      <c r="OZ158"/>
      <c r="PA158"/>
      <c r="PB158"/>
      <c r="PC158"/>
      <c r="PD158"/>
      <c r="PE158"/>
      <c r="PF158"/>
      <c r="PG158"/>
      <c r="PH158"/>
      <c r="PI158"/>
      <c r="PJ158"/>
      <c r="PK158"/>
      <c r="PL158"/>
      <c r="PM158"/>
      <c r="PN158"/>
      <c r="PO158"/>
      <c r="PP158"/>
      <c r="PQ158"/>
      <c r="PR158"/>
      <c r="PS158"/>
      <c r="PT158"/>
      <c r="PU158"/>
      <c r="PV158"/>
      <c r="PW158"/>
      <c r="PX158"/>
      <c r="PY158"/>
      <c r="PZ158"/>
      <c r="QA158"/>
      <c r="QB158"/>
      <c r="QC158"/>
      <c r="QD158"/>
      <c r="QE158"/>
      <c r="QF158"/>
      <c r="QG158"/>
      <c r="QH158"/>
      <c r="QI158"/>
      <c r="QJ158"/>
      <c r="QK158"/>
      <c r="QL158"/>
      <c r="QM158"/>
      <c r="QN158"/>
      <c r="QO158"/>
      <c r="QP158"/>
      <c r="QQ158"/>
      <c r="QR158"/>
      <c r="QS158"/>
      <c r="QT158"/>
      <c r="QU158"/>
      <c r="QV158"/>
      <c r="QW158"/>
      <c r="QX158"/>
      <c r="QY158"/>
      <c r="QZ158"/>
      <c r="RA158"/>
      <c r="RB158"/>
      <c r="RC158"/>
      <c r="RD158"/>
      <c r="RE158"/>
      <c r="RF158"/>
      <c r="RG158"/>
      <c r="RH158"/>
      <c r="RI158"/>
      <c r="RJ158"/>
      <c r="RK158"/>
      <c r="RL158"/>
    </row>
    <row r="159" spans="1:480" s="13" customFormat="1" ht="67.5" customHeight="1" x14ac:dyDescent="0.25">
      <c r="A159" s="198"/>
      <c r="B159" s="198"/>
      <c r="C159" s="198"/>
      <c r="D159" s="26" t="s">
        <v>284</v>
      </c>
      <c r="E159" s="200"/>
      <c r="F159" s="198"/>
      <c r="G159" s="207"/>
      <c r="H159" s="209"/>
      <c r="I159" s="198"/>
      <c r="J159" s="198"/>
      <c r="K159" s="28">
        <v>2542.14</v>
      </c>
      <c r="L159" s="28">
        <v>0</v>
      </c>
      <c r="M159" s="28">
        <v>0</v>
      </c>
      <c r="N159" s="52"/>
      <c r="O159" s="52"/>
      <c r="P159" s="52"/>
      <c r="Q159" s="169"/>
      <c r="R159"/>
      <c r="S159"/>
      <c r="T159"/>
      <c r="U159"/>
      <c r="V159"/>
      <c r="W159"/>
      <c r="X159"/>
      <c r="Y159"/>
      <c r="Z159"/>
      <c r="AA159"/>
      <c r="AB159"/>
      <c r="AC159"/>
      <c r="AD159"/>
      <c r="AE159"/>
      <c r="AF159"/>
      <c r="AG159"/>
      <c r="AH159"/>
      <c r="AI159"/>
      <c r="AJ159"/>
      <c r="AK159"/>
      <c r="AL159"/>
      <c r="AM159"/>
      <c r="AN159"/>
      <c r="AO159"/>
      <c r="AP159"/>
      <c r="AQ159"/>
      <c r="AR159"/>
      <c r="AS159"/>
      <c r="AT159"/>
      <c r="AU159"/>
      <c r="AV159"/>
      <c r="AW159"/>
      <c r="AX159"/>
      <c r="AY159"/>
      <c r="AZ159"/>
      <c r="BA159"/>
      <c r="BB159"/>
      <c r="BC159"/>
      <c r="BD159"/>
      <c r="BE159"/>
      <c r="BF159"/>
      <c r="BG159"/>
      <c r="BH159"/>
      <c r="BI159"/>
      <c r="BJ159"/>
      <c r="BK159"/>
      <c r="BL159"/>
      <c r="BM159"/>
      <c r="BN159"/>
      <c r="BO159"/>
      <c r="BP159"/>
      <c r="BQ159"/>
      <c r="BR159"/>
      <c r="BS159"/>
      <c r="BT159"/>
      <c r="BU159"/>
      <c r="BV159"/>
      <c r="BW159"/>
      <c r="BX159"/>
      <c r="BY159"/>
      <c r="BZ159"/>
      <c r="CA159"/>
      <c r="CB159"/>
      <c r="CC159"/>
      <c r="CD159"/>
      <c r="CE159"/>
      <c r="CF159"/>
      <c r="CG159"/>
      <c r="CH159"/>
      <c r="CI159"/>
      <c r="CJ159"/>
      <c r="CK159"/>
      <c r="CL159"/>
      <c r="CM159"/>
      <c r="CN159"/>
      <c r="CO159"/>
      <c r="CP159"/>
      <c r="CQ159"/>
      <c r="CR159"/>
      <c r="CS159"/>
      <c r="CT159"/>
      <c r="CU159"/>
      <c r="CV159"/>
      <c r="CW159"/>
      <c r="CX159"/>
      <c r="CY159"/>
      <c r="CZ159"/>
      <c r="DA159"/>
      <c r="DB159"/>
      <c r="DC159"/>
      <c r="DD159"/>
      <c r="DE159"/>
      <c r="DF159"/>
      <c r="DG159"/>
      <c r="DH159"/>
      <c r="DI159"/>
      <c r="DJ159"/>
      <c r="DK159"/>
      <c r="DL159"/>
      <c r="DM159"/>
      <c r="DN159"/>
      <c r="DO159"/>
      <c r="DP159"/>
      <c r="DQ159"/>
      <c r="DR159"/>
      <c r="DS159"/>
      <c r="DT159"/>
      <c r="DU159"/>
      <c r="DV159"/>
      <c r="DW159"/>
      <c r="DX159"/>
      <c r="DY159"/>
      <c r="DZ159"/>
      <c r="EA159"/>
      <c r="EB159"/>
      <c r="EC159"/>
      <c r="ED159"/>
      <c r="EE159"/>
      <c r="EF159"/>
      <c r="EG159"/>
      <c r="EH159"/>
      <c r="EI159"/>
      <c r="EJ159"/>
      <c r="EK159"/>
      <c r="EL159"/>
      <c r="EM159"/>
      <c r="EN159"/>
      <c r="EO159"/>
      <c r="EP159"/>
      <c r="EQ159"/>
      <c r="ER159"/>
      <c r="ES159"/>
      <c r="ET159"/>
      <c r="EU159"/>
      <c r="EV159"/>
      <c r="EW159"/>
      <c r="EX159"/>
      <c r="EY159"/>
      <c r="EZ159"/>
      <c r="FA159"/>
      <c r="FB159"/>
      <c r="FC159"/>
      <c r="FD159"/>
      <c r="FE159"/>
      <c r="FF159"/>
      <c r="FG159"/>
      <c r="FH159"/>
      <c r="FI159"/>
      <c r="FJ159"/>
      <c r="FK159"/>
      <c r="FL159"/>
      <c r="FM159"/>
      <c r="FN159"/>
      <c r="FO159"/>
      <c r="FP159"/>
      <c r="FQ159"/>
      <c r="FR159"/>
      <c r="FS159"/>
      <c r="FT159"/>
      <c r="FU159"/>
      <c r="FV159"/>
      <c r="FW159"/>
      <c r="FX159"/>
      <c r="FY159"/>
      <c r="FZ159"/>
      <c r="GA159"/>
      <c r="GB159"/>
      <c r="GC159"/>
      <c r="GD159"/>
      <c r="GE159"/>
      <c r="GF159"/>
      <c r="GG159"/>
      <c r="GH159"/>
      <c r="GI159"/>
      <c r="GJ159"/>
      <c r="GK159"/>
      <c r="GL159"/>
      <c r="GM159"/>
      <c r="GN159"/>
      <c r="GO159"/>
      <c r="GP159"/>
      <c r="GQ159"/>
      <c r="GR159"/>
      <c r="GS159"/>
      <c r="GT159"/>
      <c r="GU159"/>
      <c r="GV159"/>
      <c r="GW159"/>
      <c r="GX159"/>
      <c r="GY159"/>
      <c r="GZ159"/>
      <c r="HA159"/>
      <c r="HB159"/>
      <c r="HC159"/>
      <c r="HD159"/>
      <c r="HE159"/>
      <c r="HF159"/>
      <c r="HG159"/>
      <c r="HH159"/>
      <c r="HI159"/>
      <c r="HJ159"/>
      <c r="HK159"/>
      <c r="HL159"/>
      <c r="HM159"/>
      <c r="HN159"/>
      <c r="HO159"/>
      <c r="HP159"/>
      <c r="HQ159"/>
      <c r="HR159"/>
      <c r="HS159"/>
      <c r="HT159"/>
      <c r="HU159"/>
      <c r="HV159"/>
      <c r="HW159"/>
      <c r="HX159"/>
      <c r="HY159"/>
      <c r="HZ159"/>
      <c r="IA159"/>
      <c r="IB159"/>
      <c r="IC159"/>
      <c r="ID159"/>
      <c r="IE159"/>
      <c r="IF159"/>
      <c r="IG159"/>
      <c r="IH159"/>
      <c r="II159"/>
      <c r="IJ159"/>
      <c r="IK159"/>
      <c r="IL159"/>
      <c r="IM159"/>
      <c r="IN159"/>
      <c r="IO159"/>
      <c r="IP159"/>
      <c r="IQ159"/>
      <c r="IR159"/>
      <c r="IS159"/>
      <c r="IT159"/>
      <c r="IU159"/>
      <c r="IV159"/>
      <c r="IW159"/>
      <c r="IX159"/>
      <c r="IY159"/>
      <c r="IZ159"/>
      <c r="JA159"/>
      <c r="JB159"/>
      <c r="JC159"/>
      <c r="JD159"/>
      <c r="JE159"/>
      <c r="JF159"/>
      <c r="JG159"/>
      <c r="JH159"/>
      <c r="JI159"/>
      <c r="JJ159"/>
      <c r="JK159"/>
      <c r="JL159"/>
      <c r="JM159"/>
      <c r="JN159"/>
      <c r="JO159"/>
      <c r="JP159"/>
      <c r="JQ159"/>
      <c r="JR159"/>
      <c r="JS159"/>
      <c r="JT159"/>
      <c r="JU159"/>
      <c r="JV159"/>
      <c r="JW159"/>
      <c r="JX159"/>
      <c r="JY159"/>
      <c r="JZ159"/>
      <c r="KA159"/>
      <c r="KB159"/>
      <c r="KC159"/>
      <c r="KD159"/>
      <c r="KE159"/>
      <c r="KF159"/>
      <c r="KG159"/>
      <c r="KH159"/>
      <c r="KI159"/>
      <c r="KJ159"/>
      <c r="KK159"/>
      <c r="KL159"/>
      <c r="KM159"/>
      <c r="KN159"/>
      <c r="KO159"/>
      <c r="KP159"/>
      <c r="KQ159"/>
      <c r="KR159"/>
      <c r="KS159"/>
      <c r="KT159"/>
      <c r="KU159"/>
      <c r="KV159"/>
      <c r="KW159"/>
      <c r="KX159"/>
      <c r="KY159"/>
      <c r="KZ159"/>
      <c r="LA159"/>
      <c r="LB159"/>
      <c r="LC159"/>
      <c r="LD159"/>
      <c r="LE159"/>
      <c r="LF159"/>
      <c r="LG159"/>
      <c r="LH159"/>
      <c r="LI159"/>
      <c r="LJ159"/>
      <c r="LK159"/>
      <c r="LL159"/>
      <c r="LM159"/>
      <c r="LN159"/>
      <c r="LO159"/>
      <c r="LP159"/>
      <c r="LQ159"/>
      <c r="LR159"/>
      <c r="LS159"/>
      <c r="LT159"/>
      <c r="LU159"/>
      <c r="LV159"/>
      <c r="LW159"/>
      <c r="LX159"/>
      <c r="LY159"/>
      <c r="LZ159"/>
      <c r="MA159"/>
      <c r="MB159"/>
      <c r="MC159"/>
      <c r="MD159"/>
      <c r="ME159"/>
      <c r="MF159"/>
      <c r="MG159"/>
      <c r="MH159"/>
      <c r="MI159"/>
      <c r="MJ159"/>
      <c r="MK159"/>
      <c r="ML159"/>
      <c r="MM159"/>
      <c r="MN159"/>
      <c r="MO159"/>
      <c r="MP159"/>
      <c r="MQ159"/>
      <c r="MR159"/>
      <c r="MS159"/>
      <c r="MT159"/>
      <c r="MU159"/>
      <c r="MV159"/>
      <c r="MW159"/>
      <c r="MX159"/>
      <c r="MY159"/>
      <c r="MZ159"/>
      <c r="NA159"/>
      <c r="NB159"/>
      <c r="NC159"/>
      <c r="ND159"/>
      <c r="NE159"/>
      <c r="NF159"/>
      <c r="NG159"/>
      <c r="NH159"/>
      <c r="NI159"/>
      <c r="NJ159"/>
      <c r="NK159"/>
      <c r="NL159"/>
      <c r="NM159"/>
      <c r="NN159"/>
      <c r="NO159"/>
      <c r="NP159"/>
      <c r="NQ159"/>
      <c r="NR159"/>
      <c r="NS159"/>
      <c r="NT159"/>
      <c r="NU159"/>
      <c r="NV159"/>
      <c r="NW159"/>
      <c r="NX159"/>
      <c r="NY159"/>
      <c r="NZ159"/>
      <c r="OA159"/>
      <c r="OB159"/>
      <c r="OC159"/>
      <c r="OD159"/>
      <c r="OE159"/>
      <c r="OF159"/>
      <c r="OG159"/>
      <c r="OH159"/>
      <c r="OI159"/>
      <c r="OJ159"/>
      <c r="OK159"/>
      <c r="OL159"/>
      <c r="OM159"/>
      <c r="ON159"/>
      <c r="OO159"/>
      <c r="OP159"/>
      <c r="OQ159"/>
      <c r="OR159"/>
      <c r="OS159"/>
      <c r="OT159"/>
      <c r="OU159"/>
      <c r="OV159"/>
      <c r="OW159"/>
      <c r="OX159"/>
      <c r="OY159"/>
      <c r="OZ159"/>
      <c r="PA159"/>
      <c r="PB159"/>
      <c r="PC159"/>
      <c r="PD159"/>
      <c r="PE159"/>
      <c r="PF159"/>
      <c r="PG159"/>
      <c r="PH159"/>
      <c r="PI159"/>
      <c r="PJ159"/>
      <c r="PK159"/>
      <c r="PL159"/>
      <c r="PM159"/>
      <c r="PN159"/>
      <c r="PO159"/>
      <c r="PP159"/>
      <c r="PQ159"/>
      <c r="PR159"/>
      <c r="PS159"/>
      <c r="PT159"/>
      <c r="PU159"/>
      <c r="PV159"/>
      <c r="PW159"/>
      <c r="PX159"/>
      <c r="PY159"/>
      <c r="PZ159"/>
      <c r="QA159"/>
      <c r="QB159"/>
      <c r="QC159"/>
      <c r="QD159"/>
      <c r="QE159"/>
      <c r="QF159"/>
      <c r="QG159"/>
      <c r="QH159"/>
      <c r="QI159"/>
      <c r="QJ159"/>
      <c r="QK159"/>
      <c r="QL159"/>
      <c r="QM159"/>
      <c r="QN159"/>
      <c r="QO159"/>
      <c r="QP159"/>
      <c r="QQ159"/>
      <c r="QR159"/>
      <c r="QS159"/>
      <c r="QT159"/>
      <c r="QU159"/>
      <c r="QV159"/>
      <c r="QW159"/>
      <c r="QX159"/>
      <c r="QY159"/>
      <c r="QZ159"/>
      <c r="RA159"/>
      <c r="RB159"/>
      <c r="RC159"/>
      <c r="RD159"/>
      <c r="RE159"/>
      <c r="RF159"/>
      <c r="RG159"/>
      <c r="RH159"/>
      <c r="RI159"/>
      <c r="RJ159"/>
      <c r="RK159"/>
      <c r="RL159"/>
    </row>
    <row r="160" spans="1:480" s="13" customFormat="1" ht="52.5" customHeight="1" x14ac:dyDescent="0.25">
      <c r="A160" s="180"/>
      <c r="B160" s="180" t="s">
        <v>60</v>
      </c>
      <c r="C160" s="180" t="s">
        <v>19</v>
      </c>
      <c r="D160" s="26" t="s">
        <v>314</v>
      </c>
      <c r="E160" s="201"/>
      <c r="F160" s="199" t="s">
        <v>27</v>
      </c>
      <c r="G160" s="208"/>
      <c r="H160" s="210">
        <v>45631</v>
      </c>
      <c r="I160" s="199">
        <v>0</v>
      </c>
      <c r="J160" s="199">
        <v>0</v>
      </c>
      <c r="K160" s="28">
        <v>762.64</v>
      </c>
      <c r="L160" s="28">
        <v>0</v>
      </c>
      <c r="M160" s="28">
        <v>0</v>
      </c>
      <c r="N160" s="52"/>
      <c r="O160" s="52"/>
      <c r="P160" s="52"/>
      <c r="Q160" s="169"/>
      <c r="R160"/>
      <c r="S160"/>
      <c r="T160"/>
      <c r="U160"/>
      <c r="V160"/>
      <c r="W160"/>
      <c r="X160"/>
      <c r="Y160"/>
      <c r="Z160"/>
      <c r="AA160"/>
      <c r="AB160"/>
      <c r="AC160"/>
      <c r="AD160"/>
      <c r="AE160"/>
      <c r="AF160"/>
      <c r="AG160"/>
      <c r="AH160"/>
      <c r="AI160"/>
      <c r="AJ160"/>
      <c r="AK160"/>
      <c r="AL160"/>
      <c r="AM160"/>
      <c r="AN160"/>
      <c r="AO160"/>
      <c r="AP160"/>
      <c r="AQ160"/>
      <c r="AR160"/>
      <c r="AS160"/>
      <c r="AT160"/>
      <c r="AU160"/>
      <c r="AV160"/>
      <c r="AW160"/>
      <c r="AX160"/>
      <c r="AY160"/>
      <c r="AZ160"/>
      <c r="BA160"/>
      <c r="BB160"/>
      <c r="BC160"/>
      <c r="BD160"/>
      <c r="BE160"/>
      <c r="BF160"/>
      <c r="BG160"/>
      <c r="BH160"/>
      <c r="BI160"/>
      <c r="BJ160"/>
      <c r="BK160"/>
      <c r="BL160"/>
      <c r="BM160"/>
      <c r="BN160"/>
      <c r="BO160"/>
      <c r="BP160"/>
      <c r="BQ160"/>
      <c r="BR160"/>
      <c r="BS160"/>
      <c r="BT160"/>
      <c r="BU160"/>
      <c r="BV160"/>
      <c r="BW160"/>
      <c r="BX160"/>
      <c r="BY160"/>
      <c r="BZ160"/>
      <c r="CA160"/>
      <c r="CB160"/>
      <c r="CC160"/>
      <c r="CD160"/>
      <c r="CE160"/>
      <c r="CF160"/>
      <c r="CG160"/>
      <c r="CH160"/>
      <c r="CI160"/>
      <c r="CJ160"/>
      <c r="CK160"/>
      <c r="CL160"/>
      <c r="CM160"/>
      <c r="CN160"/>
      <c r="CO160"/>
      <c r="CP160"/>
      <c r="CQ160"/>
      <c r="CR160"/>
      <c r="CS160"/>
      <c r="CT160"/>
      <c r="CU160"/>
      <c r="CV160"/>
      <c r="CW160"/>
      <c r="CX160"/>
      <c r="CY160"/>
      <c r="CZ160"/>
      <c r="DA160"/>
      <c r="DB160"/>
      <c r="DC160"/>
      <c r="DD160"/>
      <c r="DE160"/>
      <c r="DF160"/>
      <c r="DG160"/>
      <c r="DH160"/>
      <c r="DI160"/>
      <c r="DJ160"/>
      <c r="DK160"/>
      <c r="DL160"/>
      <c r="DM160"/>
      <c r="DN160"/>
      <c r="DO160"/>
      <c r="DP160"/>
      <c r="DQ160"/>
      <c r="DR160"/>
      <c r="DS160"/>
      <c r="DT160"/>
      <c r="DU160"/>
      <c r="DV160"/>
      <c r="DW160"/>
      <c r="DX160"/>
      <c r="DY160"/>
      <c r="DZ160"/>
      <c r="EA160"/>
      <c r="EB160"/>
      <c r="EC160"/>
      <c r="ED160"/>
      <c r="EE160"/>
      <c r="EF160"/>
      <c r="EG160"/>
      <c r="EH160"/>
      <c r="EI160"/>
      <c r="EJ160"/>
      <c r="EK160"/>
      <c r="EL160"/>
      <c r="EM160"/>
      <c r="EN160"/>
      <c r="EO160"/>
      <c r="EP160"/>
      <c r="EQ160"/>
      <c r="ER160"/>
      <c r="ES160"/>
      <c r="ET160"/>
      <c r="EU160"/>
      <c r="EV160"/>
      <c r="EW160"/>
      <c r="EX160"/>
      <c r="EY160"/>
      <c r="EZ160"/>
      <c r="FA160"/>
      <c r="FB160"/>
      <c r="FC160"/>
      <c r="FD160"/>
      <c r="FE160"/>
      <c r="FF160"/>
      <c r="FG160"/>
      <c r="FH160"/>
      <c r="FI160"/>
      <c r="FJ160"/>
      <c r="FK160"/>
      <c r="FL160"/>
      <c r="FM160"/>
      <c r="FN160"/>
      <c r="FO160"/>
      <c r="FP160"/>
      <c r="FQ160"/>
      <c r="FR160"/>
      <c r="FS160"/>
      <c r="FT160"/>
      <c r="FU160"/>
      <c r="FV160"/>
      <c r="FW160"/>
      <c r="FX160"/>
      <c r="FY160"/>
      <c r="FZ160"/>
      <c r="GA160"/>
      <c r="GB160"/>
      <c r="GC160"/>
      <c r="GD160"/>
      <c r="GE160"/>
      <c r="GF160"/>
      <c r="GG160"/>
      <c r="GH160"/>
      <c r="GI160"/>
      <c r="GJ160"/>
      <c r="GK160"/>
      <c r="GL160"/>
      <c r="GM160"/>
      <c r="GN160"/>
      <c r="GO160"/>
      <c r="GP160"/>
      <c r="GQ160"/>
      <c r="GR160"/>
      <c r="GS160"/>
      <c r="GT160"/>
      <c r="GU160"/>
      <c r="GV160"/>
      <c r="GW160"/>
      <c r="GX160"/>
      <c r="GY160"/>
      <c r="GZ160"/>
      <c r="HA160"/>
      <c r="HB160"/>
      <c r="HC160"/>
      <c r="HD160"/>
      <c r="HE160"/>
      <c r="HF160"/>
      <c r="HG160"/>
      <c r="HH160"/>
      <c r="HI160"/>
      <c r="HJ160"/>
      <c r="HK160"/>
      <c r="HL160"/>
      <c r="HM160"/>
      <c r="HN160"/>
      <c r="HO160"/>
      <c r="HP160"/>
      <c r="HQ160"/>
      <c r="HR160"/>
      <c r="HS160"/>
      <c r="HT160"/>
      <c r="HU160"/>
      <c r="HV160"/>
      <c r="HW160"/>
      <c r="HX160"/>
      <c r="HY160"/>
      <c r="HZ160"/>
      <c r="IA160"/>
      <c r="IB160"/>
      <c r="IC160"/>
      <c r="ID160"/>
      <c r="IE160"/>
      <c r="IF160"/>
      <c r="IG160"/>
      <c r="IH160"/>
      <c r="II160"/>
      <c r="IJ160"/>
      <c r="IK160"/>
      <c r="IL160"/>
      <c r="IM160"/>
      <c r="IN160"/>
      <c r="IO160"/>
      <c r="IP160"/>
      <c r="IQ160"/>
      <c r="IR160"/>
      <c r="IS160"/>
      <c r="IT160"/>
      <c r="IU160"/>
      <c r="IV160"/>
      <c r="IW160"/>
      <c r="IX160"/>
      <c r="IY160"/>
      <c r="IZ160"/>
      <c r="JA160"/>
      <c r="JB160"/>
      <c r="JC160"/>
      <c r="JD160"/>
      <c r="JE160"/>
      <c r="JF160"/>
      <c r="JG160"/>
      <c r="JH160"/>
      <c r="JI160"/>
      <c r="JJ160"/>
      <c r="JK160"/>
      <c r="JL160"/>
      <c r="JM160"/>
      <c r="JN160"/>
      <c r="JO160"/>
      <c r="JP160"/>
      <c r="JQ160"/>
      <c r="JR160"/>
      <c r="JS160"/>
      <c r="JT160"/>
      <c r="JU160"/>
      <c r="JV160"/>
      <c r="JW160"/>
      <c r="JX160"/>
      <c r="JY160"/>
      <c r="JZ160"/>
      <c r="KA160"/>
      <c r="KB160"/>
      <c r="KC160"/>
      <c r="KD160"/>
      <c r="KE160"/>
      <c r="KF160"/>
      <c r="KG160"/>
      <c r="KH160"/>
      <c r="KI160"/>
      <c r="KJ160"/>
      <c r="KK160"/>
      <c r="KL160"/>
      <c r="KM160"/>
      <c r="KN160"/>
      <c r="KO160"/>
      <c r="KP160"/>
      <c r="KQ160"/>
      <c r="KR160"/>
      <c r="KS160"/>
      <c r="KT160"/>
      <c r="KU160"/>
      <c r="KV160"/>
      <c r="KW160"/>
      <c r="KX160"/>
      <c r="KY160"/>
      <c r="KZ160"/>
      <c r="LA160"/>
      <c r="LB160"/>
      <c r="LC160"/>
      <c r="LD160"/>
      <c r="LE160"/>
      <c r="LF160"/>
      <c r="LG160"/>
      <c r="LH160"/>
      <c r="LI160"/>
      <c r="LJ160"/>
      <c r="LK160"/>
      <c r="LL160"/>
      <c r="LM160"/>
      <c r="LN160"/>
      <c r="LO160"/>
      <c r="LP160"/>
      <c r="LQ160"/>
      <c r="LR160"/>
      <c r="LS160"/>
      <c r="LT160"/>
      <c r="LU160"/>
      <c r="LV160"/>
      <c r="LW160"/>
      <c r="LX160"/>
      <c r="LY160"/>
      <c r="LZ160"/>
      <c r="MA160"/>
      <c r="MB160"/>
      <c r="MC160"/>
      <c r="MD160"/>
      <c r="ME160"/>
      <c r="MF160"/>
      <c r="MG160"/>
      <c r="MH160"/>
      <c r="MI160"/>
      <c r="MJ160"/>
      <c r="MK160"/>
      <c r="ML160"/>
      <c r="MM160"/>
      <c r="MN160"/>
      <c r="MO160"/>
      <c r="MP160"/>
      <c r="MQ160"/>
      <c r="MR160"/>
      <c r="MS160"/>
      <c r="MT160"/>
      <c r="MU160"/>
      <c r="MV160"/>
      <c r="MW160"/>
      <c r="MX160"/>
      <c r="MY160"/>
      <c r="MZ160"/>
      <c r="NA160"/>
      <c r="NB160"/>
      <c r="NC160"/>
      <c r="ND160"/>
      <c r="NE160"/>
      <c r="NF160"/>
      <c r="NG160"/>
      <c r="NH160"/>
      <c r="NI160"/>
      <c r="NJ160"/>
      <c r="NK160"/>
      <c r="NL160"/>
      <c r="NM160"/>
      <c r="NN160"/>
      <c r="NO160"/>
      <c r="NP160"/>
      <c r="NQ160"/>
      <c r="NR160"/>
      <c r="NS160"/>
      <c r="NT160"/>
      <c r="NU160"/>
      <c r="NV160"/>
      <c r="NW160"/>
      <c r="NX160"/>
      <c r="NY160"/>
      <c r="NZ160"/>
      <c r="OA160"/>
      <c r="OB160"/>
      <c r="OC160"/>
      <c r="OD160"/>
      <c r="OE160"/>
      <c r="OF160"/>
      <c r="OG160"/>
      <c r="OH160"/>
      <c r="OI160"/>
      <c r="OJ160"/>
      <c r="OK160"/>
      <c r="OL160"/>
      <c r="OM160"/>
      <c r="ON160"/>
      <c r="OO160"/>
      <c r="OP160"/>
      <c r="OQ160"/>
      <c r="OR160"/>
      <c r="OS160"/>
      <c r="OT160"/>
      <c r="OU160"/>
      <c r="OV160"/>
      <c r="OW160"/>
      <c r="OX160"/>
      <c r="OY160"/>
      <c r="OZ160"/>
      <c r="PA160"/>
      <c r="PB160"/>
      <c r="PC160"/>
      <c r="PD160"/>
      <c r="PE160"/>
      <c r="PF160"/>
      <c r="PG160"/>
      <c r="PH160"/>
      <c r="PI160"/>
      <c r="PJ160"/>
      <c r="PK160"/>
      <c r="PL160"/>
      <c r="PM160"/>
      <c r="PN160"/>
      <c r="PO160"/>
      <c r="PP160"/>
      <c r="PQ160"/>
      <c r="PR160"/>
      <c r="PS160"/>
      <c r="PT160"/>
      <c r="PU160"/>
      <c r="PV160"/>
      <c r="PW160"/>
      <c r="PX160"/>
      <c r="PY160"/>
      <c r="PZ160"/>
      <c r="QA160"/>
      <c r="QB160"/>
      <c r="QC160"/>
      <c r="QD160"/>
      <c r="QE160"/>
      <c r="QF160"/>
      <c r="QG160"/>
      <c r="QH160"/>
      <c r="QI160"/>
      <c r="QJ160"/>
      <c r="QK160"/>
      <c r="QL160"/>
      <c r="QM160"/>
      <c r="QN160"/>
      <c r="QO160"/>
      <c r="QP160"/>
      <c r="QQ160"/>
      <c r="QR160"/>
      <c r="QS160"/>
      <c r="QT160"/>
      <c r="QU160"/>
      <c r="QV160"/>
      <c r="QW160"/>
      <c r="QX160"/>
      <c r="QY160"/>
      <c r="QZ160"/>
      <c r="RA160"/>
      <c r="RB160"/>
      <c r="RC160"/>
      <c r="RD160"/>
      <c r="RE160"/>
      <c r="RF160"/>
      <c r="RG160"/>
      <c r="RH160"/>
      <c r="RI160"/>
      <c r="RJ160"/>
      <c r="RK160"/>
      <c r="RL160"/>
    </row>
    <row r="161" spans="1:480" s="13" customFormat="1" ht="60" customHeight="1" x14ac:dyDescent="0.25">
      <c r="A161" s="179" t="s">
        <v>53</v>
      </c>
      <c r="B161" s="179" t="s">
        <v>60</v>
      </c>
      <c r="C161" s="179" t="s">
        <v>19</v>
      </c>
      <c r="D161" s="26" t="s">
        <v>285</v>
      </c>
      <c r="E161" s="181" t="s">
        <v>26</v>
      </c>
      <c r="F161" s="179" t="s">
        <v>27</v>
      </c>
      <c r="G161" s="183">
        <v>1</v>
      </c>
      <c r="H161" s="185">
        <v>45631</v>
      </c>
      <c r="I161" s="179">
        <v>0</v>
      </c>
      <c r="J161" s="179">
        <v>0</v>
      </c>
      <c r="K161" s="74">
        <v>7499</v>
      </c>
      <c r="L161" s="28">
        <v>0</v>
      </c>
      <c r="M161" s="28">
        <v>0</v>
      </c>
      <c r="N161" s="52"/>
      <c r="O161" s="52"/>
      <c r="P161" s="52"/>
      <c r="Q161" s="169"/>
      <c r="R161"/>
      <c r="S161"/>
      <c r="T161"/>
      <c r="U161"/>
      <c r="V161"/>
      <c r="W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/>
      <c r="EF161"/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  <c r="FO161"/>
      <c r="FP161"/>
      <c r="FQ161"/>
      <c r="FR161"/>
      <c r="FS161"/>
      <c r="FT161"/>
      <c r="FU161"/>
      <c r="FV161"/>
      <c r="FW161"/>
      <c r="FX161"/>
      <c r="FY161"/>
      <c r="FZ161"/>
      <c r="GA161"/>
      <c r="GB161"/>
      <c r="GC161"/>
      <c r="GD161"/>
      <c r="GE161"/>
      <c r="GF161"/>
      <c r="GG161"/>
      <c r="GH161"/>
      <c r="GI161"/>
      <c r="GJ161"/>
      <c r="GK161"/>
      <c r="GL161"/>
      <c r="GM161"/>
      <c r="GN161"/>
      <c r="GO161"/>
      <c r="GP161"/>
      <c r="GQ161"/>
      <c r="GR161"/>
      <c r="GS161"/>
      <c r="GT161"/>
      <c r="GU161"/>
      <c r="GV161"/>
      <c r="GW161"/>
      <c r="GX161"/>
      <c r="GY161"/>
      <c r="GZ161"/>
      <c r="HA161"/>
      <c r="HB161"/>
      <c r="HC161"/>
      <c r="HD161"/>
      <c r="HE161"/>
      <c r="HF161"/>
      <c r="HG161"/>
      <c r="HH161"/>
      <c r="HI161"/>
      <c r="HJ161"/>
      <c r="HK161"/>
      <c r="HL161"/>
      <c r="HM161"/>
      <c r="HN161"/>
      <c r="HO161"/>
      <c r="HP161"/>
      <c r="HQ161"/>
      <c r="HR161"/>
      <c r="HS161"/>
      <c r="HT161"/>
      <c r="HU161"/>
      <c r="HV161"/>
      <c r="HW161"/>
      <c r="HX161"/>
      <c r="HY161"/>
      <c r="HZ161"/>
      <c r="IA161"/>
      <c r="IB161"/>
      <c r="IC161"/>
      <c r="ID161"/>
      <c r="IE161"/>
      <c r="IF161"/>
      <c r="IG161"/>
      <c r="IH161"/>
      <c r="II161"/>
      <c r="IJ161"/>
      <c r="IK161"/>
      <c r="IL161"/>
      <c r="IM161"/>
      <c r="IN161"/>
      <c r="IO161"/>
      <c r="IP161"/>
      <c r="IQ161"/>
      <c r="IR161"/>
      <c r="IS161"/>
      <c r="IT161"/>
      <c r="IU161"/>
      <c r="IV161"/>
      <c r="IW161"/>
      <c r="IX161"/>
      <c r="IY161"/>
      <c r="IZ161"/>
      <c r="JA161"/>
      <c r="JB161"/>
      <c r="JC161"/>
      <c r="JD161"/>
      <c r="JE161"/>
      <c r="JF161"/>
      <c r="JG161"/>
      <c r="JH161"/>
      <c r="JI161"/>
      <c r="JJ161"/>
      <c r="JK161"/>
      <c r="JL161"/>
      <c r="JM161"/>
      <c r="JN161"/>
      <c r="JO161"/>
      <c r="JP161"/>
      <c r="JQ161"/>
      <c r="JR161"/>
      <c r="JS161"/>
      <c r="JT161"/>
      <c r="JU161"/>
      <c r="JV161"/>
      <c r="JW161"/>
      <c r="JX161"/>
      <c r="JY161"/>
      <c r="JZ161"/>
      <c r="KA161"/>
      <c r="KB161"/>
      <c r="KC161"/>
      <c r="KD161"/>
      <c r="KE161"/>
      <c r="KF161"/>
      <c r="KG161"/>
      <c r="KH161"/>
      <c r="KI161"/>
      <c r="KJ161"/>
      <c r="KK161"/>
      <c r="KL161"/>
      <c r="KM161"/>
      <c r="KN161"/>
      <c r="KO161"/>
      <c r="KP161"/>
      <c r="KQ161"/>
      <c r="KR161"/>
      <c r="KS161"/>
      <c r="KT161"/>
      <c r="KU161"/>
      <c r="KV161"/>
      <c r="KW161"/>
      <c r="KX161"/>
      <c r="KY161"/>
      <c r="KZ161"/>
      <c r="LA161"/>
      <c r="LB161"/>
      <c r="LC161"/>
      <c r="LD161"/>
      <c r="LE161"/>
      <c r="LF161"/>
      <c r="LG161"/>
      <c r="LH161"/>
      <c r="LI161"/>
      <c r="LJ161"/>
      <c r="LK161"/>
      <c r="LL161"/>
      <c r="LM161"/>
      <c r="LN161"/>
      <c r="LO161"/>
      <c r="LP161"/>
      <c r="LQ161"/>
      <c r="LR161"/>
      <c r="LS161"/>
      <c r="LT161"/>
      <c r="LU161"/>
      <c r="LV161"/>
      <c r="LW161"/>
      <c r="LX161"/>
      <c r="LY161"/>
      <c r="LZ161"/>
      <c r="MA161"/>
      <c r="MB161"/>
      <c r="MC161"/>
      <c r="MD161"/>
      <c r="ME161"/>
      <c r="MF161"/>
      <c r="MG161"/>
      <c r="MH161"/>
      <c r="MI161"/>
      <c r="MJ161"/>
      <c r="MK161"/>
      <c r="ML161"/>
      <c r="MM161"/>
      <c r="MN161"/>
      <c r="MO161"/>
      <c r="MP161"/>
      <c r="MQ161"/>
      <c r="MR161"/>
      <c r="MS161"/>
      <c r="MT161"/>
      <c r="MU161"/>
      <c r="MV161"/>
      <c r="MW161"/>
      <c r="MX161"/>
      <c r="MY161"/>
      <c r="MZ161"/>
      <c r="NA161"/>
      <c r="NB161"/>
      <c r="NC161"/>
      <c r="ND161"/>
      <c r="NE161"/>
      <c r="NF161"/>
      <c r="NG161"/>
      <c r="NH161"/>
      <c r="NI161"/>
      <c r="NJ161"/>
      <c r="NK161"/>
      <c r="NL161"/>
      <c r="NM161"/>
      <c r="NN161"/>
      <c r="NO161"/>
      <c r="NP161"/>
      <c r="NQ161"/>
      <c r="NR161"/>
      <c r="NS161"/>
      <c r="NT161"/>
      <c r="NU161"/>
      <c r="NV161"/>
      <c r="NW161"/>
      <c r="NX161"/>
      <c r="NY161"/>
      <c r="NZ161"/>
      <c r="OA161"/>
      <c r="OB161"/>
      <c r="OC161"/>
      <c r="OD161"/>
      <c r="OE161"/>
      <c r="OF161"/>
      <c r="OG161"/>
      <c r="OH161"/>
      <c r="OI161"/>
      <c r="OJ161"/>
      <c r="OK161"/>
      <c r="OL161"/>
      <c r="OM161"/>
      <c r="ON161"/>
      <c r="OO161"/>
      <c r="OP161"/>
      <c r="OQ161"/>
      <c r="OR161"/>
      <c r="OS161"/>
      <c r="OT161"/>
      <c r="OU161"/>
      <c r="OV161"/>
      <c r="OW161"/>
      <c r="OX161"/>
      <c r="OY161"/>
      <c r="OZ161"/>
      <c r="PA161"/>
      <c r="PB161"/>
      <c r="PC161"/>
      <c r="PD161"/>
      <c r="PE161"/>
      <c r="PF161"/>
      <c r="PG161"/>
      <c r="PH161"/>
      <c r="PI161"/>
      <c r="PJ161"/>
      <c r="PK161"/>
      <c r="PL161"/>
      <c r="PM161"/>
      <c r="PN161"/>
      <c r="PO161"/>
      <c r="PP161"/>
      <c r="PQ161"/>
      <c r="PR161"/>
      <c r="PS161"/>
      <c r="PT161"/>
      <c r="PU161"/>
      <c r="PV161"/>
      <c r="PW161"/>
      <c r="PX161"/>
      <c r="PY161"/>
      <c r="PZ161"/>
      <c r="QA161"/>
      <c r="QB161"/>
      <c r="QC161"/>
      <c r="QD161"/>
      <c r="QE161"/>
      <c r="QF161"/>
      <c r="QG161"/>
      <c r="QH161"/>
      <c r="QI161"/>
      <c r="QJ161"/>
      <c r="QK161"/>
      <c r="QL161"/>
      <c r="QM161"/>
      <c r="QN161"/>
      <c r="QO161"/>
      <c r="QP161"/>
      <c r="QQ161"/>
      <c r="QR161"/>
      <c r="QS161"/>
      <c r="QT161"/>
      <c r="QU161"/>
      <c r="QV161"/>
      <c r="QW161"/>
      <c r="QX161"/>
      <c r="QY161"/>
      <c r="QZ161"/>
      <c r="RA161"/>
      <c r="RB161"/>
      <c r="RC161"/>
      <c r="RD161"/>
      <c r="RE161"/>
      <c r="RF161"/>
      <c r="RG161"/>
      <c r="RH161"/>
      <c r="RI161"/>
      <c r="RJ161"/>
      <c r="RK161"/>
      <c r="RL161"/>
    </row>
    <row r="162" spans="1:480" s="13" customFormat="1" ht="64.5" customHeight="1" x14ac:dyDescent="0.25">
      <c r="A162" s="180" t="s">
        <v>53</v>
      </c>
      <c r="B162" s="180" t="s">
        <v>60</v>
      </c>
      <c r="C162" s="180" t="s">
        <v>19</v>
      </c>
      <c r="D162" s="26" t="s">
        <v>284</v>
      </c>
      <c r="E162" s="182" t="s">
        <v>26</v>
      </c>
      <c r="F162" s="180" t="s">
        <v>27</v>
      </c>
      <c r="G162" s="184"/>
      <c r="H162" s="186">
        <v>45632</v>
      </c>
      <c r="I162" s="180">
        <v>0</v>
      </c>
      <c r="J162" s="180">
        <v>0</v>
      </c>
      <c r="K162" s="74">
        <v>1533.59</v>
      </c>
      <c r="L162" s="28">
        <v>0</v>
      </c>
      <c r="M162" s="28">
        <v>0</v>
      </c>
      <c r="N162" s="52"/>
      <c r="O162" s="52"/>
      <c r="P162" s="52"/>
      <c r="Q162" s="169"/>
      <c r="R162"/>
      <c r="S162"/>
      <c r="T162"/>
      <c r="U162"/>
      <c r="V162"/>
      <c r="W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/>
      <c r="EF162"/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  <c r="FO162"/>
      <c r="FP162"/>
      <c r="FQ162"/>
      <c r="FR162"/>
      <c r="FS162"/>
      <c r="FT162"/>
      <c r="FU162"/>
      <c r="FV162"/>
      <c r="FW162"/>
      <c r="FX162"/>
      <c r="FY162"/>
      <c r="FZ162"/>
      <c r="GA162"/>
      <c r="GB162"/>
      <c r="GC162"/>
      <c r="GD162"/>
      <c r="GE162"/>
      <c r="GF162"/>
      <c r="GG162"/>
      <c r="GH162"/>
      <c r="GI162"/>
      <c r="GJ162"/>
      <c r="GK162"/>
      <c r="GL162"/>
      <c r="GM162"/>
      <c r="GN162"/>
      <c r="GO162"/>
      <c r="GP162"/>
      <c r="GQ162"/>
      <c r="GR162"/>
      <c r="GS162"/>
      <c r="GT162"/>
      <c r="GU162"/>
      <c r="GV162"/>
      <c r="GW162"/>
      <c r="GX162"/>
      <c r="GY162"/>
      <c r="GZ162"/>
      <c r="HA162"/>
      <c r="HB162"/>
      <c r="HC162"/>
      <c r="HD162"/>
      <c r="HE162"/>
      <c r="HF162"/>
      <c r="HG162"/>
      <c r="HH162"/>
      <c r="HI162"/>
      <c r="HJ162"/>
      <c r="HK162"/>
      <c r="HL162"/>
      <c r="HM162"/>
      <c r="HN162"/>
      <c r="HO162"/>
      <c r="HP162"/>
      <c r="HQ162"/>
      <c r="HR162"/>
      <c r="HS162"/>
      <c r="HT162"/>
      <c r="HU162"/>
      <c r="HV162"/>
      <c r="HW162"/>
      <c r="HX162"/>
      <c r="HY162"/>
      <c r="HZ162"/>
      <c r="IA162"/>
      <c r="IB162"/>
      <c r="IC162"/>
      <c r="ID162"/>
      <c r="IE162"/>
      <c r="IF162"/>
      <c r="IG162"/>
      <c r="IH162"/>
      <c r="II162"/>
      <c r="IJ162"/>
      <c r="IK162"/>
      <c r="IL162"/>
      <c r="IM162"/>
      <c r="IN162"/>
      <c r="IO162"/>
      <c r="IP162"/>
      <c r="IQ162"/>
      <c r="IR162"/>
      <c r="IS162"/>
      <c r="IT162"/>
      <c r="IU162"/>
      <c r="IV162"/>
      <c r="IW162"/>
      <c r="IX162"/>
      <c r="IY162"/>
      <c r="IZ162"/>
      <c r="JA162"/>
      <c r="JB162"/>
      <c r="JC162"/>
      <c r="JD162"/>
      <c r="JE162"/>
      <c r="JF162"/>
      <c r="JG162"/>
      <c r="JH162"/>
      <c r="JI162"/>
      <c r="JJ162"/>
      <c r="JK162"/>
      <c r="JL162"/>
      <c r="JM162"/>
      <c r="JN162"/>
      <c r="JO162"/>
      <c r="JP162"/>
      <c r="JQ162"/>
      <c r="JR162"/>
      <c r="JS162"/>
      <c r="JT162"/>
      <c r="JU162"/>
      <c r="JV162"/>
      <c r="JW162"/>
      <c r="JX162"/>
      <c r="JY162"/>
      <c r="JZ162"/>
      <c r="KA162"/>
      <c r="KB162"/>
      <c r="KC162"/>
      <c r="KD162"/>
      <c r="KE162"/>
      <c r="KF162"/>
      <c r="KG162"/>
      <c r="KH162"/>
      <c r="KI162"/>
      <c r="KJ162"/>
      <c r="KK162"/>
      <c r="KL162"/>
      <c r="KM162"/>
      <c r="KN162"/>
      <c r="KO162"/>
      <c r="KP162"/>
      <c r="KQ162"/>
      <c r="KR162"/>
      <c r="KS162"/>
      <c r="KT162"/>
      <c r="KU162"/>
      <c r="KV162"/>
      <c r="KW162"/>
      <c r="KX162"/>
      <c r="KY162"/>
      <c r="KZ162"/>
      <c r="LA162"/>
      <c r="LB162"/>
      <c r="LC162"/>
      <c r="LD162"/>
      <c r="LE162"/>
      <c r="LF162"/>
      <c r="LG162"/>
      <c r="LH162"/>
      <c r="LI162"/>
      <c r="LJ162"/>
      <c r="LK162"/>
      <c r="LL162"/>
      <c r="LM162"/>
      <c r="LN162"/>
      <c r="LO162"/>
      <c r="LP162"/>
      <c r="LQ162"/>
      <c r="LR162"/>
      <c r="LS162"/>
      <c r="LT162"/>
      <c r="LU162"/>
      <c r="LV162"/>
      <c r="LW162"/>
      <c r="LX162"/>
      <c r="LY162"/>
      <c r="LZ162"/>
      <c r="MA162"/>
      <c r="MB162"/>
      <c r="MC162"/>
      <c r="MD162"/>
      <c r="ME162"/>
      <c r="MF162"/>
      <c r="MG162"/>
      <c r="MH162"/>
      <c r="MI162"/>
      <c r="MJ162"/>
      <c r="MK162"/>
      <c r="ML162"/>
      <c r="MM162"/>
      <c r="MN162"/>
      <c r="MO162"/>
      <c r="MP162"/>
      <c r="MQ162"/>
      <c r="MR162"/>
      <c r="MS162"/>
      <c r="MT162"/>
      <c r="MU162"/>
      <c r="MV162"/>
      <c r="MW162"/>
      <c r="MX162"/>
      <c r="MY162"/>
      <c r="MZ162"/>
      <c r="NA162"/>
      <c r="NB162"/>
      <c r="NC162"/>
      <c r="ND162"/>
      <c r="NE162"/>
      <c r="NF162"/>
      <c r="NG162"/>
      <c r="NH162"/>
      <c r="NI162"/>
      <c r="NJ162"/>
      <c r="NK162"/>
      <c r="NL162"/>
      <c r="NM162"/>
      <c r="NN162"/>
      <c r="NO162"/>
      <c r="NP162"/>
      <c r="NQ162"/>
      <c r="NR162"/>
      <c r="NS162"/>
      <c r="NT162"/>
      <c r="NU162"/>
      <c r="NV162"/>
      <c r="NW162"/>
      <c r="NX162"/>
      <c r="NY162"/>
      <c r="NZ162"/>
      <c r="OA162"/>
      <c r="OB162"/>
      <c r="OC162"/>
      <c r="OD162"/>
      <c r="OE162"/>
      <c r="OF162"/>
      <c r="OG162"/>
      <c r="OH162"/>
      <c r="OI162"/>
      <c r="OJ162"/>
      <c r="OK162"/>
      <c r="OL162"/>
      <c r="OM162"/>
      <c r="ON162"/>
      <c r="OO162"/>
      <c r="OP162"/>
      <c r="OQ162"/>
      <c r="OR162"/>
      <c r="OS162"/>
      <c r="OT162"/>
      <c r="OU162"/>
      <c r="OV162"/>
      <c r="OW162"/>
      <c r="OX162"/>
      <c r="OY162"/>
      <c r="OZ162"/>
      <c r="PA162"/>
      <c r="PB162"/>
      <c r="PC162"/>
      <c r="PD162"/>
      <c r="PE162"/>
      <c r="PF162"/>
      <c r="PG162"/>
      <c r="PH162"/>
      <c r="PI162"/>
      <c r="PJ162"/>
      <c r="PK162"/>
      <c r="PL162"/>
      <c r="PM162"/>
      <c r="PN162"/>
      <c r="PO162"/>
      <c r="PP162"/>
      <c r="PQ162"/>
      <c r="PR162"/>
      <c r="PS162"/>
      <c r="PT162"/>
      <c r="PU162"/>
      <c r="PV162"/>
      <c r="PW162"/>
      <c r="PX162"/>
      <c r="PY162"/>
      <c r="PZ162"/>
      <c r="QA162"/>
      <c r="QB162"/>
      <c r="QC162"/>
      <c r="QD162"/>
      <c r="QE162"/>
      <c r="QF162"/>
      <c r="QG162"/>
      <c r="QH162"/>
      <c r="QI162"/>
      <c r="QJ162"/>
      <c r="QK162"/>
      <c r="QL162"/>
      <c r="QM162"/>
      <c r="QN162"/>
      <c r="QO162"/>
      <c r="QP162"/>
      <c r="QQ162"/>
      <c r="QR162"/>
      <c r="QS162"/>
      <c r="QT162"/>
      <c r="QU162"/>
      <c r="QV162"/>
      <c r="QW162"/>
      <c r="QX162"/>
      <c r="QY162"/>
      <c r="QZ162"/>
      <c r="RA162"/>
      <c r="RB162"/>
      <c r="RC162"/>
      <c r="RD162"/>
      <c r="RE162"/>
      <c r="RF162"/>
      <c r="RG162"/>
      <c r="RH162"/>
      <c r="RI162"/>
      <c r="RJ162"/>
      <c r="RK162"/>
      <c r="RL162"/>
    </row>
    <row r="163" spans="1:480" s="13" customFormat="1" ht="86.25" customHeight="1" x14ac:dyDescent="0.25">
      <c r="A163" s="34" t="s">
        <v>53</v>
      </c>
      <c r="B163" s="34" t="s">
        <v>60</v>
      </c>
      <c r="C163" s="34" t="s">
        <v>19</v>
      </c>
      <c r="D163" s="26" t="s">
        <v>146</v>
      </c>
      <c r="E163" s="26" t="s">
        <v>26</v>
      </c>
      <c r="F163" s="25" t="s">
        <v>27</v>
      </c>
      <c r="G163" s="36">
        <v>0</v>
      </c>
      <c r="H163" s="134" t="s">
        <v>13</v>
      </c>
      <c r="I163" s="27">
        <v>1</v>
      </c>
      <c r="J163" s="27">
        <v>0</v>
      </c>
      <c r="K163" s="28">
        <v>0</v>
      </c>
      <c r="L163" s="28">
        <v>5000</v>
      </c>
      <c r="M163" s="28">
        <v>0</v>
      </c>
      <c r="N163" s="52"/>
      <c r="O163" s="52"/>
      <c r="P163" s="52"/>
      <c r="Q163" s="169"/>
      <c r="R163"/>
      <c r="S163"/>
      <c r="T163"/>
      <c r="U163"/>
      <c r="V163"/>
      <c r="W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/>
      <c r="EF163"/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  <c r="FO163"/>
      <c r="FP163"/>
      <c r="FQ163"/>
      <c r="FR163"/>
      <c r="FS163"/>
      <c r="FT163"/>
      <c r="FU163"/>
      <c r="FV163"/>
      <c r="FW163"/>
      <c r="FX163"/>
      <c r="FY163"/>
      <c r="FZ163"/>
      <c r="GA163"/>
      <c r="GB163"/>
      <c r="GC163"/>
      <c r="GD163"/>
      <c r="GE163"/>
      <c r="GF163"/>
      <c r="GG163"/>
      <c r="GH163"/>
      <c r="GI163"/>
      <c r="GJ163"/>
      <c r="GK163"/>
      <c r="GL163"/>
      <c r="GM163"/>
      <c r="GN163"/>
      <c r="GO163"/>
      <c r="GP163"/>
      <c r="GQ163"/>
      <c r="GR163"/>
      <c r="GS163"/>
      <c r="GT163"/>
      <c r="GU163"/>
      <c r="GV163"/>
      <c r="GW163"/>
      <c r="GX163"/>
      <c r="GY163"/>
      <c r="GZ163"/>
      <c r="HA163"/>
      <c r="HB163"/>
      <c r="HC163"/>
      <c r="HD163"/>
      <c r="HE163"/>
      <c r="HF163"/>
      <c r="HG163"/>
      <c r="HH163"/>
      <c r="HI163"/>
      <c r="HJ163"/>
      <c r="HK163"/>
      <c r="HL163"/>
      <c r="HM163"/>
      <c r="HN163"/>
      <c r="HO163"/>
      <c r="HP163"/>
      <c r="HQ163"/>
      <c r="HR163"/>
      <c r="HS163"/>
      <c r="HT163"/>
      <c r="HU163"/>
      <c r="HV163"/>
      <c r="HW163"/>
      <c r="HX163"/>
      <c r="HY163"/>
      <c r="HZ163"/>
      <c r="IA163"/>
      <c r="IB163"/>
      <c r="IC163"/>
      <c r="ID163"/>
      <c r="IE163"/>
      <c r="IF163"/>
      <c r="IG163"/>
      <c r="IH163"/>
      <c r="II163"/>
      <c r="IJ163"/>
      <c r="IK163"/>
      <c r="IL163"/>
      <c r="IM163"/>
      <c r="IN163"/>
      <c r="IO163"/>
      <c r="IP163"/>
      <c r="IQ163"/>
      <c r="IR163"/>
      <c r="IS163"/>
      <c r="IT163"/>
      <c r="IU163"/>
      <c r="IV163"/>
      <c r="IW163"/>
      <c r="IX163"/>
      <c r="IY163"/>
      <c r="IZ163"/>
      <c r="JA163"/>
      <c r="JB163"/>
      <c r="JC163"/>
      <c r="JD163"/>
      <c r="JE163"/>
      <c r="JF163"/>
      <c r="JG163"/>
      <c r="JH163"/>
      <c r="JI163"/>
      <c r="JJ163"/>
      <c r="JK163"/>
      <c r="JL163"/>
      <c r="JM163"/>
      <c r="JN163"/>
      <c r="JO163"/>
      <c r="JP163"/>
      <c r="JQ163"/>
      <c r="JR163"/>
      <c r="JS163"/>
      <c r="JT163"/>
      <c r="JU163"/>
      <c r="JV163"/>
      <c r="JW163"/>
      <c r="JX163"/>
      <c r="JY163"/>
      <c r="JZ163"/>
      <c r="KA163"/>
      <c r="KB163"/>
      <c r="KC163"/>
      <c r="KD163"/>
      <c r="KE163"/>
      <c r="KF163"/>
      <c r="KG163"/>
      <c r="KH163"/>
      <c r="KI163"/>
      <c r="KJ163"/>
      <c r="KK163"/>
      <c r="KL163"/>
      <c r="KM163"/>
      <c r="KN163"/>
      <c r="KO163"/>
      <c r="KP163"/>
      <c r="KQ163"/>
      <c r="KR163"/>
      <c r="KS163"/>
      <c r="KT163"/>
      <c r="KU163"/>
      <c r="KV163"/>
      <c r="KW163"/>
      <c r="KX163"/>
      <c r="KY163"/>
      <c r="KZ163"/>
      <c r="LA163"/>
      <c r="LB163"/>
      <c r="LC163"/>
      <c r="LD163"/>
      <c r="LE163"/>
      <c r="LF163"/>
      <c r="LG163"/>
      <c r="LH163"/>
      <c r="LI163"/>
      <c r="LJ163"/>
      <c r="LK163"/>
      <c r="LL163"/>
      <c r="LM163"/>
      <c r="LN163"/>
      <c r="LO163"/>
      <c r="LP163"/>
      <c r="LQ163"/>
      <c r="LR163"/>
      <c r="LS163"/>
      <c r="LT163"/>
      <c r="LU163"/>
      <c r="LV163"/>
      <c r="LW163"/>
      <c r="LX163"/>
      <c r="LY163"/>
      <c r="LZ163"/>
      <c r="MA163"/>
      <c r="MB163"/>
      <c r="MC163"/>
      <c r="MD163"/>
      <c r="ME163"/>
      <c r="MF163"/>
      <c r="MG163"/>
      <c r="MH163"/>
      <c r="MI163"/>
      <c r="MJ163"/>
      <c r="MK163"/>
      <c r="ML163"/>
      <c r="MM163"/>
      <c r="MN163"/>
      <c r="MO163"/>
      <c r="MP163"/>
      <c r="MQ163"/>
      <c r="MR163"/>
      <c r="MS163"/>
      <c r="MT163"/>
      <c r="MU163"/>
      <c r="MV163"/>
      <c r="MW163"/>
      <c r="MX163"/>
      <c r="MY163"/>
      <c r="MZ163"/>
      <c r="NA163"/>
      <c r="NB163"/>
      <c r="NC163"/>
      <c r="ND163"/>
      <c r="NE163"/>
      <c r="NF163"/>
      <c r="NG163"/>
      <c r="NH163"/>
      <c r="NI163"/>
      <c r="NJ163"/>
      <c r="NK163"/>
      <c r="NL163"/>
      <c r="NM163"/>
      <c r="NN163"/>
      <c r="NO163"/>
      <c r="NP163"/>
      <c r="NQ163"/>
      <c r="NR163"/>
      <c r="NS163"/>
      <c r="NT163"/>
      <c r="NU163"/>
      <c r="NV163"/>
      <c r="NW163"/>
      <c r="NX163"/>
      <c r="NY163"/>
      <c r="NZ163"/>
      <c r="OA163"/>
      <c r="OB163"/>
      <c r="OC163"/>
      <c r="OD163"/>
      <c r="OE163"/>
      <c r="OF163"/>
      <c r="OG163"/>
      <c r="OH163"/>
      <c r="OI163"/>
      <c r="OJ163"/>
      <c r="OK163"/>
      <c r="OL163"/>
      <c r="OM163"/>
      <c r="ON163"/>
      <c r="OO163"/>
      <c r="OP163"/>
      <c r="OQ163"/>
      <c r="OR163"/>
      <c r="OS163"/>
      <c r="OT163"/>
      <c r="OU163"/>
      <c r="OV163"/>
      <c r="OW163"/>
      <c r="OX163"/>
      <c r="OY163"/>
      <c r="OZ163"/>
      <c r="PA163"/>
      <c r="PB163"/>
      <c r="PC163"/>
      <c r="PD163"/>
      <c r="PE163"/>
      <c r="PF163"/>
      <c r="PG163"/>
      <c r="PH163"/>
      <c r="PI163"/>
      <c r="PJ163"/>
      <c r="PK163"/>
      <c r="PL163"/>
      <c r="PM163"/>
      <c r="PN163"/>
      <c r="PO163"/>
      <c r="PP163"/>
      <c r="PQ163"/>
      <c r="PR163"/>
      <c r="PS163"/>
      <c r="PT163"/>
      <c r="PU163"/>
      <c r="PV163"/>
      <c r="PW163"/>
      <c r="PX163"/>
      <c r="PY163"/>
      <c r="PZ163"/>
      <c r="QA163"/>
      <c r="QB163"/>
      <c r="QC163"/>
      <c r="QD163"/>
      <c r="QE163"/>
      <c r="QF163"/>
      <c r="QG163"/>
      <c r="QH163"/>
      <c r="QI163"/>
      <c r="QJ163"/>
      <c r="QK163"/>
      <c r="QL163"/>
      <c r="QM163"/>
      <c r="QN163"/>
      <c r="QO163"/>
      <c r="QP163"/>
      <c r="QQ163"/>
      <c r="QR163"/>
      <c r="QS163"/>
      <c r="QT163"/>
      <c r="QU163"/>
      <c r="QV163"/>
      <c r="QW163"/>
      <c r="QX163"/>
      <c r="QY163"/>
      <c r="QZ163"/>
      <c r="RA163"/>
      <c r="RB163"/>
      <c r="RC163"/>
      <c r="RD163"/>
      <c r="RE163"/>
      <c r="RF163"/>
      <c r="RG163"/>
      <c r="RH163"/>
      <c r="RI163"/>
      <c r="RJ163"/>
      <c r="RK163"/>
      <c r="RL163"/>
    </row>
    <row r="164" spans="1:480" s="30" customFormat="1" ht="80.25" customHeight="1" x14ac:dyDescent="0.25">
      <c r="A164" s="34" t="s">
        <v>53</v>
      </c>
      <c r="B164" s="34" t="s">
        <v>60</v>
      </c>
      <c r="C164" s="34" t="s">
        <v>19</v>
      </c>
      <c r="D164" s="26" t="s">
        <v>116</v>
      </c>
      <c r="E164" s="26" t="s">
        <v>26</v>
      </c>
      <c r="F164" s="25" t="s">
        <v>27</v>
      </c>
      <c r="G164" s="36">
        <v>1</v>
      </c>
      <c r="H164" s="76">
        <v>45631</v>
      </c>
      <c r="I164" s="27">
        <v>0</v>
      </c>
      <c r="J164" s="36">
        <v>0</v>
      </c>
      <c r="K164" s="28">
        <v>15400</v>
      </c>
      <c r="L164" s="28">
        <v>0</v>
      </c>
      <c r="M164" s="28">
        <v>0</v>
      </c>
      <c r="N164" s="52"/>
      <c r="O164" s="52"/>
      <c r="P164" s="52"/>
      <c r="Q164" s="170"/>
      <c r="R164" s="29"/>
      <c r="S164" s="29"/>
      <c r="T164" s="29"/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F164" s="29"/>
      <c r="AG164" s="29"/>
      <c r="AH164" s="29"/>
      <c r="AI164" s="29"/>
      <c r="AJ164" s="29"/>
      <c r="AK164" s="29"/>
      <c r="AL164" s="29"/>
      <c r="AM164" s="29"/>
      <c r="AN164" s="29"/>
      <c r="AO164" s="29"/>
      <c r="AP164" s="29"/>
      <c r="AQ164" s="29"/>
      <c r="AR164" s="29"/>
      <c r="AS164" s="29"/>
      <c r="AT164" s="29"/>
      <c r="AU164" s="29"/>
      <c r="AV164" s="29"/>
      <c r="AW164" s="29"/>
      <c r="AX164" s="29"/>
      <c r="AY164" s="29"/>
      <c r="AZ164" s="29"/>
      <c r="BA164" s="29"/>
      <c r="BB164" s="29"/>
      <c r="BC164" s="29"/>
      <c r="BD164" s="29"/>
      <c r="BE164" s="29"/>
      <c r="BF164" s="29"/>
      <c r="BG164" s="29"/>
      <c r="BH164" s="29"/>
      <c r="BI164" s="29"/>
      <c r="BJ164" s="29"/>
      <c r="BK164" s="29"/>
      <c r="BL164" s="29"/>
      <c r="BM164" s="29"/>
      <c r="BN164" s="29"/>
      <c r="BO164" s="29"/>
      <c r="BP164" s="29"/>
      <c r="BQ164" s="29"/>
      <c r="BR164" s="29"/>
      <c r="BS164" s="29"/>
      <c r="BT164" s="29"/>
      <c r="BU164" s="29"/>
      <c r="BV164" s="29"/>
      <c r="BW164" s="29"/>
      <c r="BX164" s="29"/>
      <c r="BY164" s="29"/>
      <c r="BZ164" s="29"/>
      <c r="CA164" s="29"/>
      <c r="CB164" s="29"/>
      <c r="CC164" s="29"/>
      <c r="CD164" s="29"/>
      <c r="CE164" s="29"/>
      <c r="CF164" s="29"/>
      <c r="CG164" s="29"/>
      <c r="CH164" s="29"/>
      <c r="CI164" s="29"/>
      <c r="CJ164" s="29"/>
      <c r="CK164" s="29"/>
      <c r="CL164" s="29"/>
      <c r="CM164" s="29"/>
      <c r="CN164" s="29"/>
      <c r="CO164" s="29"/>
      <c r="CP164" s="29"/>
      <c r="CQ164" s="29"/>
      <c r="CR164" s="29"/>
      <c r="CS164" s="29"/>
      <c r="CT164" s="29"/>
      <c r="CU164" s="29"/>
      <c r="CV164" s="29"/>
      <c r="CW164" s="29"/>
      <c r="CX164" s="29"/>
      <c r="CY164" s="29"/>
      <c r="CZ164" s="29"/>
      <c r="DA164" s="29"/>
      <c r="DB164" s="29"/>
      <c r="DC164" s="29"/>
      <c r="DD164" s="29"/>
      <c r="DE164" s="29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  <c r="FY164" s="29"/>
      <c r="FZ164" s="29"/>
      <c r="GA164" s="29"/>
      <c r="GB164" s="29"/>
      <c r="GC164" s="29"/>
      <c r="GD164" s="29"/>
      <c r="GE164" s="29"/>
      <c r="GF164" s="29"/>
      <c r="GG164" s="29"/>
      <c r="GH164" s="29"/>
      <c r="GI164" s="29"/>
      <c r="GJ164" s="29"/>
      <c r="GK164" s="29"/>
      <c r="GL164" s="29"/>
      <c r="GM164" s="29"/>
      <c r="GN164" s="29"/>
      <c r="GO164" s="29"/>
      <c r="GP164" s="29"/>
      <c r="GQ164" s="29"/>
      <c r="GR164" s="29"/>
      <c r="GS164" s="29"/>
      <c r="GT164" s="29"/>
      <c r="GU164" s="29"/>
      <c r="GV164" s="29"/>
      <c r="GW164" s="29"/>
      <c r="GX164" s="29"/>
      <c r="GY164" s="29"/>
      <c r="GZ164" s="29"/>
      <c r="HA164" s="29"/>
      <c r="HB164" s="29"/>
      <c r="HC164" s="29"/>
      <c r="HD164" s="29"/>
      <c r="HE164" s="29"/>
      <c r="HF164" s="29"/>
      <c r="HG164" s="29"/>
      <c r="HH164" s="29"/>
      <c r="HI164" s="29"/>
      <c r="HJ164" s="29"/>
      <c r="HK164" s="29"/>
      <c r="HL164" s="29"/>
      <c r="HM164" s="29"/>
      <c r="HN164" s="29"/>
      <c r="HO164" s="29"/>
      <c r="HP164" s="29"/>
      <c r="HQ164" s="29"/>
      <c r="HR164" s="29"/>
      <c r="HS164" s="29"/>
      <c r="HT164" s="29"/>
      <c r="HU164" s="29"/>
      <c r="HV164" s="29"/>
      <c r="HW164" s="29"/>
      <c r="HX164" s="29"/>
      <c r="HY164" s="29"/>
      <c r="HZ164" s="29"/>
      <c r="IA164" s="29"/>
      <c r="IB164" s="29"/>
      <c r="IC164" s="29"/>
      <c r="ID164" s="29"/>
      <c r="IE164" s="29"/>
      <c r="IF164" s="29"/>
      <c r="IG164" s="29"/>
      <c r="IH164" s="29"/>
      <c r="II164" s="29"/>
      <c r="IJ164" s="29"/>
      <c r="IK164" s="29"/>
      <c r="IL164" s="29"/>
      <c r="IM164" s="29"/>
      <c r="IN164" s="29"/>
      <c r="IO164" s="29"/>
      <c r="IP164" s="29"/>
      <c r="IQ164" s="29"/>
      <c r="IR164" s="29"/>
      <c r="IS164" s="29"/>
      <c r="IT164" s="29"/>
      <c r="IU164" s="29"/>
      <c r="IV164" s="29"/>
      <c r="IW164" s="29"/>
      <c r="IX164" s="29"/>
      <c r="IY164" s="29"/>
      <c r="IZ164" s="29"/>
      <c r="JA164" s="29"/>
      <c r="JB164" s="29"/>
      <c r="JC164" s="29"/>
      <c r="JD164" s="29"/>
      <c r="JE164" s="29"/>
      <c r="JF164" s="29"/>
      <c r="JG164" s="29"/>
      <c r="JH164" s="29"/>
      <c r="JI164" s="29"/>
      <c r="JJ164" s="29"/>
      <c r="JK164" s="29"/>
      <c r="JL164" s="29"/>
      <c r="JM164" s="29"/>
      <c r="JN164" s="29"/>
      <c r="JO164" s="29"/>
      <c r="JP164" s="29"/>
      <c r="JQ164" s="29"/>
      <c r="JR164" s="29"/>
      <c r="JS164" s="29"/>
      <c r="JT164" s="29"/>
      <c r="JU164" s="29"/>
      <c r="JV164" s="29"/>
      <c r="JW164" s="29"/>
      <c r="JX164" s="29"/>
      <c r="JY164" s="29"/>
      <c r="JZ164" s="29"/>
      <c r="KA164" s="29"/>
      <c r="KB164" s="29"/>
      <c r="KC164" s="29"/>
      <c r="KD164" s="29"/>
      <c r="KE164" s="29"/>
      <c r="KF164" s="29"/>
      <c r="KG164" s="29"/>
      <c r="KH164" s="29"/>
      <c r="KI164" s="29"/>
      <c r="KJ164" s="29"/>
      <c r="KK164" s="29"/>
      <c r="KL164" s="29"/>
      <c r="KM164" s="29"/>
      <c r="KN164" s="29"/>
      <c r="KO164" s="29"/>
      <c r="KP164" s="29"/>
      <c r="KQ164" s="29"/>
      <c r="KR164" s="29"/>
      <c r="KS164" s="29"/>
      <c r="KT164" s="29"/>
      <c r="KU164" s="29"/>
      <c r="KV164" s="29"/>
      <c r="KW164" s="29"/>
      <c r="KX164" s="29"/>
      <c r="KY164" s="29"/>
      <c r="KZ164" s="29"/>
      <c r="LA164" s="29"/>
      <c r="LB164" s="29"/>
      <c r="LC164" s="29"/>
      <c r="LD164" s="29"/>
      <c r="LE164" s="29"/>
      <c r="LF164" s="29"/>
      <c r="LG164" s="29"/>
      <c r="LH164" s="29"/>
      <c r="LI164" s="29"/>
      <c r="LJ164" s="29"/>
      <c r="LK164" s="29"/>
      <c r="LL164" s="29"/>
      <c r="LM164" s="29"/>
      <c r="LN164" s="29"/>
      <c r="LO164" s="29"/>
      <c r="LP164" s="29"/>
      <c r="LQ164" s="29"/>
      <c r="LR164" s="29"/>
      <c r="LS164" s="29"/>
      <c r="LT164" s="29"/>
      <c r="LU164" s="29"/>
      <c r="LV164" s="29"/>
      <c r="LW164" s="29"/>
      <c r="LX164" s="29"/>
      <c r="LY164" s="29"/>
      <c r="LZ164" s="29"/>
      <c r="MA164" s="29"/>
      <c r="MB164" s="29"/>
      <c r="MC164" s="29"/>
      <c r="MD164" s="29"/>
      <c r="ME164" s="29"/>
      <c r="MF164" s="29"/>
      <c r="MG164" s="29"/>
      <c r="MH164" s="29"/>
      <c r="MI164" s="29"/>
      <c r="MJ164" s="29"/>
      <c r="MK164" s="29"/>
      <c r="ML164" s="29"/>
      <c r="MM164" s="29"/>
      <c r="MN164" s="29"/>
      <c r="MO164" s="29"/>
      <c r="MP164" s="29"/>
      <c r="MQ164" s="29"/>
      <c r="MR164" s="29"/>
      <c r="MS164" s="29"/>
      <c r="MT164" s="29"/>
      <c r="MU164" s="29"/>
      <c r="MV164" s="29"/>
      <c r="MW164" s="29"/>
      <c r="MX164" s="29"/>
      <c r="MY164" s="29"/>
      <c r="MZ164" s="29"/>
      <c r="NA164" s="29"/>
      <c r="NB164" s="29"/>
      <c r="NC164" s="29"/>
      <c r="ND164" s="29"/>
      <c r="NE164" s="29"/>
      <c r="NF164" s="29"/>
      <c r="NG164" s="29"/>
      <c r="NH164" s="29"/>
      <c r="NI164" s="29"/>
      <c r="NJ164" s="29"/>
      <c r="NK164" s="29"/>
      <c r="NL164" s="29"/>
      <c r="NM164" s="29"/>
      <c r="NN164" s="29"/>
      <c r="NO164" s="29"/>
      <c r="NP164" s="29"/>
      <c r="NQ164" s="29"/>
      <c r="NR164" s="29"/>
      <c r="NS164" s="29"/>
      <c r="NT164" s="29"/>
      <c r="NU164" s="29"/>
      <c r="NV164" s="29"/>
      <c r="NW164" s="29"/>
      <c r="NX164" s="29"/>
      <c r="NY164" s="29"/>
      <c r="NZ164" s="29"/>
      <c r="OA164" s="29"/>
      <c r="OB164" s="29"/>
      <c r="OC164" s="29"/>
      <c r="OD164" s="29"/>
      <c r="OE164" s="29"/>
      <c r="OF164" s="29"/>
      <c r="OG164" s="29"/>
      <c r="OH164" s="29"/>
      <c r="OI164" s="29"/>
      <c r="OJ164" s="29"/>
      <c r="OK164" s="29"/>
      <c r="OL164" s="29"/>
      <c r="OM164" s="29"/>
      <c r="ON164" s="29"/>
      <c r="OO164" s="29"/>
      <c r="OP164" s="29"/>
      <c r="OQ164" s="29"/>
      <c r="OR164" s="29"/>
      <c r="OS164" s="29"/>
      <c r="OT164" s="29"/>
      <c r="OU164" s="29"/>
      <c r="OV164" s="29"/>
      <c r="OW164" s="29"/>
      <c r="OX164" s="29"/>
      <c r="OY164" s="29"/>
      <c r="OZ164" s="29"/>
      <c r="PA164" s="29"/>
      <c r="PB164" s="29"/>
      <c r="PC164" s="29"/>
      <c r="PD164" s="29"/>
      <c r="PE164" s="29"/>
      <c r="PF164" s="29"/>
      <c r="PG164" s="29"/>
      <c r="PH164" s="29"/>
      <c r="PI164" s="29"/>
      <c r="PJ164" s="29"/>
      <c r="PK164" s="29"/>
      <c r="PL164" s="29"/>
      <c r="PM164" s="29"/>
      <c r="PN164" s="29"/>
      <c r="PO164" s="29"/>
      <c r="PP164" s="29"/>
      <c r="PQ164" s="29"/>
      <c r="PR164" s="29"/>
      <c r="PS164" s="29"/>
      <c r="PT164" s="29"/>
      <c r="PU164" s="29"/>
      <c r="PV164" s="29"/>
      <c r="PW164" s="29"/>
      <c r="PX164" s="29"/>
      <c r="PY164" s="29"/>
      <c r="PZ164" s="29"/>
      <c r="QA164" s="29"/>
      <c r="QB164" s="29"/>
      <c r="QC164" s="29"/>
      <c r="QD164" s="29"/>
      <c r="QE164" s="29"/>
      <c r="QF164" s="29"/>
      <c r="QG164" s="29"/>
      <c r="QH164" s="29"/>
      <c r="QI164" s="29"/>
      <c r="QJ164" s="29"/>
      <c r="QK164" s="29"/>
      <c r="QL164" s="29"/>
      <c r="QM164" s="29"/>
      <c r="QN164" s="29"/>
      <c r="QO164" s="29"/>
      <c r="QP164" s="29"/>
      <c r="QQ164" s="29"/>
      <c r="QR164" s="29"/>
      <c r="QS164" s="29"/>
      <c r="QT164" s="29"/>
      <c r="QU164" s="29"/>
      <c r="QV164" s="29"/>
      <c r="QW164" s="29"/>
      <c r="QX164" s="29"/>
      <c r="QY164" s="29"/>
      <c r="QZ164" s="29"/>
      <c r="RA164" s="29"/>
      <c r="RB164" s="29"/>
      <c r="RC164" s="29"/>
      <c r="RD164" s="29"/>
      <c r="RE164" s="29"/>
      <c r="RF164" s="29"/>
      <c r="RG164" s="29"/>
      <c r="RH164" s="29"/>
      <c r="RI164" s="29"/>
      <c r="RJ164" s="29"/>
      <c r="RK164" s="29"/>
      <c r="RL164" s="29"/>
    </row>
    <row r="165" spans="1:480" s="30" customFormat="1" ht="103.5" customHeight="1" x14ac:dyDescent="0.25">
      <c r="A165" s="34" t="s">
        <v>53</v>
      </c>
      <c r="B165" s="34" t="s">
        <v>60</v>
      </c>
      <c r="C165" s="34" t="s">
        <v>19</v>
      </c>
      <c r="D165" s="26" t="s">
        <v>67</v>
      </c>
      <c r="E165" s="26" t="s">
        <v>26</v>
      </c>
      <c r="F165" s="25" t="s">
        <v>27</v>
      </c>
      <c r="G165" s="36">
        <v>0</v>
      </c>
      <c r="H165" s="134" t="s">
        <v>13</v>
      </c>
      <c r="I165" s="27">
        <v>1</v>
      </c>
      <c r="J165" s="27">
        <v>0</v>
      </c>
      <c r="K165" s="28">
        <v>0</v>
      </c>
      <c r="L165" s="28">
        <v>16460.669999999998</v>
      </c>
      <c r="M165" s="28">
        <v>0</v>
      </c>
      <c r="N165" s="52"/>
      <c r="O165" s="52"/>
      <c r="P165" s="52"/>
      <c r="Q165" s="169"/>
      <c r="R165" s="29"/>
      <c r="S165" s="29"/>
      <c r="T165" s="29"/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F165" s="29"/>
      <c r="AG165" s="29"/>
      <c r="AH165" s="29"/>
      <c r="AI165" s="29"/>
      <c r="AJ165" s="29"/>
      <c r="AK165" s="29"/>
      <c r="AL165" s="29"/>
      <c r="AM165" s="29"/>
      <c r="AN165" s="29"/>
      <c r="AO165" s="29"/>
      <c r="AP165" s="29"/>
      <c r="AQ165" s="29"/>
      <c r="AR165" s="29"/>
      <c r="AS165" s="29"/>
      <c r="AT165" s="29"/>
      <c r="AU165" s="29"/>
      <c r="AV165" s="29"/>
      <c r="AW165" s="29"/>
      <c r="AX165" s="29"/>
      <c r="AY165" s="29"/>
      <c r="AZ165" s="29"/>
      <c r="BA165" s="29"/>
      <c r="BB165" s="29"/>
      <c r="BC165" s="29"/>
      <c r="BD165" s="29"/>
      <c r="BE165" s="29"/>
      <c r="BF165" s="29"/>
      <c r="BG165" s="29"/>
      <c r="BH165" s="29"/>
      <c r="BI165" s="29"/>
      <c r="BJ165" s="29"/>
      <c r="BK165" s="29"/>
      <c r="BL165" s="29"/>
      <c r="BM165" s="29"/>
      <c r="BN165" s="29"/>
      <c r="BO165" s="29"/>
      <c r="BP165" s="29"/>
      <c r="BQ165" s="29"/>
      <c r="BR165" s="29"/>
      <c r="BS165" s="29"/>
      <c r="BT165" s="29"/>
      <c r="BU165" s="29"/>
      <c r="BV165" s="29"/>
      <c r="BW165" s="29"/>
      <c r="BX165" s="29"/>
      <c r="BY165" s="29"/>
      <c r="BZ165" s="29"/>
      <c r="CA165" s="29"/>
      <c r="CB165" s="29"/>
      <c r="CC165" s="29"/>
      <c r="CD165" s="29"/>
      <c r="CE165" s="29"/>
      <c r="CF165" s="29"/>
      <c r="CG165" s="29"/>
      <c r="CH165" s="29"/>
      <c r="CI165" s="29"/>
      <c r="CJ165" s="29"/>
      <c r="CK165" s="29"/>
      <c r="CL165" s="29"/>
      <c r="CM165" s="29"/>
      <c r="CN165" s="29"/>
      <c r="CO165" s="29"/>
      <c r="CP165" s="29"/>
      <c r="CQ165" s="29"/>
      <c r="CR165" s="29"/>
      <c r="CS165" s="29"/>
      <c r="CT165" s="29"/>
      <c r="CU165" s="29"/>
      <c r="CV165" s="29"/>
      <c r="CW165" s="29"/>
      <c r="CX165" s="29"/>
      <c r="CY165" s="29"/>
      <c r="CZ165" s="29"/>
      <c r="DA165" s="29"/>
      <c r="DB165" s="29"/>
      <c r="DC165" s="29"/>
      <c r="DD165" s="29"/>
      <c r="DE165" s="29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  <c r="DR165" s="29"/>
      <c r="DS165" s="29"/>
      <c r="DT165" s="29"/>
      <c r="DU165" s="29"/>
      <c r="DV165" s="29"/>
      <c r="DW165" s="29"/>
      <c r="DX165" s="29"/>
      <c r="DY165" s="29"/>
      <c r="DZ165" s="29"/>
      <c r="EA165" s="29"/>
      <c r="EB165" s="29"/>
      <c r="EC165" s="29"/>
      <c r="ED165" s="29"/>
      <c r="EE165" s="29"/>
      <c r="EF165" s="29"/>
      <c r="EG165" s="29"/>
      <c r="EH165" s="29"/>
      <c r="EI165" s="29"/>
      <c r="EJ165" s="29"/>
      <c r="EK165" s="29"/>
      <c r="EL165" s="29"/>
      <c r="EM165" s="29"/>
      <c r="EN165" s="29"/>
      <c r="EO165" s="29"/>
      <c r="EP165" s="29"/>
      <c r="EQ165" s="29"/>
      <c r="ER165" s="29"/>
      <c r="ES165" s="29"/>
      <c r="ET165" s="29"/>
      <c r="EU165" s="29"/>
      <c r="EV165" s="29"/>
      <c r="EW165" s="29"/>
      <c r="EX165" s="29"/>
      <c r="EY165" s="29"/>
      <c r="EZ165" s="29"/>
      <c r="FA165" s="29"/>
      <c r="FB165" s="29"/>
      <c r="FC165" s="29"/>
      <c r="FD165" s="29"/>
      <c r="FE165" s="29"/>
      <c r="FF165" s="29"/>
      <c r="FG165" s="29"/>
      <c r="FH165" s="29"/>
      <c r="FI165" s="29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  <c r="FY165" s="29"/>
      <c r="FZ165" s="29"/>
      <c r="GA165" s="29"/>
      <c r="GB165" s="29"/>
      <c r="GC165" s="29"/>
      <c r="GD165" s="29"/>
      <c r="GE165" s="29"/>
      <c r="GF165" s="29"/>
      <c r="GG165" s="29"/>
      <c r="GH165" s="29"/>
      <c r="GI165" s="29"/>
      <c r="GJ165" s="29"/>
      <c r="GK165" s="29"/>
      <c r="GL165" s="29"/>
      <c r="GM165" s="29"/>
      <c r="GN165" s="29"/>
      <c r="GO165" s="29"/>
      <c r="GP165" s="29"/>
      <c r="GQ165" s="29"/>
      <c r="GR165" s="29"/>
      <c r="GS165" s="29"/>
      <c r="GT165" s="29"/>
      <c r="GU165" s="29"/>
      <c r="GV165" s="29"/>
      <c r="GW165" s="29"/>
      <c r="GX165" s="29"/>
      <c r="GY165" s="29"/>
      <c r="GZ165" s="29"/>
      <c r="HA165" s="29"/>
      <c r="HB165" s="29"/>
      <c r="HC165" s="29"/>
      <c r="HD165" s="29"/>
      <c r="HE165" s="29"/>
      <c r="HF165" s="29"/>
      <c r="HG165" s="29"/>
      <c r="HH165" s="29"/>
      <c r="HI165" s="29"/>
      <c r="HJ165" s="29"/>
      <c r="HK165" s="29"/>
      <c r="HL165" s="29"/>
      <c r="HM165" s="29"/>
      <c r="HN165" s="29"/>
      <c r="HO165" s="29"/>
      <c r="HP165" s="29"/>
      <c r="HQ165" s="29"/>
      <c r="HR165" s="29"/>
      <c r="HS165" s="29"/>
      <c r="HT165" s="29"/>
      <c r="HU165" s="29"/>
      <c r="HV165" s="29"/>
      <c r="HW165" s="29"/>
      <c r="HX165" s="29"/>
      <c r="HY165" s="29"/>
      <c r="HZ165" s="29"/>
      <c r="IA165" s="29"/>
      <c r="IB165" s="29"/>
      <c r="IC165" s="29"/>
      <c r="ID165" s="29"/>
      <c r="IE165" s="29"/>
      <c r="IF165" s="29"/>
      <c r="IG165" s="29"/>
      <c r="IH165" s="29"/>
      <c r="II165" s="29"/>
      <c r="IJ165" s="29"/>
      <c r="IK165" s="29"/>
      <c r="IL165" s="29"/>
      <c r="IM165" s="29"/>
      <c r="IN165" s="29"/>
      <c r="IO165" s="29"/>
      <c r="IP165" s="29"/>
      <c r="IQ165" s="29"/>
      <c r="IR165" s="29"/>
      <c r="IS165" s="29"/>
      <c r="IT165" s="29"/>
      <c r="IU165" s="29"/>
      <c r="IV165" s="29"/>
      <c r="IW165" s="29"/>
      <c r="IX165" s="29"/>
      <c r="IY165" s="29"/>
      <c r="IZ165" s="29"/>
      <c r="JA165" s="29"/>
      <c r="JB165" s="29"/>
      <c r="JC165" s="29"/>
      <c r="JD165" s="29"/>
      <c r="JE165" s="29"/>
      <c r="JF165" s="29"/>
      <c r="JG165" s="29"/>
      <c r="JH165" s="29"/>
      <c r="JI165" s="29"/>
      <c r="JJ165" s="29"/>
      <c r="JK165" s="29"/>
      <c r="JL165" s="29"/>
      <c r="JM165" s="29"/>
      <c r="JN165" s="29"/>
      <c r="JO165" s="29"/>
      <c r="JP165" s="29"/>
      <c r="JQ165" s="29"/>
      <c r="JR165" s="29"/>
      <c r="JS165" s="29"/>
      <c r="JT165" s="29"/>
      <c r="JU165" s="29"/>
      <c r="JV165" s="29"/>
      <c r="JW165" s="29"/>
      <c r="JX165" s="29"/>
      <c r="JY165" s="29"/>
      <c r="JZ165" s="29"/>
      <c r="KA165" s="29"/>
      <c r="KB165" s="29"/>
      <c r="KC165" s="29"/>
      <c r="KD165" s="29"/>
      <c r="KE165" s="29"/>
      <c r="KF165" s="29"/>
      <c r="KG165" s="29"/>
      <c r="KH165" s="29"/>
      <c r="KI165" s="29"/>
      <c r="KJ165" s="29"/>
      <c r="KK165" s="29"/>
      <c r="KL165" s="29"/>
      <c r="KM165" s="29"/>
      <c r="KN165" s="29"/>
      <c r="KO165" s="29"/>
      <c r="KP165" s="29"/>
      <c r="KQ165" s="29"/>
      <c r="KR165" s="29"/>
      <c r="KS165" s="29"/>
      <c r="KT165" s="29"/>
      <c r="KU165" s="29"/>
      <c r="KV165" s="29"/>
      <c r="KW165" s="29"/>
      <c r="KX165" s="29"/>
      <c r="KY165" s="29"/>
      <c r="KZ165" s="29"/>
      <c r="LA165" s="29"/>
      <c r="LB165" s="29"/>
      <c r="LC165" s="29"/>
      <c r="LD165" s="29"/>
      <c r="LE165" s="29"/>
      <c r="LF165" s="29"/>
      <c r="LG165" s="29"/>
      <c r="LH165" s="29"/>
      <c r="LI165" s="29"/>
      <c r="LJ165" s="29"/>
      <c r="LK165" s="29"/>
      <c r="LL165" s="29"/>
      <c r="LM165" s="29"/>
      <c r="LN165" s="29"/>
      <c r="LO165" s="29"/>
      <c r="LP165" s="29"/>
      <c r="LQ165" s="29"/>
      <c r="LR165" s="29"/>
      <c r="LS165" s="29"/>
      <c r="LT165" s="29"/>
      <c r="LU165" s="29"/>
      <c r="LV165" s="29"/>
      <c r="LW165" s="29"/>
      <c r="LX165" s="29"/>
      <c r="LY165" s="29"/>
      <c r="LZ165" s="29"/>
      <c r="MA165" s="29"/>
      <c r="MB165" s="29"/>
      <c r="MC165" s="29"/>
      <c r="MD165" s="29"/>
      <c r="ME165" s="29"/>
      <c r="MF165" s="29"/>
      <c r="MG165" s="29"/>
      <c r="MH165" s="29"/>
      <c r="MI165" s="29"/>
      <c r="MJ165" s="29"/>
      <c r="MK165" s="29"/>
      <c r="ML165" s="29"/>
      <c r="MM165" s="29"/>
      <c r="MN165" s="29"/>
      <c r="MO165" s="29"/>
      <c r="MP165" s="29"/>
      <c r="MQ165" s="29"/>
      <c r="MR165" s="29"/>
      <c r="MS165" s="29"/>
      <c r="MT165" s="29"/>
      <c r="MU165" s="29"/>
      <c r="MV165" s="29"/>
      <c r="MW165" s="29"/>
      <c r="MX165" s="29"/>
      <c r="MY165" s="29"/>
      <c r="MZ165" s="29"/>
      <c r="NA165" s="29"/>
      <c r="NB165" s="29"/>
      <c r="NC165" s="29"/>
      <c r="ND165" s="29"/>
      <c r="NE165" s="29"/>
      <c r="NF165" s="29"/>
      <c r="NG165" s="29"/>
      <c r="NH165" s="29"/>
      <c r="NI165" s="29"/>
      <c r="NJ165" s="29"/>
      <c r="NK165" s="29"/>
      <c r="NL165" s="29"/>
      <c r="NM165" s="29"/>
      <c r="NN165" s="29"/>
      <c r="NO165" s="29"/>
      <c r="NP165" s="29"/>
      <c r="NQ165" s="29"/>
      <c r="NR165" s="29"/>
      <c r="NS165" s="29"/>
      <c r="NT165" s="29"/>
      <c r="NU165" s="29"/>
      <c r="NV165" s="29"/>
      <c r="NW165" s="29"/>
      <c r="NX165" s="29"/>
      <c r="NY165" s="29"/>
      <c r="NZ165" s="29"/>
      <c r="OA165" s="29"/>
      <c r="OB165" s="29"/>
      <c r="OC165" s="29"/>
      <c r="OD165" s="29"/>
      <c r="OE165" s="29"/>
      <c r="OF165" s="29"/>
      <c r="OG165" s="29"/>
      <c r="OH165" s="29"/>
      <c r="OI165" s="29"/>
      <c r="OJ165" s="29"/>
      <c r="OK165" s="29"/>
      <c r="OL165" s="29"/>
      <c r="OM165" s="29"/>
      <c r="ON165" s="29"/>
      <c r="OO165" s="29"/>
      <c r="OP165" s="29"/>
      <c r="OQ165" s="29"/>
      <c r="OR165" s="29"/>
      <c r="OS165" s="29"/>
      <c r="OT165" s="29"/>
      <c r="OU165" s="29"/>
      <c r="OV165" s="29"/>
      <c r="OW165" s="29"/>
      <c r="OX165" s="29"/>
      <c r="OY165" s="29"/>
      <c r="OZ165" s="29"/>
      <c r="PA165" s="29"/>
      <c r="PB165" s="29"/>
      <c r="PC165" s="29"/>
      <c r="PD165" s="29"/>
      <c r="PE165" s="29"/>
      <c r="PF165" s="29"/>
      <c r="PG165" s="29"/>
      <c r="PH165" s="29"/>
      <c r="PI165" s="29"/>
      <c r="PJ165" s="29"/>
      <c r="PK165" s="29"/>
      <c r="PL165" s="29"/>
      <c r="PM165" s="29"/>
      <c r="PN165" s="29"/>
      <c r="PO165" s="29"/>
      <c r="PP165" s="29"/>
      <c r="PQ165" s="29"/>
      <c r="PR165" s="29"/>
      <c r="PS165" s="29"/>
      <c r="PT165" s="29"/>
      <c r="PU165" s="29"/>
      <c r="PV165" s="29"/>
      <c r="PW165" s="29"/>
      <c r="PX165" s="29"/>
      <c r="PY165" s="29"/>
      <c r="PZ165" s="29"/>
      <c r="QA165" s="29"/>
      <c r="QB165" s="29"/>
      <c r="QC165" s="29"/>
      <c r="QD165" s="29"/>
      <c r="QE165" s="29"/>
      <c r="QF165" s="29"/>
      <c r="QG165" s="29"/>
      <c r="QH165" s="29"/>
      <c r="QI165" s="29"/>
      <c r="QJ165" s="29"/>
      <c r="QK165" s="29"/>
      <c r="QL165" s="29"/>
      <c r="QM165" s="29"/>
      <c r="QN165" s="29"/>
      <c r="QO165" s="29"/>
      <c r="QP165" s="29"/>
      <c r="QQ165" s="29"/>
      <c r="QR165" s="29"/>
      <c r="QS165" s="29"/>
      <c r="QT165" s="29"/>
      <c r="QU165" s="29"/>
      <c r="QV165" s="29"/>
      <c r="QW165" s="29"/>
      <c r="QX165" s="29"/>
      <c r="QY165" s="29"/>
      <c r="QZ165" s="29"/>
      <c r="RA165" s="29"/>
      <c r="RB165" s="29"/>
      <c r="RC165" s="29"/>
      <c r="RD165" s="29"/>
      <c r="RE165" s="29"/>
      <c r="RF165" s="29"/>
      <c r="RG165" s="29"/>
      <c r="RH165" s="29"/>
      <c r="RI165" s="29"/>
      <c r="RJ165" s="29"/>
      <c r="RK165" s="29"/>
      <c r="RL165" s="29"/>
    </row>
    <row r="166" spans="1:480" s="30" customFormat="1" ht="84" customHeight="1" x14ac:dyDescent="0.25">
      <c r="A166" s="34" t="s">
        <v>53</v>
      </c>
      <c r="B166" s="34" t="s">
        <v>60</v>
      </c>
      <c r="C166" s="34" t="s">
        <v>19</v>
      </c>
      <c r="D166" s="26" t="s">
        <v>183</v>
      </c>
      <c r="E166" s="26" t="s">
        <v>26</v>
      </c>
      <c r="F166" s="25" t="s">
        <v>27</v>
      </c>
      <c r="G166" s="36">
        <v>0</v>
      </c>
      <c r="H166" s="76" t="s">
        <v>13</v>
      </c>
      <c r="I166" s="27">
        <v>0</v>
      </c>
      <c r="J166" s="27">
        <v>1</v>
      </c>
      <c r="K166" s="33">
        <v>0</v>
      </c>
      <c r="L166" s="28">
        <v>0</v>
      </c>
      <c r="M166" s="28">
        <v>23000</v>
      </c>
      <c r="N166" s="52"/>
      <c r="O166" s="52"/>
      <c r="P166" s="75"/>
      <c r="Q166" s="16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  <c r="DR166" s="29"/>
      <c r="DS166" s="29"/>
      <c r="DT166" s="29"/>
      <c r="DU166" s="29"/>
      <c r="DV166" s="29"/>
      <c r="DW166" s="29"/>
      <c r="DX166" s="29"/>
      <c r="DY166" s="29"/>
      <c r="DZ166" s="29"/>
      <c r="EA166" s="29"/>
      <c r="EB166" s="29"/>
      <c r="EC166" s="29"/>
      <c r="ED166" s="29"/>
      <c r="EE166" s="29"/>
      <c r="EF166" s="29"/>
      <c r="EG166" s="29"/>
      <c r="EH166" s="29"/>
      <c r="EI166" s="29"/>
      <c r="EJ166" s="29"/>
      <c r="EK166" s="29"/>
      <c r="EL166" s="29"/>
      <c r="EM166" s="29"/>
      <c r="EN166" s="29"/>
      <c r="EO166" s="29"/>
      <c r="EP166" s="29"/>
      <c r="EQ166" s="29"/>
      <c r="ER166" s="29"/>
      <c r="ES166" s="29"/>
      <c r="ET166" s="29"/>
      <c r="EU166" s="29"/>
      <c r="EV166" s="29"/>
      <c r="EW166" s="29"/>
      <c r="EX166" s="29"/>
      <c r="EY166" s="29"/>
      <c r="EZ166" s="29"/>
      <c r="FA166" s="29"/>
      <c r="FB166" s="29"/>
      <c r="FC166" s="29"/>
      <c r="FD166" s="29"/>
      <c r="FE166" s="29"/>
      <c r="FF166" s="29"/>
      <c r="FG166" s="29"/>
      <c r="FH166" s="29"/>
      <c r="FI166" s="29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  <c r="FY166" s="29"/>
      <c r="FZ166" s="29"/>
      <c r="GA166" s="29"/>
      <c r="GB166" s="29"/>
      <c r="GC166" s="29"/>
      <c r="GD166" s="29"/>
      <c r="GE166" s="29"/>
      <c r="GF166" s="29"/>
      <c r="GG166" s="29"/>
      <c r="GH166" s="29"/>
      <c r="GI166" s="29"/>
      <c r="GJ166" s="29"/>
      <c r="GK166" s="29"/>
      <c r="GL166" s="29"/>
      <c r="GM166" s="29"/>
      <c r="GN166" s="29"/>
      <c r="GO166" s="29"/>
      <c r="GP166" s="29"/>
      <c r="GQ166" s="29"/>
      <c r="GR166" s="29"/>
      <c r="GS166" s="29"/>
      <c r="GT166" s="29"/>
      <c r="GU166" s="29"/>
      <c r="GV166" s="29"/>
      <c r="GW166" s="29"/>
      <c r="GX166" s="29"/>
      <c r="GY166" s="29"/>
      <c r="GZ166" s="29"/>
      <c r="HA166" s="29"/>
      <c r="HB166" s="29"/>
      <c r="HC166" s="29"/>
      <c r="HD166" s="29"/>
      <c r="HE166" s="29"/>
      <c r="HF166" s="29"/>
      <c r="HG166" s="29"/>
      <c r="HH166" s="29"/>
      <c r="HI166" s="29"/>
      <c r="HJ166" s="29"/>
      <c r="HK166" s="29"/>
      <c r="HL166" s="29"/>
      <c r="HM166" s="29"/>
      <c r="HN166" s="29"/>
      <c r="HO166" s="29"/>
      <c r="HP166" s="29"/>
      <c r="HQ166" s="29"/>
      <c r="HR166" s="29"/>
      <c r="HS166" s="29"/>
      <c r="HT166" s="29"/>
      <c r="HU166" s="29"/>
      <c r="HV166" s="29"/>
      <c r="HW166" s="29"/>
      <c r="HX166" s="29"/>
      <c r="HY166" s="29"/>
      <c r="HZ166" s="29"/>
      <c r="IA166" s="29"/>
      <c r="IB166" s="29"/>
      <c r="IC166" s="29"/>
      <c r="ID166" s="29"/>
      <c r="IE166" s="29"/>
      <c r="IF166" s="29"/>
      <c r="IG166" s="29"/>
      <c r="IH166" s="29"/>
      <c r="II166" s="29"/>
      <c r="IJ166" s="29"/>
      <c r="IK166" s="29"/>
      <c r="IL166" s="29"/>
      <c r="IM166" s="29"/>
      <c r="IN166" s="29"/>
      <c r="IO166" s="29"/>
      <c r="IP166" s="29"/>
      <c r="IQ166" s="29"/>
      <c r="IR166" s="29"/>
      <c r="IS166" s="29"/>
      <c r="IT166" s="29"/>
      <c r="IU166" s="29"/>
      <c r="IV166" s="29"/>
      <c r="IW166" s="29"/>
      <c r="IX166" s="29"/>
      <c r="IY166" s="29"/>
      <c r="IZ166" s="29"/>
      <c r="JA166" s="29"/>
      <c r="JB166" s="29"/>
      <c r="JC166" s="29"/>
      <c r="JD166" s="29"/>
      <c r="JE166" s="29"/>
      <c r="JF166" s="29"/>
      <c r="JG166" s="29"/>
      <c r="JH166" s="29"/>
      <c r="JI166" s="29"/>
      <c r="JJ166" s="29"/>
      <c r="JK166" s="29"/>
      <c r="JL166" s="29"/>
      <c r="JM166" s="29"/>
      <c r="JN166" s="29"/>
      <c r="JO166" s="29"/>
      <c r="JP166" s="29"/>
      <c r="JQ166" s="29"/>
      <c r="JR166" s="29"/>
      <c r="JS166" s="29"/>
      <c r="JT166" s="29"/>
      <c r="JU166" s="29"/>
      <c r="JV166" s="29"/>
      <c r="JW166" s="29"/>
      <c r="JX166" s="29"/>
      <c r="JY166" s="29"/>
      <c r="JZ166" s="29"/>
      <c r="KA166" s="29"/>
      <c r="KB166" s="29"/>
      <c r="KC166" s="29"/>
      <c r="KD166" s="29"/>
      <c r="KE166" s="29"/>
      <c r="KF166" s="29"/>
      <c r="KG166" s="29"/>
      <c r="KH166" s="29"/>
      <c r="KI166" s="29"/>
      <c r="KJ166" s="29"/>
      <c r="KK166" s="29"/>
      <c r="KL166" s="29"/>
      <c r="KM166" s="29"/>
      <c r="KN166" s="29"/>
      <c r="KO166" s="29"/>
      <c r="KP166" s="29"/>
      <c r="KQ166" s="29"/>
      <c r="KR166" s="29"/>
      <c r="KS166" s="29"/>
      <c r="KT166" s="29"/>
      <c r="KU166" s="29"/>
      <c r="KV166" s="29"/>
      <c r="KW166" s="29"/>
      <c r="KX166" s="29"/>
      <c r="KY166" s="29"/>
      <c r="KZ166" s="29"/>
      <c r="LA166" s="29"/>
      <c r="LB166" s="29"/>
      <c r="LC166" s="29"/>
      <c r="LD166" s="29"/>
      <c r="LE166" s="29"/>
      <c r="LF166" s="29"/>
      <c r="LG166" s="29"/>
      <c r="LH166" s="29"/>
      <c r="LI166" s="29"/>
      <c r="LJ166" s="29"/>
      <c r="LK166" s="29"/>
      <c r="LL166" s="29"/>
      <c r="LM166" s="29"/>
      <c r="LN166" s="29"/>
      <c r="LO166" s="29"/>
      <c r="LP166" s="29"/>
      <c r="LQ166" s="29"/>
      <c r="LR166" s="29"/>
      <c r="LS166" s="29"/>
      <c r="LT166" s="29"/>
      <c r="LU166" s="29"/>
      <c r="LV166" s="29"/>
      <c r="LW166" s="29"/>
      <c r="LX166" s="29"/>
      <c r="LY166" s="29"/>
      <c r="LZ166" s="29"/>
      <c r="MA166" s="29"/>
      <c r="MB166" s="29"/>
      <c r="MC166" s="29"/>
      <c r="MD166" s="29"/>
      <c r="ME166" s="29"/>
      <c r="MF166" s="29"/>
      <c r="MG166" s="29"/>
      <c r="MH166" s="29"/>
      <c r="MI166" s="29"/>
      <c r="MJ166" s="29"/>
      <c r="MK166" s="29"/>
      <c r="ML166" s="29"/>
      <c r="MM166" s="29"/>
      <c r="MN166" s="29"/>
      <c r="MO166" s="29"/>
      <c r="MP166" s="29"/>
      <c r="MQ166" s="29"/>
      <c r="MR166" s="29"/>
      <c r="MS166" s="29"/>
      <c r="MT166" s="29"/>
      <c r="MU166" s="29"/>
      <c r="MV166" s="29"/>
      <c r="MW166" s="29"/>
      <c r="MX166" s="29"/>
      <c r="MY166" s="29"/>
      <c r="MZ166" s="29"/>
      <c r="NA166" s="29"/>
      <c r="NB166" s="29"/>
      <c r="NC166" s="29"/>
      <c r="ND166" s="29"/>
      <c r="NE166" s="29"/>
      <c r="NF166" s="29"/>
      <c r="NG166" s="29"/>
      <c r="NH166" s="29"/>
      <c r="NI166" s="29"/>
      <c r="NJ166" s="29"/>
      <c r="NK166" s="29"/>
      <c r="NL166" s="29"/>
      <c r="NM166" s="29"/>
      <c r="NN166" s="29"/>
      <c r="NO166" s="29"/>
      <c r="NP166" s="29"/>
      <c r="NQ166" s="29"/>
      <c r="NR166" s="29"/>
      <c r="NS166" s="29"/>
      <c r="NT166" s="29"/>
      <c r="NU166" s="29"/>
      <c r="NV166" s="29"/>
      <c r="NW166" s="29"/>
      <c r="NX166" s="29"/>
      <c r="NY166" s="29"/>
      <c r="NZ166" s="29"/>
      <c r="OA166" s="29"/>
      <c r="OB166" s="29"/>
      <c r="OC166" s="29"/>
      <c r="OD166" s="29"/>
      <c r="OE166" s="29"/>
      <c r="OF166" s="29"/>
      <c r="OG166" s="29"/>
      <c r="OH166" s="29"/>
      <c r="OI166" s="29"/>
      <c r="OJ166" s="29"/>
      <c r="OK166" s="29"/>
      <c r="OL166" s="29"/>
      <c r="OM166" s="29"/>
      <c r="ON166" s="29"/>
      <c r="OO166" s="29"/>
      <c r="OP166" s="29"/>
      <c r="OQ166" s="29"/>
      <c r="OR166" s="29"/>
      <c r="OS166" s="29"/>
      <c r="OT166" s="29"/>
      <c r="OU166" s="29"/>
      <c r="OV166" s="29"/>
      <c r="OW166" s="29"/>
      <c r="OX166" s="29"/>
      <c r="OY166" s="29"/>
      <c r="OZ166" s="29"/>
      <c r="PA166" s="29"/>
      <c r="PB166" s="29"/>
      <c r="PC166" s="29"/>
      <c r="PD166" s="29"/>
      <c r="PE166" s="29"/>
      <c r="PF166" s="29"/>
      <c r="PG166" s="29"/>
      <c r="PH166" s="29"/>
      <c r="PI166" s="29"/>
      <c r="PJ166" s="29"/>
      <c r="PK166" s="29"/>
      <c r="PL166" s="29"/>
      <c r="PM166" s="29"/>
      <c r="PN166" s="29"/>
      <c r="PO166" s="29"/>
      <c r="PP166" s="29"/>
      <c r="PQ166" s="29"/>
      <c r="PR166" s="29"/>
      <c r="PS166" s="29"/>
      <c r="PT166" s="29"/>
      <c r="PU166" s="29"/>
      <c r="PV166" s="29"/>
      <c r="PW166" s="29"/>
      <c r="PX166" s="29"/>
      <c r="PY166" s="29"/>
      <c r="PZ166" s="29"/>
      <c r="QA166" s="29"/>
      <c r="QB166" s="29"/>
      <c r="QC166" s="29"/>
      <c r="QD166" s="29"/>
      <c r="QE166" s="29"/>
      <c r="QF166" s="29"/>
      <c r="QG166" s="29"/>
      <c r="QH166" s="29"/>
      <c r="QI166" s="29"/>
      <c r="QJ166" s="29"/>
      <c r="QK166" s="29"/>
      <c r="QL166" s="29"/>
      <c r="QM166" s="29"/>
      <c r="QN166" s="29"/>
      <c r="QO166" s="29"/>
      <c r="QP166" s="29"/>
      <c r="QQ166" s="29"/>
      <c r="QR166" s="29"/>
      <c r="QS166" s="29"/>
      <c r="QT166" s="29"/>
      <c r="QU166" s="29"/>
      <c r="QV166" s="29"/>
      <c r="QW166" s="29"/>
      <c r="QX166" s="29"/>
      <c r="QY166" s="29"/>
      <c r="QZ166" s="29"/>
      <c r="RA166" s="29"/>
      <c r="RB166" s="29"/>
      <c r="RC166" s="29"/>
      <c r="RD166" s="29"/>
      <c r="RE166" s="29"/>
      <c r="RF166" s="29"/>
      <c r="RG166" s="29"/>
      <c r="RH166" s="29"/>
      <c r="RI166" s="29"/>
      <c r="RJ166" s="29"/>
      <c r="RK166" s="29"/>
      <c r="RL166" s="29"/>
    </row>
    <row r="167" spans="1:480" s="30" customFormat="1" ht="84" customHeight="1" x14ac:dyDescent="0.25">
      <c r="A167" s="34" t="s">
        <v>53</v>
      </c>
      <c r="B167" s="34" t="s">
        <v>60</v>
      </c>
      <c r="C167" s="34" t="s">
        <v>19</v>
      </c>
      <c r="D167" s="26" t="s">
        <v>229</v>
      </c>
      <c r="E167" s="26" t="s">
        <v>26</v>
      </c>
      <c r="F167" s="25" t="s">
        <v>27</v>
      </c>
      <c r="G167" s="36">
        <v>1</v>
      </c>
      <c r="H167" s="76">
        <v>45413</v>
      </c>
      <c r="I167" s="27">
        <v>0</v>
      </c>
      <c r="J167" s="27">
        <v>0</v>
      </c>
      <c r="K167" s="28">
        <v>3400</v>
      </c>
      <c r="L167" s="28">
        <v>0</v>
      </c>
      <c r="M167" s="28">
        <v>0</v>
      </c>
      <c r="N167" s="102"/>
      <c r="O167" s="102"/>
      <c r="P167" s="102"/>
      <c r="Q167" s="175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  <c r="FY167" s="29"/>
      <c r="FZ167" s="29"/>
      <c r="GA167" s="29"/>
      <c r="GB167" s="29"/>
      <c r="GC167" s="29"/>
      <c r="GD167" s="29"/>
      <c r="GE167" s="29"/>
      <c r="GF167" s="29"/>
      <c r="GG167" s="29"/>
      <c r="GH167" s="29"/>
      <c r="GI167" s="29"/>
      <c r="GJ167" s="29"/>
      <c r="GK167" s="29"/>
      <c r="GL167" s="29"/>
      <c r="GM167" s="29"/>
      <c r="GN167" s="29"/>
      <c r="GO167" s="29"/>
      <c r="GP167" s="29"/>
      <c r="GQ167" s="29"/>
      <c r="GR167" s="29"/>
      <c r="GS167" s="29"/>
      <c r="GT167" s="29"/>
      <c r="GU167" s="29"/>
      <c r="GV167" s="29"/>
      <c r="GW167" s="29"/>
      <c r="GX167" s="29"/>
      <c r="GY167" s="29"/>
      <c r="GZ167" s="29"/>
      <c r="HA167" s="29"/>
      <c r="HB167" s="29"/>
      <c r="HC167" s="29"/>
      <c r="HD167" s="29"/>
      <c r="HE167" s="29"/>
      <c r="HF167" s="29"/>
      <c r="HG167" s="29"/>
      <c r="HH167" s="29"/>
      <c r="HI167" s="29"/>
      <c r="HJ167" s="29"/>
      <c r="HK167" s="29"/>
      <c r="HL167" s="29"/>
      <c r="HM167" s="29"/>
      <c r="HN167" s="29"/>
      <c r="HO167" s="29"/>
      <c r="HP167" s="29"/>
      <c r="HQ167" s="29"/>
      <c r="HR167" s="29"/>
      <c r="HS167" s="29"/>
      <c r="HT167" s="29"/>
      <c r="HU167" s="29"/>
      <c r="HV167" s="29"/>
      <c r="HW167" s="29"/>
      <c r="HX167" s="29"/>
      <c r="HY167" s="29"/>
      <c r="HZ167" s="29"/>
      <c r="IA167" s="29"/>
      <c r="IB167" s="29"/>
      <c r="IC167" s="29"/>
      <c r="ID167" s="29"/>
      <c r="IE167" s="29"/>
      <c r="IF167" s="29"/>
      <c r="IG167" s="29"/>
      <c r="IH167" s="29"/>
      <c r="II167" s="29"/>
      <c r="IJ167" s="29"/>
      <c r="IK167" s="29"/>
      <c r="IL167" s="29"/>
      <c r="IM167" s="29"/>
      <c r="IN167" s="29"/>
      <c r="IO167" s="29"/>
      <c r="IP167" s="29"/>
      <c r="IQ167" s="29"/>
      <c r="IR167" s="29"/>
      <c r="IS167" s="29"/>
      <c r="IT167" s="29"/>
      <c r="IU167" s="29"/>
      <c r="IV167" s="29"/>
      <c r="IW167" s="29"/>
      <c r="IX167" s="29"/>
      <c r="IY167" s="29"/>
      <c r="IZ167" s="29"/>
      <c r="JA167" s="29"/>
      <c r="JB167" s="29"/>
      <c r="JC167" s="29"/>
      <c r="JD167" s="29"/>
      <c r="JE167" s="29"/>
      <c r="JF167" s="29"/>
      <c r="JG167" s="29"/>
      <c r="JH167" s="29"/>
      <c r="JI167" s="29"/>
      <c r="JJ167" s="29"/>
      <c r="JK167" s="29"/>
      <c r="JL167" s="29"/>
      <c r="JM167" s="29"/>
      <c r="JN167" s="29"/>
      <c r="JO167" s="29"/>
      <c r="JP167" s="29"/>
      <c r="JQ167" s="29"/>
      <c r="JR167" s="29"/>
      <c r="JS167" s="29"/>
      <c r="JT167" s="29"/>
      <c r="JU167" s="29"/>
      <c r="JV167" s="29"/>
      <c r="JW167" s="29"/>
      <c r="JX167" s="29"/>
      <c r="JY167" s="29"/>
      <c r="JZ167" s="29"/>
      <c r="KA167" s="29"/>
      <c r="KB167" s="29"/>
      <c r="KC167" s="29"/>
      <c r="KD167" s="29"/>
      <c r="KE167" s="29"/>
      <c r="KF167" s="29"/>
      <c r="KG167" s="29"/>
      <c r="KH167" s="29"/>
      <c r="KI167" s="29"/>
      <c r="KJ167" s="29"/>
      <c r="KK167" s="29"/>
      <c r="KL167" s="29"/>
      <c r="KM167" s="29"/>
      <c r="KN167" s="29"/>
      <c r="KO167" s="29"/>
      <c r="KP167" s="29"/>
      <c r="KQ167" s="29"/>
      <c r="KR167" s="29"/>
      <c r="KS167" s="29"/>
      <c r="KT167" s="29"/>
      <c r="KU167" s="29"/>
      <c r="KV167" s="29"/>
      <c r="KW167" s="29"/>
      <c r="KX167" s="29"/>
      <c r="KY167" s="29"/>
      <c r="KZ167" s="29"/>
      <c r="LA167" s="29"/>
      <c r="LB167" s="29"/>
      <c r="LC167" s="29"/>
      <c r="LD167" s="29"/>
      <c r="LE167" s="29"/>
      <c r="LF167" s="29"/>
      <c r="LG167" s="29"/>
      <c r="LH167" s="29"/>
      <c r="LI167" s="29"/>
      <c r="LJ167" s="29"/>
      <c r="LK167" s="29"/>
      <c r="LL167" s="29"/>
      <c r="LM167" s="29"/>
      <c r="LN167" s="29"/>
      <c r="LO167" s="29"/>
      <c r="LP167" s="29"/>
      <c r="LQ167" s="29"/>
      <c r="LR167" s="29"/>
      <c r="LS167" s="29"/>
      <c r="LT167" s="29"/>
      <c r="LU167" s="29"/>
      <c r="LV167" s="29"/>
      <c r="LW167" s="29"/>
      <c r="LX167" s="29"/>
      <c r="LY167" s="29"/>
      <c r="LZ167" s="29"/>
      <c r="MA167" s="29"/>
      <c r="MB167" s="29"/>
      <c r="MC167" s="29"/>
      <c r="MD167" s="29"/>
      <c r="ME167" s="29"/>
      <c r="MF167" s="29"/>
      <c r="MG167" s="29"/>
      <c r="MH167" s="29"/>
      <c r="MI167" s="29"/>
      <c r="MJ167" s="29"/>
      <c r="MK167" s="29"/>
      <c r="ML167" s="29"/>
      <c r="MM167" s="29"/>
      <c r="MN167" s="29"/>
      <c r="MO167" s="29"/>
      <c r="MP167" s="29"/>
      <c r="MQ167" s="29"/>
      <c r="MR167" s="29"/>
      <c r="MS167" s="29"/>
      <c r="MT167" s="29"/>
      <c r="MU167" s="29"/>
      <c r="MV167" s="29"/>
      <c r="MW167" s="29"/>
      <c r="MX167" s="29"/>
      <c r="MY167" s="29"/>
      <c r="MZ167" s="29"/>
      <c r="NA167" s="29"/>
      <c r="NB167" s="29"/>
      <c r="NC167" s="29"/>
      <c r="ND167" s="29"/>
      <c r="NE167" s="29"/>
      <c r="NF167" s="29"/>
      <c r="NG167" s="29"/>
      <c r="NH167" s="29"/>
      <c r="NI167" s="29"/>
      <c r="NJ167" s="29"/>
      <c r="NK167" s="29"/>
      <c r="NL167" s="29"/>
      <c r="NM167" s="29"/>
      <c r="NN167" s="29"/>
      <c r="NO167" s="29"/>
      <c r="NP167" s="29"/>
      <c r="NQ167" s="29"/>
      <c r="NR167" s="29"/>
      <c r="NS167" s="29"/>
      <c r="NT167" s="29"/>
      <c r="NU167" s="29"/>
      <c r="NV167" s="29"/>
      <c r="NW167" s="29"/>
      <c r="NX167" s="29"/>
      <c r="NY167" s="29"/>
      <c r="NZ167" s="29"/>
      <c r="OA167" s="29"/>
      <c r="OB167" s="29"/>
      <c r="OC167" s="29"/>
      <c r="OD167" s="29"/>
      <c r="OE167" s="29"/>
      <c r="OF167" s="29"/>
      <c r="OG167" s="29"/>
      <c r="OH167" s="29"/>
      <c r="OI167" s="29"/>
      <c r="OJ167" s="29"/>
      <c r="OK167" s="29"/>
      <c r="OL167" s="29"/>
      <c r="OM167" s="29"/>
      <c r="ON167" s="29"/>
      <c r="OO167" s="29"/>
      <c r="OP167" s="29"/>
      <c r="OQ167" s="29"/>
      <c r="OR167" s="29"/>
      <c r="OS167" s="29"/>
      <c r="OT167" s="29"/>
      <c r="OU167" s="29"/>
      <c r="OV167" s="29"/>
      <c r="OW167" s="29"/>
      <c r="OX167" s="29"/>
      <c r="OY167" s="29"/>
      <c r="OZ167" s="29"/>
      <c r="PA167" s="29"/>
      <c r="PB167" s="29"/>
      <c r="PC167" s="29"/>
      <c r="PD167" s="29"/>
      <c r="PE167" s="29"/>
      <c r="PF167" s="29"/>
      <c r="PG167" s="29"/>
      <c r="PH167" s="29"/>
      <c r="PI167" s="29"/>
      <c r="PJ167" s="29"/>
      <c r="PK167" s="29"/>
      <c r="PL167" s="29"/>
      <c r="PM167" s="29"/>
      <c r="PN167" s="29"/>
      <c r="PO167" s="29"/>
      <c r="PP167" s="29"/>
      <c r="PQ167" s="29"/>
      <c r="PR167" s="29"/>
      <c r="PS167" s="29"/>
      <c r="PT167" s="29"/>
      <c r="PU167" s="29"/>
      <c r="PV167" s="29"/>
      <c r="PW167" s="29"/>
      <c r="PX167" s="29"/>
      <c r="PY167" s="29"/>
      <c r="PZ167" s="29"/>
      <c r="QA167" s="29"/>
      <c r="QB167" s="29"/>
      <c r="QC167" s="29"/>
      <c r="QD167" s="29"/>
      <c r="QE167" s="29"/>
      <c r="QF167" s="29"/>
      <c r="QG167" s="29"/>
      <c r="QH167" s="29"/>
      <c r="QI167" s="29"/>
      <c r="QJ167" s="29"/>
      <c r="QK167" s="29"/>
      <c r="QL167" s="29"/>
      <c r="QM167" s="29"/>
      <c r="QN167" s="29"/>
      <c r="QO167" s="29"/>
      <c r="QP167" s="29"/>
      <c r="QQ167" s="29"/>
      <c r="QR167" s="29"/>
      <c r="QS167" s="29"/>
      <c r="QT167" s="29"/>
      <c r="QU167" s="29"/>
      <c r="QV167" s="29"/>
      <c r="QW167" s="29"/>
      <c r="QX167" s="29"/>
      <c r="QY167" s="29"/>
      <c r="QZ167" s="29"/>
      <c r="RA167" s="29"/>
      <c r="RB167" s="29"/>
      <c r="RC167" s="29"/>
      <c r="RD167" s="29"/>
      <c r="RE167" s="29"/>
      <c r="RF167" s="29"/>
      <c r="RG167" s="29"/>
      <c r="RH167" s="29"/>
      <c r="RI167" s="29"/>
    </row>
    <row r="168" spans="1:480" s="30" customFormat="1" ht="84" customHeight="1" x14ac:dyDescent="0.25">
      <c r="A168" s="179" t="s">
        <v>53</v>
      </c>
      <c r="B168" s="179" t="s">
        <v>60</v>
      </c>
      <c r="C168" s="179" t="s">
        <v>19</v>
      </c>
      <c r="D168" s="103" t="s">
        <v>230</v>
      </c>
      <c r="E168" s="203" t="s">
        <v>26</v>
      </c>
      <c r="F168" s="179" t="s">
        <v>27</v>
      </c>
      <c r="G168" s="183">
        <v>1</v>
      </c>
      <c r="H168" s="185">
        <v>45627</v>
      </c>
      <c r="I168" s="179">
        <v>0</v>
      </c>
      <c r="J168" s="179">
        <v>0</v>
      </c>
      <c r="K168" s="33">
        <v>5500</v>
      </c>
      <c r="L168" s="33">
        <v>0</v>
      </c>
      <c r="M168" s="33">
        <v>0</v>
      </c>
      <c r="N168" s="102"/>
      <c r="O168" s="102"/>
      <c r="P168" s="102"/>
      <c r="Q168" s="175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  <c r="FY168" s="29"/>
      <c r="FZ168" s="29"/>
      <c r="GA168" s="29"/>
      <c r="GB168" s="29"/>
      <c r="GC168" s="29"/>
      <c r="GD168" s="29"/>
      <c r="GE168" s="29"/>
      <c r="GF168" s="29"/>
      <c r="GG168" s="29"/>
      <c r="GH168" s="29"/>
      <c r="GI168" s="29"/>
      <c r="GJ168" s="29"/>
      <c r="GK168" s="29"/>
      <c r="GL168" s="29"/>
      <c r="GM168" s="29"/>
      <c r="GN168" s="29"/>
      <c r="GO168" s="29"/>
      <c r="GP168" s="29"/>
      <c r="GQ168" s="29"/>
      <c r="GR168" s="29"/>
      <c r="GS168" s="29"/>
      <c r="GT168" s="29"/>
      <c r="GU168" s="29"/>
      <c r="GV168" s="29"/>
      <c r="GW168" s="29"/>
      <c r="GX168" s="29"/>
      <c r="GY168" s="29"/>
      <c r="GZ168" s="29"/>
      <c r="HA168" s="29"/>
      <c r="HB168" s="29"/>
      <c r="HC168" s="29"/>
      <c r="HD168" s="29"/>
      <c r="HE168" s="29"/>
      <c r="HF168" s="29"/>
      <c r="HG168" s="29"/>
      <c r="HH168" s="29"/>
      <c r="HI168" s="29"/>
      <c r="HJ168" s="29"/>
      <c r="HK168" s="29"/>
      <c r="HL168" s="29"/>
      <c r="HM168" s="29"/>
      <c r="HN168" s="29"/>
      <c r="HO168" s="29"/>
      <c r="HP168" s="29"/>
      <c r="HQ168" s="29"/>
      <c r="HR168" s="29"/>
      <c r="HS168" s="29"/>
      <c r="HT168" s="29"/>
      <c r="HU168" s="29"/>
      <c r="HV168" s="29"/>
      <c r="HW168" s="29"/>
      <c r="HX168" s="29"/>
      <c r="HY168" s="29"/>
      <c r="HZ168" s="29"/>
      <c r="IA168" s="29"/>
      <c r="IB168" s="29"/>
      <c r="IC168" s="29"/>
      <c r="ID168" s="29"/>
      <c r="IE168" s="29"/>
      <c r="IF168" s="29"/>
      <c r="IG168" s="29"/>
      <c r="IH168" s="29"/>
      <c r="II168" s="29"/>
      <c r="IJ168" s="29"/>
      <c r="IK168" s="29"/>
      <c r="IL168" s="29"/>
      <c r="IM168" s="29"/>
      <c r="IN168" s="29"/>
      <c r="IO168" s="29"/>
      <c r="IP168" s="29"/>
      <c r="IQ168" s="29"/>
      <c r="IR168" s="29"/>
      <c r="IS168" s="29"/>
      <c r="IT168" s="29"/>
      <c r="IU168" s="29"/>
      <c r="IV168" s="29"/>
      <c r="IW168" s="29"/>
      <c r="IX168" s="29"/>
      <c r="IY168" s="29"/>
      <c r="IZ168" s="29"/>
      <c r="JA168" s="29"/>
      <c r="JB168" s="29"/>
      <c r="JC168" s="29"/>
      <c r="JD168" s="29"/>
      <c r="JE168" s="29"/>
      <c r="JF168" s="29"/>
      <c r="JG168" s="29"/>
      <c r="JH168" s="29"/>
      <c r="JI168" s="29"/>
      <c r="JJ168" s="29"/>
      <c r="JK168" s="29"/>
      <c r="JL168" s="29"/>
      <c r="JM168" s="29"/>
      <c r="JN168" s="29"/>
      <c r="JO168" s="29"/>
      <c r="JP168" s="29"/>
      <c r="JQ168" s="29"/>
      <c r="JR168" s="29"/>
      <c r="JS168" s="29"/>
      <c r="JT168" s="29"/>
      <c r="JU168" s="29"/>
      <c r="JV168" s="29"/>
      <c r="JW168" s="29"/>
      <c r="JX168" s="29"/>
      <c r="JY168" s="29"/>
      <c r="JZ168" s="29"/>
      <c r="KA168" s="29"/>
      <c r="KB168" s="29"/>
      <c r="KC168" s="29"/>
      <c r="KD168" s="29"/>
      <c r="KE168" s="29"/>
      <c r="KF168" s="29"/>
      <c r="KG168" s="29"/>
      <c r="KH168" s="29"/>
      <c r="KI168" s="29"/>
      <c r="KJ168" s="29"/>
      <c r="KK168" s="29"/>
      <c r="KL168" s="29"/>
      <c r="KM168" s="29"/>
      <c r="KN168" s="29"/>
      <c r="KO168" s="29"/>
      <c r="KP168" s="29"/>
      <c r="KQ168" s="29"/>
      <c r="KR168" s="29"/>
      <c r="KS168" s="29"/>
      <c r="KT168" s="29"/>
      <c r="KU168" s="29"/>
      <c r="KV168" s="29"/>
      <c r="KW168" s="29"/>
      <c r="KX168" s="29"/>
      <c r="KY168" s="29"/>
      <c r="KZ168" s="29"/>
      <c r="LA168" s="29"/>
      <c r="LB168" s="29"/>
      <c r="LC168" s="29"/>
      <c r="LD168" s="29"/>
      <c r="LE168" s="29"/>
      <c r="LF168" s="29"/>
      <c r="LG168" s="29"/>
      <c r="LH168" s="29"/>
      <c r="LI168" s="29"/>
      <c r="LJ168" s="29"/>
      <c r="LK168" s="29"/>
      <c r="LL168" s="29"/>
      <c r="LM168" s="29"/>
      <c r="LN168" s="29"/>
      <c r="LO168" s="29"/>
      <c r="LP168" s="29"/>
      <c r="LQ168" s="29"/>
      <c r="LR168" s="29"/>
      <c r="LS168" s="29"/>
      <c r="LT168" s="29"/>
      <c r="LU168" s="29"/>
      <c r="LV168" s="29"/>
      <c r="LW168" s="29"/>
      <c r="LX168" s="29"/>
      <c r="LY168" s="29"/>
      <c r="LZ168" s="29"/>
      <c r="MA168" s="29"/>
      <c r="MB168" s="29"/>
      <c r="MC168" s="29"/>
      <c r="MD168" s="29"/>
      <c r="ME168" s="29"/>
      <c r="MF168" s="29"/>
      <c r="MG168" s="29"/>
      <c r="MH168" s="29"/>
      <c r="MI168" s="29"/>
      <c r="MJ168" s="29"/>
      <c r="MK168" s="29"/>
      <c r="ML168" s="29"/>
      <c r="MM168" s="29"/>
      <c r="MN168" s="29"/>
      <c r="MO168" s="29"/>
      <c r="MP168" s="29"/>
      <c r="MQ168" s="29"/>
      <c r="MR168" s="29"/>
      <c r="MS168" s="29"/>
      <c r="MT168" s="29"/>
      <c r="MU168" s="29"/>
      <c r="MV168" s="29"/>
      <c r="MW168" s="29"/>
      <c r="MX168" s="29"/>
      <c r="MY168" s="29"/>
      <c r="MZ168" s="29"/>
      <c r="NA168" s="29"/>
      <c r="NB168" s="29"/>
      <c r="NC168" s="29"/>
      <c r="ND168" s="29"/>
      <c r="NE168" s="29"/>
      <c r="NF168" s="29"/>
      <c r="NG168" s="29"/>
      <c r="NH168" s="29"/>
      <c r="NI168" s="29"/>
      <c r="NJ168" s="29"/>
      <c r="NK168" s="29"/>
      <c r="NL168" s="29"/>
      <c r="NM168" s="29"/>
      <c r="NN168" s="29"/>
      <c r="NO168" s="29"/>
      <c r="NP168" s="29"/>
      <c r="NQ168" s="29"/>
      <c r="NR168" s="29"/>
      <c r="NS168" s="29"/>
      <c r="NT168" s="29"/>
      <c r="NU168" s="29"/>
      <c r="NV168" s="29"/>
      <c r="NW168" s="29"/>
      <c r="NX168" s="29"/>
      <c r="NY168" s="29"/>
      <c r="NZ168" s="29"/>
      <c r="OA168" s="29"/>
      <c r="OB168" s="29"/>
      <c r="OC168" s="29"/>
      <c r="OD168" s="29"/>
      <c r="OE168" s="29"/>
      <c r="OF168" s="29"/>
      <c r="OG168" s="29"/>
      <c r="OH168" s="29"/>
      <c r="OI168" s="29"/>
      <c r="OJ168" s="29"/>
      <c r="OK168" s="29"/>
      <c r="OL168" s="29"/>
      <c r="OM168" s="29"/>
      <c r="ON168" s="29"/>
      <c r="OO168" s="29"/>
      <c r="OP168" s="29"/>
      <c r="OQ168" s="29"/>
      <c r="OR168" s="29"/>
      <c r="OS168" s="29"/>
      <c r="OT168" s="29"/>
      <c r="OU168" s="29"/>
      <c r="OV168" s="29"/>
      <c r="OW168" s="29"/>
      <c r="OX168" s="29"/>
      <c r="OY168" s="29"/>
      <c r="OZ168" s="29"/>
      <c r="PA168" s="29"/>
      <c r="PB168" s="29"/>
      <c r="PC168" s="29"/>
      <c r="PD168" s="29"/>
      <c r="PE168" s="29"/>
      <c r="PF168" s="29"/>
      <c r="PG168" s="29"/>
      <c r="PH168" s="29"/>
      <c r="PI168" s="29"/>
      <c r="PJ168" s="29"/>
      <c r="PK168" s="29"/>
      <c r="PL168" s="29"/>
      <c r="PM168" s="29"/>
      <c r="PN168" s="29"/>
      <c r="PO168" s="29"/>
      <c r="PP168" s="29"/>
      <c r="PQ168" s="29"/>
      <c r="PR168" s="29"/>
      <c r="PS168" s="29"/>
      <c r="PT168" s="29"/>
      <c r="PU168" s="29"/>
      <c r="PV168" s="29"/>
      <c r="PW168" s="29"/>
      <c r="PX168" s="29"/>
      <c r="PY168" s="29"/>
      <c r="PZ168" s="29"/>
      <c r="QA168" s="29"/>
      <c r="QB168" s="29"/>
      <c r="QC168" s="29"/>
      <c r="QD168" s="29"/>
      <c r="QE168" s="29"/>
      <c r="QF168" s="29"/>
      <c r="QG168" s="29"/>
      <c r="QH168" s="29"/>
      <c r="QI168" s="29"/>
      <c r="QJ168" s="29"/>
      <c r="QK168" s="29"/>
      <c r="QL168" s="29"/>
      <c r="QM168" s="29"/>
      <c r="QN168" s="29"/>
      <c r="QO168" s="29"/>
      <c r="QP168" s="29"/>
      <c r="QQ168" s="29"/>
      <c r="QR168" s="29"/>
      <c r="QS168" s="29"/>
      <c r="QT168" s="29"/>
      <c r="QU168" s="29"/>
      <c r="QV168" s="29"/>
      <c r="QW168" s="29"/>
      <c r="QX168" s="29"/>
      <c r="QY168" s="29"/>
      <c r="QZ168" s="29"/>
      <c r="RA168" s="29"/>
      <c r="RB168" s="29"/>
      <c r="RC168" s="29"/>
      <c r="RD168" s="29"/>
      <c r="RE168" s="29"/>
      <c r="RF168" s="29"/>
      <c r="RG168" s="29"/>
      <c r="RH168" s="29"/>
      <c r="RI168" s="29"/>
    </row>
    <row r="169" spans="1:480" s="30" customFormat="1" ht="42" customHeight="1" x14ac:dyDescent="0.25">
      <c r="A169" s="187" t="s">
        <v>53</v>
      </c>
      <c r="B169" s="187" t="s">
        <v>60</v>
      </c>
      <c r="C169" s="187"/>
      <c r="D169" s="103" t="s">
        <v>284</v>
      </c>
      <c r="E169" s="204" t="s">
        <v>26</v>
      </c>
      <c r="F169" s="187" t="s">
        <v>27</v>
      </c>
      <c r="G169" s="188"/>
      <c r="H169" s="202"/>
      <c r="I169" s="187"/>
      <c r="J169" s="187">
        <v>0</v>
      </c>
      <c r="K169" s="74">
        <v>0</v>
      </c>
      <c r="L169" s="33">
        <v>0</v>
      </c>
      <c r="M169" s="33">
        <v>0</v>
      </c>
      <c r="N169" s="102"/>
      <c r="O169" s="102"/>
      <c r="P169" s="102"/>
      <c r="Q169" s="175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  <c r="FY169" s="29"/>
      <c r="FZ169" s="29"/>
      <c r="GA169" s="29"/>
      <c r="GB169" s="29"/>
      <c r="GC169" s="29"/>
      <c r="GD169" s="29"/>
      <c r="GE169" s="29"/>
      <c r="GF169" s="29"/>
      <c r="GG169" s="29"/>
      <c r="GH169" s="29"/>
      <c r="GI169" s="29"/>
      <c r="GJ169" s="29"/>
      <c r="GK169" s="29"/>
      <c r="GL169" s="29"/>
      <c r="GM169" s="29"/>
      <c r="GN169" s="29"/>
      <c r="GO169" s="29"/>
      <c r="GP169" s="29"/>
      <c r="GQ169" s="29"/>
      <c r="GR169" s="29"/>
      <c r="GS169" s="29"/>
      <c r="GT169" s="29"/>
      <c r="GU169" s="29"/>
      <c r="GV169" s="29"/>
      <c r="GW169" s="29"/>
      <c r="GX169" s="29"/>
      <c r="GY169" s="29"/>
      <c r="GZ169" s="29"/>
      <c r="HA169" s="29"/>
      <c r="HB169" s="29"/>
      <c r="HC169" s="29"/>
      <c r="HD169" s="29"/>
      <c r="HE169" s="29"/>
      <c r="HF169" s="29"/>
      <c r="HG169" s="29"/>
      <c r="HH169" s="29"/>
      <c r="HI169" s="29"/>
      <c r="HJ169" s="29"/>
      <c r="HK169" s="29"/>
      <c r="HL169" s="29"/>
      <c r="HM169" s="29"/>
      <c r="HN169" s="29"/>
      <c r="HO169" s="29"/>
      <c r="HP169" s="29"/>
      <c r="HQ169" s="29"/>
      <c r="HR169" s="29"/>
      <c r="HS169" s="29"/>
      <c r="HT169" s="29"/>
      <c r="HU169" s="29"/>
      <c r="HV169" s="29"/>
      <c r="HW169" s="29"/>
      <c r="HX169" s="29"/>
      <c r="HY169" s="29"/>
      <c r="HZ169" s="29"/>
      <c r="IA169" s="29"/>
      <c r="IB169" s="29"/>
      <c r="IC169" s="29"/>
      <c r="ID169" s="29"/>
      <c r="IE169" s="29"/>
      <c r="IF169" s="29"/>
      <c r="IG169" s="29"/>
      <c r="IH169" s="29"/>
      <c r="II169" s="29"/>
      <c r="IJ169" s="29"/>
      <c r="IK169" s="29"/>
      <c r="IL169" s="29"/>
      <c r="IM169" s="29"/>
      <c r="IN169" s="29"/>
      <c r="IO169" s="29"/>
      <c r="IP169" s="29"/>
      <c r="IQ169" s="29"/>
      <c r="IR169" s="29"/>
      <c r="IS169" s="29"/>
      <c r="IT169" s="29"/>
      <c r="IU169" s="29"/>
      <c r="IV169" s="29"/>
      <c r="IW169" s="29"/>
      <c r="IX169" s="29"/>
      <c r="IY169" s="29"/>
      <c r="IZ169" s="29"/>
      <c r="JA169" s="29"/>
      <c r="JB169" s="29"/>
      <c r="JC169" s="29"/>
      <c r="JD169" s="29"/>
      <c r="JE169" s="29"/>
      <c r="JF169" s="29"/>
      <c r="JG169" s="29"/>
      <c r="JH169" s="29"/>
      <c r="JI169" s="29"/>
      <c r="JJ169" s="29"/>
      <c r="JK169" s="29"/>
      <c r="JL169" s="29"/>
      <c r="JM169" s="29"/>
      <c r="JN169" s="29"/>
      <c r="JO169" s="29"/>
      <c r="JP169" s="29"/>
      <c r="JQ169" s="29"/>
      <c r="JR169" s="29"/>
      <c r="JS169" s="29"/>
      <c r="JT169" s="29"/>
      <c r="JU169" s="29"/>
      <c r="JV169" s="29"/>
      <c r="JW169" s="29"/>
      <c r="JX169" s="29"/>
      <c r="JY169" s="29"/>
      <c r="JZ169" s="29"/>
      <c r="KA169" s="29"/>
      <c r="KB169" s="29"/>
      <c r="KC169" s="29"/>
      <c r="KD169" s="29"/>
      <c r="KE169" s="29"/>
      <c r="KF169" s="29"/>
      <c r="KG169" s="29"/>
      <c r="KH169" s="29"/>
      <c r="KI169" s="29"/>
      <c r="KJ169" s="29"/>
      <c r="KK169" s="29"/>
      <c r="KL169" s="29"/>
      <c r="KM169" s="29"/>
      <c r="KN169" s="29"/>
      <c r="KO169" s="29"/>
      <c r="KP169" s="29"/>
      <c r="KQ169" s="29"/>
      <c r="KR169" s="29"/>
      <c r="KS169" s="29"/>
      <c r="KT169" s="29"/>
      <c r="KU169" s="29"/>
      <c r="KV169" s="29"/>
      <c r="KW169" s="29"/>
      <c r="KX169" s="29"/>
      <c r="KY169" s="29"/>
      <c r="KZ169" s="29"/>
      <c r="LA169" s="29"/>
      <c r="LB169" s="29"/>
      <c r="LC169" s="29"/>
      <c r="LD169" s="29"/>
      <c r="LE169" s="29"/>
      <c r="LF169" s="29"/>
      <c r="LG169" s="29"/>
      <c r="LH169" s="29"/>
      <c r="LI169" s="29"/>
      <c r="LJ169" s="29"/>
      <c r="LK169" s="29"/>
      <c r="LL169" s="29"/>
      <c r="LM169" s="29"/>
      <c r="LN169" s="29"/>
      <c r="LO169" s="29"/>
      <c r="LP169" s="29"/>
      <c r="LQ169" s="29"/>
      <c r="LR169" s="29"/>
      <c r="LS169" s="29"/>
      <c r="LT169" s="29"/>
      <c r="LU169" s="29"/>
      <c r="LV169" s="29"/>
      <c r="LW169" s="29"/>
      <c r="LX169" s="29"/>
      <c r="LY169" s="29"/>
      <c r="LZ169" s="29"/>
      <c r="MA169" s="29"/>
      <c r="MB169" s="29"/>
      <c r="MC169" s="29"/>
      <c r="MD169" s="29"/>
      <c r="ME169" s="29"/>
      <c r="MF169" s="29"/>
      <c r="MG169" s="29"/>
      <c r="MH169" s="29"/>
      <c r="MI169" s="29"/>
      <c r="MJ169" s="29"/>
      <c r="MK169" s="29"/>
      <c r="ML169" s="29"/>
      <c r="MM169" s="29"/>
      <c r="MN169" s="29"/>
      <c r="MO169" s="29"/>
      <c r="MP169" s="29"/>
      <c r="MQ169" s="29"/>
      <c r="MR169" s="29"/>
      <c r="MS169" s="29"/>
      <c r="MT169" s="29"/>
      <c r="MU169" s="29"/>
      <c r="MV169" s="29"/>
      <c r="MW169" s="29"/>
      <c r="MX169" s="29"/>
      <c r="MY169" s="29"/>
      <c r="MZ169" s="29"/>
      <c r="NA169" s="29"/>
      <c r="NB169" s="29"/>
      <c r="NC169" s="29"/>
      <c r="ND169" s="29"/>
      <c r="NE169" s="29"/>
      <c r="NF169" s="29"/>
      <c r="NG169" s="29"/>
      <c r="NH169" s="29"/>
      <c r="NI169" s="29"/>
      <c r="NJ169" s="29"/>
      <c r="NK169" s="29"/>
      <c r="NL169" s="29"/>
      <c r="NM169" s="29"/>
      <c r="NN169" s="29"/>
      <c r="NO169" s="29"/>
      <c r="NP169" s="29"/>
      <c r="NQ169" s="29"/>
      <c r="NR169" s="29"/>
      <c r="NS169" s="29"/>
      <c r="NT169" s="29"/>
      <c r="NU169" s="29"/>
      <c r="NV169" s="29"/>
      <c r="NW169" s="29"/>
      <c r="NX169" s="29"/>
      <c r="NY169" s="29"/>
      <c r="NZ169" s="29"/>
      <c r="OA169" s="29"/>
      <c r="OB169" s="29"/>
      <c r="OC169" s="29"/>
      <c r="OD169" s="29"/>
      <c r="OE169" s="29"/>
      <c r="OF169" s="29"/>
      <c r="OG169" s="29"/>
      <c r="OH169" s="29"/>
      <c r="OI169" s="29"/>
      <c r="OJ169" s="29"/>
      <c r="OK169" s="29"/>
      <c r="OL169" s="29"/>
      <c r="OM169" s="29"/>
      <c r="ON169" s="29"/>
      <c r="OO169" s="29"/>
      <c r="OP169" s="29"/>
      <c r="OQ169" s="29"/>
      <c r="OR169" s="29"/>
      <c r="OS169" s="29"/>
      <c r="OT169" s="29"/>
      <c r="OU169" s="29"/>
      <c r="OV169" s="29"/>
      <c r="OW169" s="29"/>
      <c r="OX169" s="29"/>
      <c r="OY169" s="29"/>
      <c r="OZ169" s="29"/>
      <c r="PA169" s="29"/>
      <c r="PB169" s="29"/>
      <c r="PC169" s="29"/>
      <c r="PD169" s="29"/>
      <c r="PE169" s="29"/>
      <c r="PF169" s="29"/>
      <c r="PG169" s="29"/>
      <c r="PH169" s="29"/>
      <c r="PI169" s="29"/>
      <c r="PJ169" s="29"/>
      <c r="PK169" s="29"/>
      <c r="PL169" s="29"/>
      <c r="PM169" s="29"/>
      <c r="PN169" s="29"/>
      <c r="PO169" s="29"/>
      <c r="PP169" s="29"/>
      <c r="PQ169" s="29"/>
      <c r="PR169" s="29"/>
      <c r="PS169" s="29"/>
      <c r="PT169" s="29"/>
      <c r="PU169" s="29"/>
      <c r="PV169" s="29"/>
      <c r="PW169" s="29"/>
      <c r="PX169" s="29"/>
      <c r="PY169" s="29"/>
      <c r="PZ169" s="29"/>
      <c r="QA169" s="29"/>
      <c r="QB169" s="29"/>
      <c r="QC169" s="29"/>
      <c r="QD169" s="29"/>
      <c r="QE169" s="29"/>
      <c r="QF169" s="29"/>
      <c r="QG169" s="29"/>
      <c r="QH169" s="29"/>
      <c r="QI169" s="29"/>
      <c r="QJ169" s="29"/>
      <c r="QK169" s="29"/>
      <c r="QL169" s="29"/>
      <c r="QM169" s="29"/>
      <c r="QN169" s="29"/>
      <c r="QO169" s="29"/>
      <c r="QP169" s="29"/>
      <c r="QQ169" s="29"/>
      <c r="QR169" s="29"/>
      <c r="QS169" s="29"/>
      <c r="QT169" s="29"/>
      <c r="QU169" s="29"/>
      <c r="QV169" s="29"/>
      <c r="QW169" s="29"/>
      <c r="QX169" s="29"/>
      <c r="QY169" s="29"/>
      <c r="QZ169" s="29"/>
      <c r="RA169" s="29"/>
      <c r="RB169" s="29"/>
      <c r="RC169" s="29"/>
      <c r="RD169" s="29"/>
      <c r="RE169" s="29"/>
      <c r="RF169" s="29"/>
      <c r="RG169" s="29"/>
      <c r="RH169" s="29"/>
      <c r="RI169" s="29"/>
    </row>
    <row r="170" spans="1:480" s="30" customFormat="1" ht="84" customHeight="1" x14ac:dyDescent="0.25">
      <c r="A170" s="179" t="s">
        <v>53</v>
      </c>
      <c r="B170" s="179" t="s">
        <v>60</v>
      </c>
      <c r="C170" s="179" t="s">
        <v>19</v>
      </c>
      <c r="D170" s="26" t="s">
        <v>231</v>
      </c>
      <c r="E170" s="181" t="s">
        <v>26</v>
      </c>
      <c r="F170" s="179" t="s">
        <v>27</v>
      </c>
      <c r="G170" s="183">
        <v>1</v>
      </c>
      <c r="H170" s="185">
        <v>45627</v>
      </c>
      <c r="I170" s="179">
        <v>0</v>
      </c>
      <c r="J170" s="179">
        <v>0</v>
      </c>
      <c r="K170" s="28">
        <v>7500</v>
      </c>
      <c r="L170" s="28">
        <v>0</v>
      </c>
      <c r="M170" s="28">
        <v>0</v>
      </c>
      <c r="N170" s="102"/>
      <c r="O170" s="102"/>
      <c r="P170" s="102"/>
      <c r="Q170" s="175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  <c r="FY170" s="29"/>
      <c r="FZ170" s="29"/>
      <c r="GA170" s="29"/>
      <c r="GB170" s="29"/>
      <c r="GC170" s="29"/>
      <c r="GD170" s="29"/>
      <c r="GE170" s="29"/>
      <c r="GF170" s="29"/>
      <c r="GG170" s="29"/>
      <c r="GH170" s="29"/>
      <c r="GI170" s="29"/>
      <c r="GJ170" s="29"/>
      <c r="GK170" s="29"/>
      <c r="GL170" s="29"/>
      <c r="GM170" s="29"/>
      <c r="GN170" s="29"/>
      <c r="GO170" s="29"/>
      <c r="GP170" s="29"/>
      <c r="GQ170" s="29"/>
      <c r="GR170" s="29"/>
      <c r="GS170" s="29"/>
      <c r="GT170" s="29"/>
      <c r="GU170" s="29"/>
      <c r="GV170" s="29"/>
      <c r="GW170" s="29"/>
      <c r="GX170" s="29"/>
      <c r="GY170" s="29"/>
      <c r="GZ170" s="29"/>
      <c r="HA170" s="29"/>
      <c r="HB170" s="29"/>
      <c r="HC170" s="29"/>
      <c r="HD170" s="29"/>
      <c r="HE170" s="29"/>
      <c r="HF170" s="29"/>
      <c r="HG170" s="29"/>
      <c r="HH170" s="29"/>
      <c r="HI170" s="29"/>
      <c r="HJ170" s="29"/>
      <c r="HK170" s="29"/>
      <c r="HL170" s="29"/>
      <c r="HM170" s="29"/>
      <c r="HN170" s="29"/>
      <c r="HO170" s="29"/>
      <c r="HP170" s="29"/>
      <c r="HQ170" s="29"/>
      <c r="HR170" s="29"/>
      <c r="HS170" s="29"/>
      <c r="HT170" s="29"/>
      <c r="HU170" s="29"/>
      <c r="HV170" s="29"/>
      <c r="HW170" s="29"/>
      <c r="HX170" s="29"/>
      <c r="HY170" s="29"/>
      <c r="HZ170" s="29"/>
      <c r="IA170" s="29"/>
      <c r="IB170" s="29"/>
      <c r="IC170" s="29"/>
      <c r="ID170" s="29"/>
      <c r="IE170" s="29"/>
      <c r="IF170" s="29"/>
      <c r="IG170" s="29"/>
      <c r="IH170" s="29"/>
      <c r="II170" s="29"/>
      <c r="IJ170" s="29"/>
      <c r="IK170" s="29"/>
      <c r="IL170" s="29"/>
      <c r="IM170" s="29"/>
      <c r="IN170" s="29"/>
      <c r="IO170" s="29"/>
      <c r="IP170" s="29"/>
      <c r="IQ170" s="29"/>
      <c r="IR170" s="29"/>
      <c r="IS170" s="29"/>
      <c r="IT170" s="29"/>
      <c r="IU170" s="29"/>
      <c r="IV170" s="29"/>
      <c r="IW170" s="29"/>
      <c r="IX170" s="29"/>
      <c r="IY170" s="29"/>
      <c r="IZ170" s="29"/>
      <c r="JA170" s="29"/>
      <c r="JB170" s="29"/>
      <c r="JC170" s="29"/>
      <c r="JD170" s="29"/>
      <c r="JE170" s="29"/>
      <c r="JF170" s="29"/>
      <c r="JG170" s="29"/>
      <c r="JH170" s="29"/>
      <c r="JI170" s="29"/>
      <c r="JJ170" s="29"/>
      <c r="JK170" s="29"/>
      <c r="JL170" s="29"/>
      <c r="JM170" s="29"/>
      <c r="JN170" s="29"/>
      <c r="JO170" s="29"/>
      <c r="JP170" s="29"/>
      <c r="JQ170" s="29"/>
      <c r="JR170" s="29"/>
      <c r="JS170" s="29"/>
      <c r="JT170" s="29"/>
      <c r="JU170" s="29"/>
      <c r="JV170" s="29"/>
      <c r="JW170" s="29"/>
      <c r="JX170" s="29"/>
      <c r="JY170" s="29"/>
      <c r="JZ170" s="29"/>
      <c r="KA170" s="29"/>
      <c r="KB170" s="29"/>
      <c r="KC170" s="29"/>
      <c r="KD170" s="29"/>
      <c r="KE170" s="29"/>
      <c r="KF170" s="29"/>
      <c r="KG170" s="29"/>
      <c r="KH170" s="29"/>
      <c r="KI170" s="29"/>
      <c r="KJ170" s="29"/>
      <c r="KK170" s="29"/>
      <c r="KL170" s="29"/>
      <c r="KM170" s="29"/>
      <c r="KN170" s="29"/>
      <c r="KO170" s="29"/>
      <c r="KP170" s="29"/>
      <c r="KQ170" s="29"/>
      <c r="KR170" s="29"/>
      <c r="KS170" s="29"/>
      <c r="KT170" s="29"/>
      <c r="KU170" s="29"/>
      <c r="KV170" s="29"/>
      <c r="KW170" s="29"/>
      <c r="KX170" s="29"/>
      <c r="KY170" s="29"/>
      <c r="KZ170" s="29"/>
      <c r="LA170" s="29"/>
      <c r="LB170" s="29"/>
      <c r="LC170" s="29"/>
      <c r="LD170" s="29"/>
      <c r="LE170" s="29"/>
      <c r="LF170" s="29"/>
      <c r="LG170" s="29"/>
      <c r="LH170" s="29"/>
      <c r="LI170" s="29"/>
      <c r="LJ170" s="29"/>
      <c r="LK170" s="29"/>
      <c r="LL170" s="29"/>
      <c r="LM170" s="29"/>
      <c r="LN170" s="29"/>
      <c r="LO170" s="29"/>
      <c r="LP170" s="29"/>
      <c r="LQ170" s="29"/>
      <c r="LR170" s="29"/>
      <c r="LS170" s="29"/>
      <c r="LT170" s="29"/>
      <c r="LU170" s="29"/>
      <c r="LV170" s="29"/>
      <c r="LW170" s="29"/>
      <c r="LX170" s="29"/>
      <c r="LY170" s="29"/>
      <c r="LZ170" s="29"/>
      <c r="MA170" s="29"/>
      <c r="MB170" s="29"/>
      <c r="MC170" s="29"/>
      <c r="MD170" s="29"/>
      <c r="ME170" s="29"/>
      <c r="MF170" s="29"/>
      <c r="MG170" s="29"/>
      <c r="MH170" s="29"/>
      <c r="MI170" s="29"/>
      <c r="MJ170" s="29"/>
      <c r="MK170" s="29"/>
      <c r="ML170" s="29"/>
      <c r="MM170" s="29"/>
      <c r="MN170" s="29"/>
      <c r="MO170" s="29"/>
      <c r="MP170" s="29"/>
      <c r="MQ170" s="29"/>
      <c r="MR170" s="29"/>
      <c r="MS170" s="29"/>
      <c r="MT170" s="29"/>
      <c r="MU170" s="29"/>
      <c r="MV170" s="29"/>
      <c r="MW170" s="29"/>
      <c r="MX170" s="29"/>
      <c r="MY170" s="29"/>
      <c r="MZ170" s="29"/>
      <c r="NA170" s="29"/>
      <c r="NB170" s="29"/>
      <c r="NC170" s="29"/>
      <c r="ND170" s="29"/>
      <c r="NE170" s="29"/>
      <c r="NF170" s="29"/>
      <c r="NG170" s="29"/>
      <c r="NH170" s="29"/>
      <c r="NI170" s="29"/>
      <c r="NJ170" s="29"/>
      <c r="NK170" s="29"/>
      <c r="NL170" s="29"/>
      <c r="NM170" s="29"/>
      <c r="NN170" s="29"/>
      <c r="NO170" s="29"/>
      <c r="NP170" s="29"/>
      <c r="NQ170" s="29"/>
      <c r="NR170" s="29"/>
      <c r="NS170" s="29"/>
      <c r="NT170" s="29"/>
      <c r="NU170" s="29"/>
      <c r="NV170" s="29"/>
      <c r="NW170" s="29"/>
      <c r="NX170" s="29"/>
      <c r="NY170" s="29"/>
      <c r="NZ170" s="29"/>
      <c r="OA170" s="29"/>
      <c r="OB170" s="29"/>
      <c r="OC170" s="29"/>
      <c r="OD170" s="29"/>
      <c r="OE170" s="29"/>
      <c r="OF170" s="29"/>
      <c r="OG170" s="29"/>
      <c r="OH170" s="29"/>
      <c r="OI170" s="29"/>
      <c r="OJ170" s="29"/>
      <c r="OK170" s="29"/>
      <c r="OL170" s="29"/>
      <c r="OM170" s="29"/>
      <c r="ON170" s="29"/>
      <c r="OO170" s="29"/>
      <c r="OP170" s="29"/>
      <c r="OQ170" s="29"/>
      <c r="OR170" s="29"/>
      <c r="OS170" s="29"/>
      <c r="OT170" s="29"/>
      <c r="OU170" s="29"/>
      <c r="OV170" s="29"/>
      <c r="OW170" s="29"/>
      <c r="OX170" s="29"/>
      <c r="OY170" s="29"/>
      <c r="OZ170" s="29"/>
      <c r="PA170" s="29"/>
      <c r="PB170" s="29"/>
      <c r="PC170" s="29"/>
      <c r="PD170" s="29"/>
      <c r="PE170" s="29"/>
      <c r="PF170" s="29"/>
      <c r="PG170" s="29"/>
      <c r="PH170" s="29"/>
      <c r="PI170" s="29"/>
      <c r="PJ170" s="29"/>
      <c r="PK170" s="29"/>
      <c r="PL170" s="29"/>
      <c r="PM170" s="29"/>
      <c r="PN170" s="29"/>
      <c r="PO170" s="29"/>
      <c r="PP170" s="29"/>
      <c r="PQ170" s="29"/>
      <c r="PR170" s="29"/>
      <c r="PS170" s="29"/>
      <c r="PT170" s="29"/>
      <c r="PU170" s="29"/>
      <c r="PV170" s="29"/>
      <c r="PW170" s="29"/>
      <c r="PX170" s="29"/>
      <c r="PY170" s="29"/>
      <c r="PZ170" s="29"/>
      <c r="QA170" s="29"/>
      <c r="QB170" s="29"/>
      <c r="QC170" s="29"/>
      <c r="QD170" s="29"/>
      <c r="QE170" s="29"/>
      <c r="QF170" s="29"/>
      <c r="QG170" s="29"/>
      <c r="QH170" s="29"/>
      <c r="QI170" s="29"/>
      <c r="QJ170" s="29"/>
      <c r="QK170" s="29"/>
      <c r="QL170" s="29"/>
      <c r="QM170" s="29"/>
      <c r="QN170" s="29"/>
      <c r="QO170" s="29"/>
      <c r="QP170" s="29"/>
      <c r="QQ170" s="29"/>
      <c r="QR170" s="29"/>
      <c r="QS170" s="29"/>
      <c r="QT170" s="29"/>
      <c r="QU170" s="29"/>
      <c r="QV170" s="29"/>
      <c r="QW170" s="29"/>
      <c r="QX170" s="29"/>
      <c r="QY170" s="29"/>
      <c r="QZ170" s="29"/>
      <c r="RA170" s="29"/>
      <c r="RB170" s="29"/>
      <c r="RC170" s="29"/>
      <c r="RD170" s="29"/>
      <c r="RE170" s="29"/>
      <c r="RF170" s="29"/>
      <c r="RG170" s="29"/>
      <c r="RH170" s="29"/>
      <c r="RI170" s="29"/>
    </row>
    <row r="171" spans="1:480" s="30" customFormat="1" ht="57.75" customHeight="1" x14ac:dyDescent="0.25">
      <c r="A171" s="180" t="s">
        <v>53</v>
      </c>
      <c r="B171" s="180" t="s">
        <v>60</v>
      </c>
      <c r="C171" s="180" t="s">
        <v>19</v>
      </c>
      <c r="D171" s="26" t="s">
        <v>284</v>
      </c>
      <c r="E171" s="182" t="s">
        <v>26</v>
      </c>
      <c r="F171" s="180" t="s">
        <v>27</v>
      </c>
      <c r="G171" s="184"/>
      <c r="H171" s="186">
        <v>45627</v>
      </c>
      <c r="I171" s="180">
        <v>0</v>
      </c>
      <c r="J171" s="180"/>
      <c r="K171" s="28">
        <v>1766.01</v>
      </c>
      <c r="L171" s="28">
        <v>0</v>
      </c>
      <c r="M171" s="28">
        <v>0</v>
      </c>
      <c r="N171" s="102"/>
      <c r="O171" s="102"/>
      <c r="P171" s="102"/>
      <c r="Q171" s="175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  <c r="FY171" s="29"/>
      <c r="FZ171" s="29"/>
      <c r="GA171" s="29"/>
      <c r="GB171" s="29"/>
      <c r="GC171" s="29"/>
      <c r="GD171" s="29"/>
      <c r="GE171" s="29"/>
      <c r="GF171" s="29"/>
      <c r="GG171" s="29"/>
      <c r="GH171" s="29"/>
      <c r="GI171" s="29"/>
      <c r="GJ171" s="29"/>
      <c r="GK171" s="29"/>
      <c r="GL171" s="29"/>
      <c r="GM171" s="29"/>
      <c r="GN171" s="29"/>
      <c r="GO171" s="29"/>
      <c r="GP171" s="29"/>
      <c r="GQ171" s="29"/>
      <c r="GR171" s="29"/>
      <c r="GS171" s="29"/>
      <c r="GT171" s="29"/>
      <c r="GU171" s="29"/>
      <c r="GV171" s="29"/>
      <c r="GW171" s="29"/>
      <c r="GX171" s="29"/>
      <c r="GY171" s="29"/>
      <c r="GZ171" s="29"/>
      <c r="HA171" s="29"/>
      <c r="HB171" s="29"/>
      <c r="HC171" s="29"/>
      <c r="HD171" s="29"/>
      <c r="HE171" s="29"/>
      <c r="HF171" s="29"/>
      <c r="HG171" s="29"/>
      <c r="HH171" s="29"/>
      <c r="HI171" s="29"/>
      <c r="HJ171" s="29"/>
      <c r="HK171" s="29"/>
      <c r="HL171" s="29"/>
      <c r="HM171" s="29"/>
      <c r="HN171" s="29"/>
      <c r="HO171" s="29"/>
      <c r="HP171" s="29"/>
      <c r="HQ171" s="29"/>
      <c r="HR171" s="29"/>
      <c r="HS171" s="29"/>
      <c r="HT171" s="29"/>
      <c r="HU171" s="29"/>
      <c r="HV171" s="29"/>
      <c r="HW171" s="29"/>
      <c r="HX171" s="29"/>
      <c r="HY171" s="29"/>
      <c r="HZ171" s="29"/>
      <c r="IA171" s="29"/>
      <c r="IB171" s="29"/>
      <c r="IC171" s="29"/>
      <c r="ID171" s="29"/>
      <c r="IE171" s="29"/>
      <c r="IF171" s="29"/>
      <c r="IG171" s="29"/>
      <c r="IH171" s="29"/>
      <c r="II171" s="29"/>
      <c r="IJ171" s="29"/>
      <c r="IK171" s="29"/>
      <c r="IL171" s="29"/>
      <c r="IM171" s="29"/>
      <c r="IN171" s="29"/>
      <c r="IO171" s="29"/>
      <c r="IP171" s="29"/>
      <c r="IQ171" s="29"/>
      <c r="IR171" s="29"/>
      <c r="IS171" s="29"/>
      <c r="IT171" s="29"/>
      <c r="IU171" s="29"/>
      <c r="IV171" s="29"/>
      <c r="IW171" s="29"/>
      <c r="IX171" s="29"/>
      <c r="IY171" s="29"/>
      <c r="IZ171" s="29"/>
      <c r="JA171" s="29"/>
      <c r="JB171" s="29"/>
      <c r="JC171" s="29"/>
      <c r="JD171" s="29"/>
      <c r="JE171" s="29"/>
      <c r="JF171" s="29"/>
      <c r="JG171" s="29"/>
      <c r="JH171" s="29"/>
      <c r="JI171" s="29"/>
      <c r="JJ171" s="29"/>
      <c r="JK171" s="29"/>
      <c r="JL171" s="29"/>
      <c r="JM171" s="29"/>
      <c r="JN171" s="29"/>
      <c r="JO171" s="29"/>
      <c r="JP171" s="29"/>
      <c r="JQ171" s="29"/>
      <c r="JR171" s="29"/>
      <c r="JS171" s="29"/>
      <c r="JT171" s="29"/>
      <c r="JU171" s="29"/>
      <c r="JV171" s="29"/>
      <c r="JW171" s="29"/>
      <c r="JX171" s="29"/>
      <c r="JY171" s="29"/>
      <c r="JZ171" s="29"/>
      <c r="KA171" s="29"/>
      <c r="KB171" s="29"/>
      <c r="KC171" s="29"/>
      <c r="KD171" s="29"/>
      <c r="KE171" s="29"/>
      <c r="KF171" s="29"/>
      <c r="KG171" s="29"/>
      <c r="KH171" s="29"/>
      <c r="KI171" s="29"/>
      <c r="KJ171" s="29"/>
      <c r="KK171" s="29"/>
      <c r="KL171" s="29"/>
      <c r="KM171" s="29"/>
      <c r="KN171" s="29"/>
      <c r="KO171" s="29"/>
      <c r="KP171" s="29"/>
      <c r="KQ171" s="29"/>
      <c r="KR171" s="29"/>
      <c r="KS171" s="29"/>
      <c r="KT171" s="29"/>
      <c r="KU171" s="29"/>
      <c r="KV171" s="29"/>
      <c r="KW171" s="29"/>
      <c r="KX171" s="29"/>
      <c r="KY171" s="29"/>
      <c r="KZ171" s="29"/>
      <c r="LA171" s="29"/>
      <c r="LB171" s="29"/>
      <c r="LC171" s="29"/>
      <c r="LD171" s="29"/>
      <c r="LE171" s="29"/>
      <c r="LF171" s="29"/>
      <c r="LG171" s="29"/>
      <c r="LH171" s="29"/>
      <c r="LI171" s="29"/>
      <c r="LJ171" s="29"/>
      <c r="LK171" s="29"/>
      <c r="LL171" s="29"/>
      <c r="LM171" s="29"/>
      <c r="LN171" s="29"/>
      <c r="LO171" s="29"/>
      <c r="LP171" s="29"/>
      <c r="LQ171" s="29"/>
      <c r="LR171" s="29"/>
      <c r="LS171" s="29"/>
      <c r="LT171" s="29"/>
      <c r="LU171" s="29"/>
      <c r="LV171" s="29"/>
      <c r="LW171" s="29"/>
      <c r="LX171" s="29"/>
      <c r="LY171" s="29"/>
      <c r="LZ171" s="29"/>
      <c r="MA171" s="29"/>
      <c r="MB171" s="29"/>
      <c r="MC171" s="29"/>
      <c r="MD171" s="29"/>
      <c r="ME171" s="29"/>
      <c r="MF171" s="29"/>
      <c r="MG171" s="29"/>
      <c r="MH171" s="29"/>
      <c r="MI171" s="29"/>
      <c r="MJ171" s="29"/>
      <c r="MK171" s="29"/>
      <c r="ML171" s="29"/>
      <c r="MM171" s="29"/>
      <c r="MN171" s="29"/>
      <c r="MO171" s="29"/>
      <c r="MP171" s="29"/>
      <c r="MQ171" s="29"/>
      <c r="MR171" s="29"/>
      <c r="MS171" s="29"/>
      <c r="MT171" s="29"/>
      <c r="MU171" s="29"/>
      <c r="MV171" s="29"/>
      <c r="MW171" s="29"/>
      <c r="MX171" s="29"/>
      <c r="MY171" s="29"/>
      <c r="MZ171" s="29"/>
      <c r="NA171" s="29"/>
      <c r="NB171" s="29"/>
      <c r="NC171" s="29"/>
      <c r="ND171" s="29"/>
      <c r="NE171" s="29"/>
      <c r="NF171" s="29"/>
      <c r="NG171" s="29"/>
      <c r="NH171" s="29"/>
      <c r="NI171" s="29"/>
      <c r="NJ171" s="29"/>
      <c r="NK171" s="29"/>
      <c r="NL171" s="29"/>
      <c r="NM171" s="29"/>
      <c r="NN171" s="29"/>
      <c r="NO171" s="29"/>
      <c r="NP171" s="29"/>
      <c r="NQ171" s="29"/>
      <c r="NR171" s="29"/>
      <c r="NS171" s="29"/>
      <c r="NT171" s="29"/>
      <c r="NU171" s="29"/>
      <c r="NV171" s="29"/>
      <c r="NW171" s="29"/>
      <c r="NX171" s="29"/>
      <c r="NY171" s="29"/>
      <c r="NZ171" s="29"/>
      <c r="OA171" s="29"/>
      <c r="OB171" s="29"/>
      <c r="OC171" s="29"/>
      <c r="OD171" s="29"/>
      <c r="OE171" s="29"/>
      <c r="OF171" s="29"/>
      <c r="OG171" s="29"/>
      <c r="OH171" s="29"/>
      <c r="OI171" s="29"/>
      <c r="OJ171" s="29"/>
      <c r="OK171" s="29"/>
      <c r="OL171" s="29"/>
      <c r="OM171" s="29"/>
      <c r="ON171" s="29"/>
      <c r="OO171" s="29"/>
      <c r="OP171" s="29"/>
      <c r="OQ171" s="29"/>
      <c r="OR171" s="29"/>
      <c r="OS171" s="29"/>
      <c r="OT171" s="29"/>
      <c r="OU171" s="29"/>
      <c r="OV171" s="29"/>
      <c r="OW171" s="29"/>
      <c r="OX171" s="29"/>
      <c r="OY171" s="29"/>
      <c r="OZ171" s="29"/>
      <c r="PA171" s="29"/>
      <c r="PB171" s="29"/>
      <c r="PC171" s="29"/>
      <c r="PD171" s="29"/>
      <c r="PE171" s="29"/>
      <c r="PF171" s="29"/>
      <c r="PG171" s="29"/>
      <c r="PH171" s="29"/>
      <c r="PI171" s="29"/>
      <c r="PJ171" s="29"/>
      <c r="PK171" s="29"/>
      <c r="PL171" s="29"/>
      <c r="PM171" s="29"/>
      <c r="PN171" s="29"/>
      <c r="PO171" s="29"/>
      <c r="PP171" s="29"/>
      <c r="PQ171" s="29"/>
      <c r="PR171" s="29"/>
      <c r="PS171" s="29"/>
      <c r="PT171" s="29"/>
      <c r="PU171" s="29"/>
      <c r="PV171" s="29"/>
      <c r="PW171" s="29"/>
      <c r="PX171" s="29"/>
      <c r="PY171" s="29"/>
      <c r="PZ171" s="29"/>
      <c r="QA171" s="29"/>
      <c r="QB171" s="29"/>
      <c r="QC171" s="29"/>
      <c r="QD171" s="29"/>
      <c r="QE171" s="29"/>
      <c r="QF171" s="29"/>
      <c r="QG171" s="29"/>
      <c r="QH171" s="29"/>
      <c r="QI171" s="29"/>
      <c r="QJ171" s="29"/>
      <c r="QK171" s="29"/>
      <c r="QL171" s="29"/>
      <c r="QM171" s="29"/>
      <c r="QN171" s="29"/>
      <c r="QO171" s="29"/>
      <c r="QP171" s="29"/>
      <c r="QQ171" s="29"/>
      <c r="QR171" s="29"/>
      <c r="QS171" s="29"/>
      <c r="QT171" s="29"/>
      <c r="QU171" s="29"/>
      <c r="QV171" s="29"/>
      <c r="QW171" s="29"/>
      <c r="QX171" s="29"/>
      <c r="QY171" s="29"/>
      <c r="QZ171" s="29"/>
      <c r="RA171" s="29"/>
      <c r="RB171" s="29"/>
      <c r="RC171" s="29"/>
      <c r="RD171" s="29"/>
      <c r="RE171" s="29"/>
      <c r="RF171" s="29"/>
      <c r="RG171" s="29"/>
      <c r="RH171" s="29"/>
      <c r="RI171" s="29"/>
    </row>
    <row r="172" spans="1:480" s="30" customFormat="1" ht="84" customHeight="1" x14ac:dyDescent="0.25">
      <c r="A172" s="25" t="s">
        <v>53</v>
      </c>
      <c r="B172" s="25" t="s">
        <v>60</v>
      </c>
      <c r="C172" s="25" t="s">
        <v>19</v>
      </c>
      <c r="D172" s="26" t="s">
        <v>232</v>
      </c>
      <c r="E172" s="26" t="s">
        <v>26</v>
      </c>
      <c r="F172" s="25" t="s">
        <v>27</v>
      </c>
      <c r="G172" s="36">
        <v>0</v>
      </c>
      <c r="H172" s="76" t="s">
        <v>13</v>
      </c>
      <c r="I172" s="27">
        <v>0</v>
      </c>
      <c r="J172" s="27">
        <v>0</v>
      </c>
      <c r="K172" s="28">
        <v>0</v>
      </c>
      <c r="L172" s="28">
        <v>0</v>
      </c>
      <c r="M172" s="28">
        <v>0</v>
      </c>
      <c r="N172" s="102"/>
      <c r="O172" s="102"/>
      <c r="P172" s="102"/>
      <c r="Q172" s="175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  <c r="FY172" s="29"/>
      <c r="FZ172" s="29"/>
      <c r="GA172" s="29"/>
      <c r="GB172" s="29"/>
      <c r="GC172" s="29"/>
      <c r="GD172" s="29"/>
      <c r="GE172" s="29"/>
      <c r="GF172" s="29"/>
      <c r="GG172" s="29"/>
      <c r="GH172" s="29"/>
      <c r="GI172" s="29"/>
      <c r="GJ172" s="29"/>
      <c r="GK172" s="29"/>
      <c r="GL172" s="29"/>
      <c r="GM172" s="29"/>
      <c r="GN172" s="29"/>
      <c r="GO172" s="29"/>
      <c r="GP172" s="29"/>
      <c r="GQ172" s="29"/>
      <c r="GR172" s="29"/>
      <c r="GS172" s="29"/>
      <c r="GT172" s="29"/>
      <c r="GU172" s="29"/>
      <c r="GV172" s="29"/>
      <c r="GW172" s="29"/>
      <c r="GX172" s="29"/>
      <c r="GY172" s="29"/>
      <c r="GZ172" s="29"/>
      <c r="HA172" s="29"/>
      <c r="HB172" s="29"/>
      <c r="HC172" s="29"/>
      <c r="HD172" s="29"/>
      <c r="HE172" s="29"/>
      <c r="HF172" s="29"/>
      <c r="HG172" s="29"/>
      <c r="HH172" s="29"/>
      <c r="HI172" s="29"/>
      <c r="HJ172" s="29"/>
      <c r="HK172" s="29"/>
      <c r="HL172" s="29"/>
      <c r="HM172" s="29"/>
      <c r="HN172" s="29"/>
      <c r="HO172" s="29"/>
      <c r="HP172" s="29"/>
      <c r="HQ172" s="29"/>
      <c r="HR172" s="29"/>
      <c r="HS172" s="29"/>
      <c r="HT172" s="29"/>
      <c r="HU172" s="29"/>
      <c r="HV172" s="29"/>
      <c r="HW172" s="29"/>
      <c r="HX172" s="29"/>
      <c r="HY172" s="29"/>
      <c r="HZ172" s="29"/>
      <c r="IA172" s="29"/>
      <c r="IB172" s="29"/>
      <c r="IC172" s="29"/>
      <c r="ID172" s="29"/>
      <c r="IE172" s="29"/>
      <c r="IF172" s="29"/>
      <c r="IG172" s="29"/>
      <c r="IH172" s="29"/>
      <c r="II172" s="29"/>
      <c r="IJ172" s="29"/>
      <c r="IK172" s="29"/>
      <c r="IL172" s="29"/>
      <c r="IM172" s="29"/>
      <c r="IN172" s="29"/>
      <c r="IO172" s="29"/>
      <c r="IP172" s="29"/>
      <c r="IQ172" s="29"/>
      <c r="IR172" s="29"/>
      <c r="IS172" s="29"/>
      <c r="IT172" s="29"/>
      <c r="IU172" s="29"/>
      <c r="IV172" s="29"/>
      <c r="IW172" s="29"/>
      <c r="IX172" s="29"/>
      <c r="IY172" s="29"/>
      <c r="IZ172" s="29"/>
      <c r="JA172" s="29"/>
      <c r="JB172" s="29"/>
      <c r="JC172" s="29"/>
      <c r="JD172" s="29"/>
      <c r="JE172" s="29"/>
      <c r="JF172" s="29"/>
      <c r="JG172" s="29"/>
      <c r="JH172" s="29"/>
      <c r="JI172" s="29"/>
      <c r="JJ172" s="29"/>
      <c r="JK172" s="29"/>
      <c r="JL172" s="29"/>
      <c r="JM172" s="29"/>
      <c r="JN172" s="29"/>
      <c r="JO172" s="29"/>
      <c r="JP172" s="29"/>
      <c r="JQ172" s="29"/>
      <c r="JR172" s="29"/>
      <c r="JS172" s="29"/>
      <c r="JT172" s="29"/>
      <c r="JU172" s="29"/>
      <c r="JV172" s="29"/>
      <c r="JW172" s="29"/>
      <c r="JX172" s="29"/>
      <c r="JY172" s="29"/>
      <c r="JZ172" s="29"/>
      <c r="KA172" s="29"/>
      <c r="KB172" s="29"/>
      <c r="KC172" s="29"/>
      <c r="KD172" s="29"/>
      <c r="KE172" s="29"/>
      <c r="KF172" s="29"/>
      <c r="KG172" s="29"/>
      <c r="KH172" s="29"/>
      <c r="KI172" s="29"/>
      <c r="KJ172" s="29"/>
      <c r="KK172" s="29"/>
      <c r="KL172" s="29"/>
      <c r="KM172" s="29"/>
      <c r="KN172" s="29"/>
      <c r="KO172" s="29"/>
      <c r="KP172" s="29"/>
      <c r="KQ172" s="29"/>
      <c r="KR172" s="29"/>
      <c r="KS172" s="29"/>
      <c r="KT172" s="29"/>
      <c r="KU172" s="29"/>
      <c r="KV172" s="29"/>
      <c r="KW172" s="29"/>
      <c r="KX172" s="29"/>
      <c r="KY172" s="29"/>
      <c r="KZ172" s="29"/>
      <c r="LA172" s="29"/>
      <c r="LB172" s="29"/>
      <c r="LC172" s="29"/>
      <c r="LD172" s="29"/>
      <c r="LE172" s="29"/>
      <c r="LF172" s="29"/>
      <c r="LG172" s="29"/>
      <c r="LH172" s="29"/>
      <c r="LI172" s="29"/>
      <c r="LJ172" s="29"/>
      <c r="LK172" s="29"/>
      <c r="LL172" s="29"/>
      <c r="LM172" s="29"/>
      <c r="LN172" s="29"/>
      <c r="LO172" s="29"/>
      <c r="LP172" s="29"/>
      <c r="LQ172" s="29"/>
      <c r="LR172" s="29"/>
      <c r="LS172" s="29"/>
      <c r="LT172" s="29"/>
      <c r="LU172" s="29"/>
      <c r="LV172" s="29"/>
      <c r="LW172" s="29"/>
      <c r="LX172" s="29"/>
      <c r="LY172" s="29"/>
      <c r="LZ172" s="29"/>
      <c r="MA172" s="29"/>
      <c r="MB172" s="29"/>
      <c r="MC172" s="29"/>
      <c r="MD172" s="29"/>
      <c r="ME172" s="29"/>
      <c r="MF172" s="29"/>
      <c r="MG172" s="29"/>
      <c r="MH172" s="29"/>
      <c r="MI172" s="29"/>
      <c r="MJ172" s="29"/>
      <c r="MK172" s="29"/>
      <c r="ML172" s="29"/>
      <c r="MM172" s="29"/>
      <c r="MN172" s="29"/>
      <c r="MO172" s="29"/>
      <c r="MP172" s="29"/>
      <c r="MQ172" s="29"/>
      <c r="MR172" s="29"/>
      <c r="MS172" s="29"/>
      <c r="MT172" s="29"/>
      <c r="MU172" s="29"/>
      <c r="MV172" s="29"/>
      <c r="MW172" s="29"/>
      <c r="MX172" s="29"/>
      <c r="MY172" s="29"/>
      <c r="MZ172" s="29"/>
      <c r="NA172" s="29"/>
      <c r="NB172" s="29"/>
      <c r="NC172" s="29"/>
      <c r="ND172" s="29"/>
      <c r="NE172" s="29"/>
      <c r="NF172" s="29"/>
      <c r="NG172" s="29"/>
      <c r="NH172" s="29"/>
      <c r="NI172" s="29"/>
      <c r="NJ172" s="29"/>
      <c r="NK172" s="29"/>
      <c r="NL172" s="29"/>
      <c r="NM172" s="29"/>
      <c r="NN172" s="29"/>
      <c r="NO172" s="29"/>
      <c r="NP172" s="29"/>
      <c r="NQ172" s="29"/>
      <c r="NR172" s="29"/>
      <c r="NS172" s="29"/>
      <c r="NT172" s="29"/>
      <c r="NU172" s="29"/>
      <c r="NV172" s="29"/>
      <c r="NW172" s="29"/>
      <c r="NX172" s="29"/>
      <c r="NY172" s="29"/>
      <c r="NZ172" s="29"/>
      <c r="OA172" s="29"/>
      <c r="OB172" s="29"/>
      <c r="OC172" s="29"/>
      <c r="OD172" s="29"/>
      <c r="OE172" s="29"/>
      <c r="OF172" s="29"/>
      <c r="OG172" s="29"/>
      <c r="OH172" s="29"/>
      <c r="OI172" s="29"/>
      <c r="OJ172" s="29"/>
      <c r="OK172" s="29"/>
      <c r="OL172" s="29"/>
      <c r="OM172" s="29"/>
      <c r="ON172" s="29"/>
      <c r="OO172" s="29"/>
      <c r="OP172" s="29"/>
      <c r="OQ172" s="29"/>
      <c r="OR172" s="29"/>
      <c r="OS172" s="29"/>
      <c r="OT172" s="29"/>
      <c r="OU172" s="29"/>
      <c r="OV172" s="29"/>
      <c r="OW172" s="29"/>
      <c r="OX172" s="29"/>
      <c r="OY172" s="29"/>
      <c r="OZ172" s="29"/>
      <c r="PA172" s="29"/>
      <c r="PB172" s="29"/>
      <c r="PC172" s="29"/>
      <c r="PD172" s="29"/>
      <c r="PE172" s="29"/>
      <c r="PF172" s="29"/>
      <c r="PG172" s="29"/>
      <c r="PH172" s="29"/>
      <c r="PI172" s="29"/>
      <c r="PJ172" s="29"/>
      <c r="PK172" s="29"/>
      <c r="PL172" s="29"/>
      <c r="PM172" s="29"/>
      <c r="PN172" s="29"/>
      <c r="PO172" s="29"/>
      <c r="PP172" s="29"/>
      <c r="PQ172" s="29"/>
      <c r="PR172" s="29"/>
      <c r="PS172" s="29"/>
      <c r="PT172" s="29"/>
      <c r="PU172" s="29"/>
      <c r="PV172" s="29"/>
      <c r="PW172" s="29"/>
      <c r="PX172" s="29"/>
      <c r="PY172" s="29"/>
      <c r="PZ172" s="29"/>
      <c r="QA172" s="29"/>
      <c r="QB172" s="29"/>
      <c r="QC172" s="29"/>
      <c r="QD172" s="29"/>
      <c r="QE172" s="29"/>
      <c r="QF172" s="29"/>
      <c r="QG172" s="29"/>
      <c r="QH172" s="29"/>
      <c r="QI172" s="29"/>
      <c r="QJ172" s="29"/>
      <c r="QK172" s="29"/>
      <c r="QL172" s="29"/>
      <c r="QM172" s="29"/>
      <c r="QN172" s="29"/>
      <c r="QO172" s="29"/>
      <c r="QP172" s="29"/>
      <c r="QQ172" s="29"/>
      <c r="QR172" s="29"/>
      <c r="QS172" s="29"/>
      <c r="QT172" s="29"/>
      <c r="QU172" s="29"/>
      <c r="QV172" s="29"/>
      <c r="QW172" s="29"/>
      <c r="QX172" s="29"/>
      <c r="QY172" s="29"/>
      <c r="QZ172" s="29"/>
      <c r="RA172" s="29"/>
      <c r="RB172" s="29"/>
      <c r="RC172" s="29"/>
      <c r="RD172" s="29"/>
      <c r="RE172" s="29"/>
      <c r="RF172" s="29"/>
      <c r="RG172" s="29"/>
      <c r="RH172" s="29"/>
      <c r="RI172" s="29"/>
    </row>
    <row r="173" spans="1:480" s="30" customFormat="1" ht="108" customHeight="1" x14ac:dyDescent="0.25">
      <c r="A173" s="179" t="s">
        <v>53</v>
      </c>
      <c r="B173" s="179" t="s">
        <v>60</v>
      </c>
      <c r="C173" s="179" t="s">
        <v>19</v>
      </c>
      <c r="D173" s="26" t="s">
        <v>233</v>
      </c>
      <c r="E173" s="181" t="s">
        <v>26</v>
      </c>
      <c r="F173" s="179" t="s">
        <v>27</v>
      </c>
      <c r="G173" s="183">
        <v>1</v>
      </c>
      <c r="H173" s="185">
        <v>45627</v>
      </c>
      <c r="I173" s="179">
        <v>0</v>
      </c>
      <c r="J173" s="179">
        <v>0</v>
      </c>
      <c r="K173" s="28">
        <v>8731.8700000000008</v>
      </c>
      <c r="L173" s="28">
        <v>0</v>
      </c>
      <c r="M173" s="28">
        <v>0</v>
      </c>
      <c r="N173" s="102"/>
      <c r="O173" s="102"/>
      <c r="P173" s="102"/>
      <c r="Q173" s="175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  <c r="FY173" s="29"/>
      <c r="FZ173" s="29"/>
      <c r="GA173" s="29"/>
      <c r="GB173" s="29"/>
      <c r="GC173" s="29"/>
      <c r="GD173" s="29"/>
      <c r="GE173" s="29"/>
      <c r="GF173" s="29"/>
      <c r="GG173" s="29"/>
      <c r="GH173" s="29"/>
      <c r="GI173" s="29"/>
      <c r="GJ173" s="29"/>
      <c r="GK173" s="29"/>
      <c r="GL173" s="29"/>
      <c r="GM173" s="29"/>
      <c r="GN173" s="29"/>
      <c r="GO173" s="29"/>
      <c r="GP173" s="29"/>
      <c r="GQ173" s="29"/>
      <c r="GR173" s="29"/>
      <c r="GS173" s="29"/>
      <c r="GT173" s="29"/>
      <c r="GU173" s="29"/>
      <c r="GV173" s="29"/>
      <c r="GW173" s="29"/>
      <c r="GX173" s="29"/>
      <c r="GY173" s="29"/>
      <c r="GZ173" s="29"/>
      <c r="HA173" s="29"/>
      <c r="HB173" s="29"/>
      <c r="HC173" s="29"/>
      <c r="HD173" s="29"/>
      <c r="HE173" s="29"/>
      <c r="HF173" s="29"/>
      <c r="HG173" s="29"/>
      <c r="HH173" s="29"/>
      <c r="HI173" s="29"/>
      <c r="HJ173" s="29"/>
      <c r="HK173" s="29"/>
      <c r="HL173" s="29"/>
      <c r="HM173" s="29"/>
      <c r="HN173" s="29"/>
      <c r="HO173" s="29"/>
      <c r="HP173" s="29"/>
      <c r="HQ173" s="29"/>
      <c r="HR173" s="29"/>
      <c r="HS173" s="29"/>
      <c r="HT173" s="29"/>
      <c r="HU173" s="29"/>
      <c r="HV173" s="29"/>
      <c r="HW173" s="29"/>
      <c r="HX173" s="29"/>
      <c r="HY173" s="29"/>
      <c r="HZ173" s="29"/>
      <c r="IA173" s="29"/>
      <c r="IB173" s="29"/>
      <c r="IC173" s="29"/>
      <c r="ID173" s="29"/>
      <c r="IE173" s="29"/>
      <c r="IF173" s="29"/>
      <c r="IG173" s="29"/>
      <c r="IH173" s="29"/>
      <c r="II173" s="29"/>
      <c r="IJ173" s="29"/>
      <c r="IK173" s="29"/>
      <c r="IL173" s="29"/>
      <c r="IM173" s="29"/>
      <c r="IN173" s="29"/>
      <c r="IO173" s="29"/>
      <c r="IP173" s="29"/>
      <c r="IQ173" s="29"/>
      <c r="IR173" s="29"/>
      <c r="IS173" s="29"/>
      <c r="IT173" s="29"/>
      <c r="IU173" s="29"/>
      <c r="IV173" s="29"/>
      <c r="IW173" s="29"/>
      <c r="IX173" s="29"/>
      <c r="IY173" s="29"/>
      <c r="IZ173" s="29"/>
      <c r="JA173" s="29"/>
      <c r="JB173" s="29"/>
      <c r="JC173" s="29"/>
      <c r="JD173" s="29"/>
      <c r="JE173" s="29"/>
      <c r="JF173" s="29"/>
      <c r="JG173" s="29"/>
      <c r="JH173" s="29"/>
      <c r="JI173" s="29"/>
      <c r="JJ173" s="29"/>
      <c r="JK173" s="29"/>
      <c r="JL173" s="29"/>
      <c r="JM173" s="29"/>
      <c r="JN173" s="29"/>
      <c r="JO173" s="29"/>
      <c r="JP173" s="29"/>
      <c r="JQ173" s="29"/>
      <c r="JR173" s="29"/>
      <c r="JS173" s="29"/>
      <c r="JT173" s="29"/>
      <c r="JU173" s="29"/>
      <c r="JV173" s="29"/>
      <c r="JW173" s="29"/>
      <c r="JX173" s="29"/>
      <c r="JY173" s="29"/>
      <c r="JZ173" s="29"/>
      <c r="KA173" s="29"/>
      <c r="KB173" s="29"/>
      <c r="KC173" s="29"/>
      <c r="KD173" s="29"/>
      <c r="KE173" s="29"/>
      <c r="KF173" s="29"/>
      <c r="KG173" s="29"/>
      <c r="KH173" s="29"/>
      <c r="KI173" s="29"/>
      <c r="KJ173" s="29"/>
      <c r="KK173" s="29"/>
      <c r="KL173" s="29"/>
      <c r="KM173" s="29"/>
      <c r="KN173" s="29"/>
      <c r="KO173" s="29"/>
      <c r="KP173" s="29"/>
      <c r="KQ173" s="29"/>
      <c r="KR173" s="29"/>
      <c r="KS173" s="29"/>
      <c r="KT173" s="29"/>
      <c r="KU173" s="29"/>
      <c r="KV173" s="29"/>
      <c r="KW173" s="29"/>
      <c r="KX173" s="29"/>
      <c r="KY173" s="29"/>
      <c r="KZ173" s="29"/>
      <c r="LA173" s="29"/>
      <c r="LB173" s="29"/>
      <c r="LC173" s="29"/>
      <c r="LD173" s="29"/>
      <c r="LE173" s="29"/>
      <c r="LF173" s="29"/>
      <c r="LG173" s="29"/>
      <c r="LH173" s="29"/>
      <c r="LI173" s="29"/>
      <c r="LJ173" s="29"/>
      <c r="LK173" s="29"/>
      <c r="LL173" s="29"/>
      <c r="LM173" s="29"/>
      <c r="LN173" s="29"/>
      <c r="LO173" s="29"/>
      <c r="LP173" s="29"/>
      <c r="LQ173" s="29"/>
      <c r="LR173" s="29"/>
      <c r="LS173" s="29"/>
      <c r="LT173" s="29"/>
      <c r="LU173" s="29"/>
      <c r="LV173" s="29"/>
      <c r="LW173" s="29"/>
      <c r="LX173" s="29"/>
      <c r="LY173" s="29"/>
      <c r="LZ173" s="29"/>
      <c r="MA173" s="29"/>
      <c r="MB173" s="29"/>
      <c r="MC173" s="29"/>
      <c r="MD173" s="29"/>
      <c r="ME173" s="29"/>
      <c r="MF173" s="29"/>
      <c r="MG173" s="29"/>
      <c r="MH173" s="29"/>
      <c r="MI173" s="29"/>
      <c r="MJ173" s="29"/>
      <c r="MK173" s="29"/>
      <c r="ML173" s="29"/>
      <c r="MM173" s="29"/>
      <c r="MN173" s="29"/>
      <c r="MO173" s="29"/>
      <c r="MP173" s="29"/>
      <c r="MQ173" s="29"/>
      <c r="MR173" s="29"/>
      <c r="MS173" s="29"/>
      <c r="MT173" s="29"/>
      <c r="MU173" s="29"/>
      <c r="MV173" s="29"/>
      <c r="MW173" s="29"/>
      <c r="MX173" s="29"/>
      <c r="MY173" s="29"/>
      <c r="MZ173" s="29"/>
      <c r="NA173" s="29"/>
      <c r="NB173" s="29"/>
      <c r="NC173" s="29"/>
      <c r="ND173" s="29"/>
      <c r="NE173" s="29"/>
      <c r="NF173" s="29"/>
      <c r="NG173" s="29"/>
      <c r="NH173" s="29"/>
      <c r="NI173" s="29"/>
      <c r="NJ173" s="29"/>
      <c r="NK173" s="29"/>
      <c r="NL173" s="29"/>
      <c r="NM173" s="29"/>
      <c r="NN173" s="29"/>
      <c r="NO173" s="29"/>
      <c r="NP173" s="29"/>
      <c r="NQ173" s="29"/>
      <c r="NR173" s="29"/>
      <c r="NS173" s="29"/>
      <c r="NT173" s="29"/>
      <c r="NU173" s="29"/>
      <c r="NV173" s="29"/>
      <c r="NW173" s="29"/>
      <c r="NX173" s="29"/>
      <c r="NY173" s="29"/>
      <c r="NZ173" s="29"/>
      <c r="OA173" s="29"/>
      <c r="OB173" s="29"/>
      <c r="OC173" s="29"/>
      <c r="OD173" s="29"/>
      <c r="OE173" s="29"/>
      <c r="OF173" s="29"/>
      <c r="OG173" s="29"/>
      <c r="OH173" s="29"/>
      <c r="OI173" s="29"/>
      <c r="OJ173" s="29"/>
      <c r="OK173" s="29"/>
      <c r="OL173" s="29"/>
      <c r="OM173" s="29"/>
      <c r="ON173" s="29"/>
      <c r="OO173" s="29"/>
      <c r="OP173" s="29"/>
      <c r="OQ173" s="29"/>
      <c r="OR173" s="29"/>
      <c r="OS173" s="29"/>
      <c r="OT173" s="29"/>
      <c r="OU173" s="29"/>
      <c r="OV173" s="29"/>
      <c r="OW173" s="29"/>
      <c r="OX173" s="29"/>
      <c r="OY173" s="29"/>
      <c r="OZ173" s="29"/>
      <c r="PA173" s="29"/>
      <c r="PB173" s="29"/>
      <c r="PC173" s="29"/>
      <c r="PD173" s="29"/>
      <c r="PE173" s="29"/>
      <c r="PF173" s="29"/>
      <c r="PG173" s="29"/>
      <c r="PH173" s="29"/>
      <c r="PI173" s="29"/>
      <c r="PJ173" s="29"/>
      <c r="PK173" s="29"/>
      <c r="PL173" s="29"/>
      <c r="PM173" s="29"/>
      <c r="PN173" s="29"/>
      <c r="PO173" s="29"/>
      <c r="PP173" s="29"/>
      <c r="PQ173" s="29"/>
      <c r="PR173" s="29"/>
      <c r="PS173" s="29"/>
      <c r="PT173" s="29"/>
      <c r="PU173" s="29"/>
      <c r="PV173" s="29"/>
      <c r="PW173" s="29"/>
      <c r="PX173" s="29"/>
      <c r="PY173" s="29"/>
      <c r="PZ173" s="29"/>
      <c r="QA173" s="29"/>
      <c r="QB173" s="29"/>
      <c r="QC173" s="29"/>
      <c r="QD173" s="29"/>
      <c r="QE173" s="29"/>
      <c r="QF173" s="29"/>
      <c r="QG173" s="29"/>
      <c r="QH173" s="29"/>
      <c r="QI173" s="29"/>
      <c r="QJ173" s="29"/>
      <c r="QK173" s="29"/>
      <c r="QL173" s="29"/>
      <c r="QM173" s="29"/>
      <c r="QN173" s="29"/>
      <c r="QO173" s="29"/>
      <c r="QP173" s="29"/>
      <c r="QQ173" s="29"/>
      <c r="QR173" s="29"/>
      <c r="QS173" s="29"/>
      <c r="QT173" s="29"/>
      <c r="QU173" s="29"/>
      <c r="QV173" s="29"/>
      <c r="QW173" s="29"/>
      <c r="QX173" s="29"/>
      <c r="QY173" s="29"/>
      <c r="QZ173" s="29"/>
      <c r="RA173" s="29"/>
      <c r="RB173" s="29"/>
      <c r="RC173" s="29"/>
      <c r="RD173" s="29"/>
      <c r="RE173" s="29"/>
      <c r="RF173" s="29"/>
      <c r="RG173" s="29"/>
      <c r="RH173" s="29"/>
      <c r="RI173" s="29"/>
    </row>
    <row r="174" spans="1:480" s="30" customFormat="1" ht="48.75" customHeight="1" x14ac:dyDescent="0.25">
      <c r="A174" s="180" t="s">
        <v>53</v>
      </c>
      <c r="B174" s="180" t="s">
        <v>60</v>
      </c>
      <c r="C174" s="180" t="s">
        <v>19</v>
      </c>
      <c r="D174" s="26" t="s">
        <v>284</v>
      </c>
      <c r="E174" s="182" t="s">
        <v>26</v>
      </c>
      <c r="F174" s="180" t="s">
        <v>27</v>
      </c>
      <c r="G174" s="184"/>
      <c r="H174" s="186">
        <v>45627</v>
      </c>
      <c r="I174" s="180">
        <v>0</v>
      </c>
      <c r="J174" s="180">
        <v>0</v>
      </c>
      <c r="K174" s="150">
        <v>1134.93</v>
      </c>
      <c r="L174" s="28">
        <v>0</v>
      </c>
      <c r="M174" s="28">
        <v>0</v>
      </c>
      <c r="N174" s="102"/>
      <c r="O174" s="102"/>
      <c r="P174" s="102"/>
      <c r="Q174" s="175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  <c r="FY174" s="29"/>
      <c r="FZ174" s="29"/>
      <c r="GA174" s="29"/>
      <c r="GB174" s="29"/>
      <c r="GC174" s="29"/>
      <c r="GD174" s="29"/>
      <c r="GE174" s="29"/>
      <c r="GF174" s="29"/>
      <c r="GG174" s="29"/>
      <c r="GH174" s="29"/>
      <c r="GI174" s="29"/>
      <c r="GJ174" s="29"/>
      <c r="GK174" s="29"/>
      <c r="GL174" s="29"/>
      <c r="GM174" s="29"/>
      <c r="GN174" s="29"/>
      <c r="GO174" s="29"/>
      <c r="GP174" s="29"/>
      <c r="GQ174" s="29"/>
      <c r="GR174" s="29"/>
      <c r="GS174" s="29"/>
      <c r="GT174" s="29"/>
      <c r="GU174" s="29"/>
      <c r="GV174" s="29"/>
      <c r="GW174" s="29"/>
      <c r="GX174" s="29"/>
      <c r="GY174" s="29"/>
      <c r="GZ174" s="29"/>
      <c r="HA174" s="29"/>
      <c r="HB174" s="29"/>
      <c r="HC174" s="29"/>
      <c r="HD174" s="29"/>
      <c r="HE174" s="29"/>
      <c r="HF174" s="29"/>
      <c r="HG174" s="29"/>
      <c r="HH174" s="29"/>
      <c r="HI174" s="29"/>
      <c r="HJ174" s="29"/>
      <c r="HK174" s="29"/>
      <c r="HL174" s="29"/>
      <c r="HM174" s="29"/>
      <c r="HN174" s="29"/>
      <c r="HO174" s="29"/>
      <c r="HP174" s="29"/>
      <c r="HQ174" s="29"/>
      <c r="HR174" s="29"/>
      <c r="HS174" s="29"/>
      <c r="HT174" s="29"/>
      <c r="HU174" s="29"/>
      <c r="HV174" s="29"/>
      <c r="HW174" s="29"/>
      <c r="HX174" s="29"/>
      <c r="HY174" s="29"/>
      <c r="HZ174" s="29"/>
      <c r="IA174" s="29"/>
      <c r="IB174" s="29"/>
      <c r="IC174" s="29"/>
      <c r="ID174" s="29"/>
      <c r="IE174" s="29"/>
      <c r="IF174" s="29"/>
      <c r="IG174" s="29"/>
      <c r="IH174" s="29"/>
      <c r="II174" s="29"/>
      <c r="IJ174" s="29"/>
      <c r="IK174" s="29"/>
      <c r="IL174" s="29"/>
      <c r="IM174" s="29"/>
      <c r="IN174" s="29"/>
      <c r="IO174" s="29"/>
      <c r="IP174" s="29"/>
      <c r="IQ174" s="29"/>
      <c r="IR174" s="29"/>
      <c r="IS174" s="29"/>
      <c r="IT174" s="29"/>
      <c r="IU174" s="29"/>
      <c r="IV174" s="29"/>
      <c r="IW174" s="29"/>
      <c r="IX174" s="29"/>
      <c r="IY174" s="29"/>
      <c r="IZ174" s="29"/>
      <c r="JA174" s="29"/>
      <c r="JB174" s="29"/>
      <c r="JC174" s="29"/>
      <c r="JD174" s="29"/>
      <c r="JE174" s="29"/>
      <c r="JF174" s="29"/>
      <c r="JG174" s="29"/>
      <c r="JH174" s="29"/>
      <c r="JI174" s="29"/>
      <c r="JJ174" s="29"/>
      <c r="JK174" s="29"/>
      <c r="JL174" s="29"/>
      <c r="JM174" s="29"/>
      <c r="JN174" s="29"/>
      <c r="JO174" s="29"/>
      <c r="JP174" s="29"/>
      <c r="JQ174" s="29"/>
      <c r="JR174" s="29"/>
      <c r="JS174" s="29"/>
      <c r="JT174" s="29"/>
      <c r="JU174" s="29"/>
      <c r="JV174" s="29"/>
      <c r="JW174" s="29"/>
      <c r="JX174" s="29"/>
      <c r="JY174" s="29"/>
      <c r="JZ174" s="29"/>
      <c r="KA174" s="29"/>
      <c r="KB174" s="29"/>
      <c r="KC174" s="29"/>
      <c r="KD174" s="29"/>
      <c r="KE174" s="29"/>
      <c r="KF174" s="29"/>
      <c r="KG174" s="29"/>
      <c r="KH174" s="29"/>
      <c r="KI174" s="29"/>
      <c r="KJ174" s="29"/>
      <c r="KK174" s="29"/>
      <c r="KL174" s="29"/>
      <c r="KM174" s="29"/>
      <c r="KN174" s="29"/>
      <c r="KO174" s="29"/>
      <c r="KP174" s="29"/>
      <c r="KQ174" s="29"/>
      <c r="KR174" s="29"/>
      <c r="KS174" s="29"/>
      <c r="KT174" s="29"/>
      <c r="KU174" s="29"/>
      <c r="KV174" s="29"/>
      <c r="KW174" s="29"/>
      <c r="KX174" s="29"/>
      <c r="KY174" s="29"/>
      <c r="KZ174" s="29"/>
      <c r="LA174" s="29"/>
      <c r="LB174" s="29"/>
      <c r="LC174" s="29"/>
      <c r="LD174" s="29"/>
      <c r="LE174" s="29"/>
      <c r="LF174" s="29"/>
      <c r="LG174" s="29"/>
      <c r="LH174" s="29"/>
      <c r="LI174" s="29"/>
      <c r="LJ174" s="29"/>
      <c r="LK174" s="29"/>
      <c r="LL174" s="29"/>
      <c r="LM174" s="29"/>
      <c r="LN174" s="29"/>
      <c r="LO174" s="29"/>
      <c r="LP174" s="29"/>
      <c r="LQ174" s="29"/>
      <c r="LR174" s="29"/>
      <c r="LS174" s="29"/>
      <c r="LT174" s="29"/>
      <c r="LU174" s="29"/>
      <c r="LV174" s="29"/>
      <c r="LW174" s="29"/>
      <c r="LX174" s="29"/>
      <c r="LY174" s="29"/>
      <c r="LZ174" s="29"/>
      <c r="MA174" s="29"/>
      <c r="MB174" s="29"/>
      <c r="MC174" s="29"/>
      <c r="MD174" s="29"/>
      <c r="ME174" s="29"/>
      <c r="MF174" s="29"/>
      <c r="MG174" s="29"/>
      <c r="MH174" s="29"/>
      <c r="MI174" s="29"/>
      <c r="MJ174" s="29"/>
      <c r="MK174" s="29"/>
      <c r="ML174" s="29"/>
      <c r="MM174" s="29"/>
      <c r="MN174" s="29"/>
      <c r="MO174" s="29"/>
      <c r="MP174" s="29"/>
      <c r="MQ174" s="29"/>
      <c r="MR174" s="29"/>
      <c r="MS174" s="29"/>
      <c r="MT174" s="29"/>
      <c r="MU174" s="29"/>
      <c r="MV174" s="29"/>
      <c r="MW174" s="29"/>
      <c r="MX174" s="29"/>
      <c r="MY174" s="29"/>
      <c r="MZ174" s="29"/>
      <c r="NA174" s="29"/>
      <c r="NB174" s="29"/>
      <c r="NC174" s="29"/>
      <c r="ND174" s="29"/>
      <c r="NE174" s="29"/>
      <c r="NF174" s="29"/>
      <c r="NG174" s="29"/>
      <c r="NH174" s="29"/>
      <c r="NI174" s="29"/>
      <c r="NJ174" s="29"/>
      <c r="NK174" s="29"/>
      <c r="NL174" s="29"/>
      <c r="NM174" s="29"/>
      <c r="NN174" s="29"/>
      <c r="NO174" s="29"/>
      <c r="NP174" s="29"/>
      <c r="NQ174" s="29"/>
      <c r="NR174" s="29"/>
      <c r="NS174" s="29"/>
      <c r="NT174" s="29"/>
      <c r="NU174" s="29"/>
      <c r="NV174" s="29"/>
      <c r="NW174" s="29"/>
      <c r="NX174" s="29"/>
      <c r="NY174" s="29"/>
      <c r="NZ174" s="29"/>
      <c r="OA174" s="29"/>
      <c r="OB174" s="29"/>
      <c r="OC174" s="29"/>
      <c r="OD174" s="29"/>
      <c r="OE174" s="29"/>
      <c r="OF174" s="29"/>
      <c r="OG174" s="29"/>
      <c r="OH174" s="29"/>
      <c r="OI174" s="29"/>
      <c r="OJ174" s="29"/>
      <c r="OK174" s="29"/>
      <c r="OL174" s="29"/>
      <c r="OM174" s="29"/>
      <c r="ON174" s="29"/>
      <c r="OO174" s="29"/>
      <c r="OP174" s="29"/>
      <c r="OQ174" s="29"/>
      <c r="OR174" s="29"/>
      <c r="OS174" s="29"/>
      <c r="OT174" s="29"/>
      <c r="OU174" s="29"/>
      <c r="OV174" s="29"/>
      <c r="OW174" s="29"/>
      <c r="OX174" s="29"/>
      <c r="OY174" s="29"/>
      <c r="OZ174" s="29"/>
      <c r="PA174" s="29"/>
      <c r="PB174" s="29"/>
      <c r="PC174" s="29"/>
      <c r="PD174" s="29"/>
      <c r="PE174" s="29"/>
      <c r="PF174" s="29"/>
      <c r="PG174" s="29"/>
      <c r="PH174" s="29"/>
      <c r="PI174" s="29"/>
      <c r="PJ174" s="29"/>
      <c r="PK174" s="29"/>
      <c r="PL174" s="29"/>
      <c r="PM174" s="29"/>
      <c r="PN174" s="29"/>
      <c r="PO174" s="29"/>
      <c r="PP174" s="29"/>
      <c r="PQ174" s="29"/>
      <c r="PR174" s="29"/>
      <c r="PS174" s="29"/>
      <c r="PT174" s="29"/>
      <c r="PU174" s="29"/>
      <c r="PV174" s="29"/>
      <c r="PW174" s="29"/>
      <c r="PX174" s="29"/>
      <c r="PY174" s="29"/>
      <c r="PZ174" s="29"/>
      <c r="QA174" s="29"/>
      <c r="QB174" s="29"/>
      <c r="QC174" s="29"/>
      <c r="QD174" s="29"/>
      <c r="QE174" s="29"/>
      <c r="QF174" s="29"/>
      <c r="QG174" s="29"/>
      <c r="QH174" s="29"/>
      <c r="QI174" s="29"/>
      <c r="QJ174" s="29"/>
      <c r="QK174" s="29"/>
      <c r="QL174" s="29"/>
      <c r="QM174" s="29"/>
      <c r="QN174" s="29"/>
      <c r="QO174" s="29"/>
      <c r="QP174" s="29"/>
      <c r="QQ174" s="29"/>
      <c r="QR174" s="29"/>
      <c r="QS174" s="29"/>
      <c r="QT174" s="29"/>
      <c r="QU174" s="29"/>
      <c r="QV174" s="29"/>
      <c r="QW174" s="29"/>
      <c r="QX174" s="29"/>
      <c r="QY174" s="29"/>
      <c r="QZ174" s="29"/>
      <c r="RA174" s="29"/>
      <c r="RB174" s="29"/>
      <c r="RC174" s="29"/>
      <c r="RD174" s="29"/>
      <c r="RE174" s="29"/>
      <c r="RF174" s="29"/>
      <c r="RG174" s="29"/>
      <c r="RH174" s="29"/>
      <c r="RI174" s="29"/>
    </row>
    <row r="175" spans="1:480" s="30" customFormat="1" ht="84" customHeight="1" x14ac:dyDescent="0.25">
      <c r="A175" s="179" t="s">
        <v>53</v>
      </c>
      <c r="B175" s="179" t="s">
        <v>60</v>
      </c>
      <c r="C175" s="179" t="s">
        <v>19</v>
      </c>
      <c r="D175" s="26" t="s">
        <v>286</v>
      </c>
      <c r="E175" s="181" t="s">
        <v>26</v>
      </c>
      <c r="F175" s="179" t="s">
        <v>27</v>
      </c>
      <c r="G175" s="183">
        <v>1</v>
      </c>
      <c r="H175" s="185">
        <v>45627</v>
      </c>
      <c r="I175" s="179">
        <v>0</v>
      </c>
      <c r="J175" s="179">
        <v>0</v>
      </c>
      <c r="K175" s="28">
        <v>6560.99</v>
      </c>
      <c r="L175" s="28">
        <v>0</v>
      </c>
      <c r="M175" s="28">
        <v>0</v>
      </c>
      <c r="N175" s="102"/>
      <c r="O175" s="102"/>
      <c r="P175" s="102"/>
      <c r="Q175" s="175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  <c r="FY175" s="29"/>
      <c r="FZ175" s="29"/>
      <c r="GA175" s="29"/>
      <c r="GB175" s="29"/>
      <c r="GC175" s="29"/>
      <c r="GD175" s="29"/>
      <c r="GE175" s="29"/>
      <c r="GF175" s="29"/>
      <c r="GG175" s="29"/>
      <c r="GH175" s="29"/>
      <c r="GI175" s="29"/>
      <c r="GJ175" s="29"/>
      <c r="GK175" s="29"/>
      <c r="GL175" s="29"/>
      <c r="GM175" s="29"/>
      <c r="GN175" s="29"/>
      <c r="GO175" s="29"/>
      <c r="GP175" s="29"/>
      <c r="GQ175" s="29"/>
      <c r="GR175" s="29"/>
      <c r="GS175" s="29"/>
      <c r="GT175" s="29"/>
      <c r="GU175" s="29"/>
      <c r="GV175" s="29"/>
      <c r="GW175" s="29"/>
      <c r="GX175" s="29"/>
      <c r="GY175" s="29"/>
      <c r="GZ175" s="29"/>
      <c r="HA175" s="29"/>
      <c r="HB175" s="29"/>
      <c r="HC175" s="29"/>
      <c r="HD175" s="29"/>
      <c r="HE175" s="29"/>
      <c r="HF175" s="29"/>
      <c r="HG175" s="29"/>
      <c r="HH175" s="29"/>
      <c r="HI175" s="29"/>
      <c r="HJ175" s="29"/>
      <c r="HK175" s="29"/>
      <c r="HL175" s="29"/>
      <c r="HM175" s="29"/>
      <c r="HN175" s="29"/>
      <c r="HO175" s="29"/>
      <c r="HP175" s="29"/>
      <c r="HQ175" s="29"/>
      <c r="HR175" s="29"/>
      <c r="HS175" s="29"/>
      <c r="HT175" s="29"/>
      <c r="HU175" s="29"/>
      <c r="HV175" s="29"/>
      <c r="HW175" s="29"/>
      <c r="HX175" s="29"/>
      <c r="HY175" s="29"/>
      <c r="HZ175" s="29"/>
      <c r="IA175" s="29"/>
      <c r="IB175" s="29"/>
      <c r="IC175" s="29"/>
      <c r="ID175" s="29"/>
      <c r="IE175" s="29"/>
      <c r="IF175" s="29"/>
      <c r="IG175" s="29"/>
      <c r="IH175" s="29"/>
      <c r="II175" s="29"/>
      <c r="IJ175" s="29"/>
      <c r="IK175" s="29"/>
      <c r="IL175" s="29"/>
      <c r="IM175" s="29"/>
      <c r="IN175" s="29"/>
      <c r="IO175" s="29"/>
      <c r="IP175" s="29"/>
      <c r="IQ175" s="29"/>
      <c r="IR175" s="29"/>
      <c r="IS175" s="29"/>
      <c r="IT175" s="29"/>
      <c r="IU175" s="29"/>
      <c r="IV175" s="29"/>
      <c r="IW175" s="29"/>
      <c r="IX175" s="29"/>
      <c r="IY175" s="29"/>
      <c r="IZ175" s="29"/>
      <c r="JA175" s="29"/>
      <c r="JB175" s="29"/>
      <c r="JC175" s="29"/>
      <c r="JD175" s="29"/>
      <c r="JE175" s="29"/>
      <c r="JF175" s="29"/>
      <c r="JG175" s="29"/>
      <c r="JH175" s="29"/>
      <c r="JI175" s="29"/>
      <c r="JJ175" s="29"/>
      <c r="JK175" s="29"/>
      <c r="JL175" s="29"/>
      <c r="JM175" s="29"/>
      <c r="JN175" s="29"/>
      <c r="JO175" s="29"/>
      <c r="JP175" s="29"/>
      <c r="JQ175" s="29"/>
      <c r="JR175" s="29"/>
      <c r="JS175" s="29"/>
      <c r="JT175" s="29"/>
      <c r="JU175" s="29"/>
      <c r="JV175" s="29"/>
      <c r="JW175" s="29"/>
      <c r="JX175" s="29"/>
      <c r="JY175" s="29"/>
      <c r="JZ175" s="29"/>
      <c r="KA175" s="29"/>
      <c r="KB175" s="29"/>
      <c r="KC175" s="29"/>
      <c r="KD175" s="29"/>
      <c r="KE175" s="29"/>
      <c r="KF175" s="29"/>
      <c r="KG175" s="29"/>
      <c r="KH175" s="29"/>
      <c r="KI175" s="29"/>
      <c r="KJ175" s="29"/>
      <c r="KK175" s="29"/>
      <c r="KL175" s="29"/>
      <c r="KM175" s="29"/>
      <c r="KN175" s="29"/>
      <c r="KO175" s="29"/>
      <c r="KP175" s="29"/>
      <c r="KQ175" s="29"/>
      <c r="KR175" s="29"/>
      <c r="KS175" s="29"/>
      <c r="KT175" s="29"/>
      <c r="KU175" s="29"/>
      <c r="KV175" s="29"/>
      <c r="KW175" s="29"/>
      <c r="KX175" s="29"/>
      <c r="KY175" s="29"/>
      <c r="KZ175" s="29"/>
      <c r="LA175" s="29"/>
      <c r="LB175" s="29"/>
      <c r="LC175" s="29"/>
      <c r="LD175" s="29"/>
      <c r="LE175" s="29"/>
      <c r="LF175" s="29"/>
      <c r="LG175" s="29"/>
      <c r="LH175" s="29"/>
      <c r="LI175" s="29"/>
      <c r="LJ175" s="29"/>
      <c r="LK175" s="29"/>
      <c r="LL175" s="29"/>
      <c r="LM175" s="29"/>
      <c r="LN175" s="29"/>
      <c r="LO175" s="29"/>
      <c r="LP175" s="29"/>
      <c r="LQ175" s="29"/>
      <c r="LR175" s="29"/>
      <c r="LS175" s="29"/>
      <c r="LT175" s="29"/>
      <c r="LU175" s="29"/>
      <c r="LV175" s="29"/>
      <c r="LW175" s="29"/>
      <c r="LX175" s="29"/>
      <c r="LY175" s="29"/>
      <c r="LZ175" s="29"/>
      <c r="MA175" s="29"/>
      <c r="MB175" s="29"/>
      <c r="MC175" s="29"/>
      <c r="MD175" s="29"/>
      <c r="ME175" s="29"/>
      <c r="MF175" s="29"/>
      <c r="MG175" s="29"/>
      <c r="MH175" s="29"/>
      <c r="MI175" s="29"/>
      <c r="MJ175" s="29"/>
      <c r="MK175" s="29"/>
      <c r="ML175" s="29"/>
      <c r="MM175" s="29"/>
      <c r="MN175" s="29"/>
      <c r="MO175" s="29"/>
      <c r="MP175" s="29"/>
      <c r="MQ175" s="29"/>
      <c r="MR175" s="29"/>
      <c r="MS175" s="29"/>
      <c r="MT175" s="29"/>
      <c r="MU175" s="29"/>
      <c r="MV175" s="29"/>
      <c r="MW175" s="29"/>
      <c r="MX175" s="29"/>
      <c r="MY175" s="29"/>
      <c r="MZ175" s="29"/>
      <c r="NA175" s="29"/>
      <c r="NB175" s="29"/>
      <c r="NC175" s="29"/>
      <c r="ND175" s="29"/>
      <c r="NE175" s="29"/>
      <c r="NF175" s="29"/>
      <c r="NG175" s="29"/>
      <c r="NH175" s="29"/>
      <c r="NI175" s="29"/>
      <c r="NJ175" s="29"/>
      <c r="NK175" s="29"/>
      <c r="NL175" s="29"/>
      <c r="NM175" s="29"/>
      <c r="NN175" s="29"/>
      <c r="NO175" s="29"/>
      <c r="NP175" s="29"/>
      <c r="NQ175" s="29"/>
      <c r="NR175" s="29"/>
      <c r="NS175" s="29"/>
      <c r="NT175" s="29"/>
      <c r="NU175" s="29"/>
      <c r="NV175" s="29"/>
      <c r="NW175" s="29"/>
      <c r="NX175" s="29"/>
      <c r="NY175" s="29"/>
      <c r="NZ175" s="29"/>
      <c r="OA175" s="29"/>
      <c r="OB175" s="29"/>
      <c r="OC175" s="29"/>
      <c r="OD175" s="29"/>
      <c r="OE175" s="29"/>
      <c r="OF175" s="29"/>
      <c r="OG175" s="29"/>
      <c r="OH175" s="29"/>
      <c r="OI175" s="29"/>
      <c r="OJ175" s="29"/>
      <c r="OK175" s="29"/>
      <c r="OL175" s="29"/>
      <c r="OM175" s="29"/>
      <c r="ON175" s="29"/>
      <c r="OO175" s="29"/>
      <c r="OP175" s="29"/>
      <c r="OQ175" s="29"/>
      <c r="OR175" s="29"/>
      <c r="OS175" s="29"/>
      <c r="OT175" s="29"/>
      <c r="OU175" s="29"/>
      <c r="OV175" s="29"/>
      <c r="OW175" s="29"/>
      <c r="OX175" s="29"/>
      <c r="OY175" s="29"/>
      <c r="OZ175" s="29"/>
      <c r="PA175" s="29"/>
      <c r="PB175" s="29"/>
      <c r="PC175" s="29"/>
      <c r="PD175" s="29"/>
      <c r="PE175" s="29"/>
      <c r="PF175" s="29"/>
      <c r="PG175" s="29"/>
      <c r="PH175" s="29"/>
      <c r="PI175" s="29"/>
      <c r="PJ175" s="29"/>
      <c r="PK175" s="29"/>
      <c r="PL175" s="29"/>
      <c r="PM175" s="29"/>
      <c r="PN175" s="29"/>
      <c r="PO175" s="29"/>
      <c r="PP175" s="29"/>
      <c r="PQ175" s="29"/>
      <c r="PR175" s="29"/>
      <c r="PS175" s="29"/>
      <c r="PT175" s="29"/>
      <c r="PU175" s="29"/>
      <c r="PV175" s="29"/>
      <c r="PW175" s="29"/>
      <c r="PX175" s="29"/>
      <c r="PY175" s="29"/>
      <c r="PZ175" s="29"/>
      <c r="QA175" s="29"/>
      <c r="QB175" s="29"/>
      <c r="QC175" s="29"/>
      <c r="QD175" s="29"/>
      <c r="QE175" s="29"/>
      <c r="QF175" s="29"/>
      <c r="QG175" s="29"/>
      <c r="QH175" s="29"/>
      <c r="QI175" s="29"/>
      <c r="QJ175" s="29"/>
      <c r="QK175" s="29"/>
      <c r="QL175" s="29"/>
      <c r="QM175" s="29"/>
      <c r="QN175" s="29"/>
      <c r="QO175" s="29"/>
      <c r="QP175" s="29"/>
      <c r="QQ175" s="29"/>
      <c r="QR175" s="29"/>
      <c r="QS175" s="29"/>
      <c r="QT175" s="29"/>
      <c r="QU175" s="29"/>
      <c r="QV175" s="29"/>
      <c r="QW175" s="29"/>
      <c r="QX175" s="29"/>
      <c r="QY175" s="29"/>
      <c r="QZ175" s="29"/>
      <c r="RA175" s="29"/>
      <c r="RB175" s="29"/>
      <c r="RC175" s="29"/>
      <c r="RD175" s="29"/>
      <c r="RE175" s="29"/>
      <c r="RF175" s="29"/>
      <c r="RG175" s="29"/>
      <c r="RH175" s="29"/>
      <c r="RI175" s="29"/>
    </row>
    <row r="176" spans="1:480" s="30" customFormat="1" ht="55.5" customHeight="1" x14ac:dyDescent="0.25">
      <c r="A176" s="180" t="s">
        <v>53</v>
      </c>
      <c r="B176" s="180" t="s">
        <v>60</v>
      </c>
      <c r="C176" s="180" t="s">
        <v>19</v>
      </c>
      <c r="D176" s="26" t="s">
        <v>314</v>
      </c>
      <c r="E176" s="182" t="s">
        <v>26</v>
      </c>
      <c r="F176" s="180" t="s">
        <v>27</v>
      </c>
      <c r="G176" s="184"/>
      <c r="H176" s="186">
        <v>45627</v>
      </c>
      <c r="I176" s="180">
        <v>0</v>
      </c>
      <c r="J176" s="180">
        <v>0</v>
      </c>
      <c r="K176" s="74">
        <f>1800-740</f>
        <v>1060</v>
      </c>
      <c r="L176" s="28">
        <v>0</v>
      </c>
      <c r="M176" s="28">
        <v>0</v>
      </c>
      <c r="N176" s="102"/>
      <c r="O176" s="102"/>
      <c r="P176" s="102"/>
      <c r="Q176" s="175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  <c r="FY176" s="29"/>
      <c r="FZ176" s="29"/>
      <c r="GA176" s="29"/>
      <c r="GB176" s="29"/>
      <c r="GC176" s="29"/>
      <c r="GD176" s="29"/>
      <c r="GE176" s="29"/>
      <c r="GF176" s="29"/>
      <c r="GG176" s="29"/>
      <c r="GH176" s="29"/>
      <c r="GI176" s="29"/>
      <c r="GJ176" s="29"/>
      <c r="GK176" s="29"/>
      <c r="GL176" s="29"/>
      <c r="GM176" s="29"/>
      <c r="GN176" s="29"/>
      <c r="GO176" s="29"/>
      <c r="GP176" s="29"/>
      <c r="GQ176" s="29"/>
      <c r="GR176" s="29"/>
      <c r="GS176" s="29"/>
      <c r="GT176" s="29"/>
      <c r="GU176" s="29"/>
      <c r="GV176" s="29"/>
      <c r="GW176" s="29"/>
      <c r="GX176" s="29"/>
      <c r="GY176" s="29"/>
      <c r="GZ176" s="29"/>
      <c r="HA176" s="29"/>
      <c r="HB176" s="29"/>
      <c r="HC176" s="29"/>
      <c r="HD176" s="29"/>
      <c r="HE176" s="29"/>
      <c r="HF176" s="29"/>
      <c r="HG176" s="29"/>
      <c r="HH176" s="29"/>
      <c r="HI176" s="29"/>
      <c r="HJ176" s="29"/>
      <c r="HK176" s="29"/>
      <c r="HL176" s="29"/>
      <c r="HM176" s="29"/>
      <c r="HN176" s="29"/>
      <c r="HO176" s="29"/>
      <c r="HP176" s="29"/>
      <c r="HQ176" s="29"/>
      <c r="HR176" s="29"/>
      <c r="HS176" s="29"/>
      <c r="HT176" s="29"/>
      <c r="HU176" s="29"/>
      <c r="HV176" s="29"/>
      <c r="HW176" s="29"/>
      <c r="HX176" s="29"/>
      <c r="HY176" s="29"/>
      <c r="HZ176" s="29"/>
      <c r="IA176" s="29"/>
      <c r="IB176" s="29"/>
      <c r="IC176" s="29"/>
      <c r="ID176" s="29"/>
      <c r="IE176" s="29"/>
      <c r="IF176" s="29"/>
      <c r="IG176" s="29"/>
      <c r="IH176" s="29"/>
      <c r="II176" s="29"/>
      <c r="IJ176" s="29"/>
      <c r="IK176" s="29"/>
      <c r="IL176" s="29"/>
      <c r="IM176" s="29"/>
      <c r="IN176" s="29"/>
      <c r="IO176" s="29"/>
      <c r="IP176" s="29"/>
      <c r="IQ176" s="29"/>
      <c r="IR176" s="29"/>
      <c r="IS176" s="29"/>
      <c r="IT176" s="29"/>
      <c r="IU176" s="29"/>
      <c r="IV176" s="29"/>
      <c r="IW176" s="29"/>
      <c r="IX176" s="29"/>
      <c r="IY176" s="29"/>
      <c r="IZ176" s="29"/>
      <c r="JA176" s="29"/>
      <c r="JB176" s="29"/>
      <c r="JC176" s="29"/>
      <c r="JD176" s="29"/>
      <c r="JE176" s="29"/>
      <c r="JF176" s="29"/>
      <c r="JG176" s="29"/>
      <c r="JH176" s="29"/>
      <c r="JI176" s="29"/>
      <c r="JJ176" s="29"/>
      <c r="JK176" s="29"/>
      <c r="JL176" s="29"/>
      <c r="JM176" s="29"/>
      <c r="JN176" s="29"/>
      <c r="JO176" s="29"/>
      <c r="JP176" s="29"/>
      <c r="JQ176" s="29"/>
      <c r="JR176" s="29"/>
      <c r="JS176" s="29"/>
      <c r="JT176" s="29"/>
      <c r="JU176" s="29"/>
      <c r="JV176" s="29"/>
      <c r="JW176" s="29"/>
      <c r="JX176" s="29"/>
      <c r="JY176" s="29"/>
      <c r="JZ176" s="29"/>
      <c r="KA176" s="29"/>
      <c r="KB176" s="29"/>
      <c r="KC176" s="29"/>
      <c r="KD176" s="29"/>
      <c r="KE176" s="29"/>
      <c r="KF176" s="29"/>
      <c r="KG176" s="29"/>
      <c r="KH176" s="29"/>
      <c r="KI176" s="29"/>
      <c r="KJ176" s="29"/>
      <c r="KK176" s="29"/>
      <c r="KL176" s="29"/>
      <c r="KM176" s="29"/>
      <c r="KN176" s="29"/>
      <c r="KO176" s="29"/>
      <c r="KP176" s="29"/>
      <c r="KQ176" s="29"/>
      <c r="KR176" s="29"/>
      <c r="KS176" s="29"/>
      <c r="KT176" s="29"/>
      <c r="KU176" s="29"/>
      <c r="KV176" s="29"/>
      <c r="KW176" s="29"/>
      <c r="KX176" s="29"/>
      <c r="KY176" s="29"/>
      <c r="KZ176" s="29"/>
      <c r="LA176" s="29"/>
      <c r="LB176" s="29"/>
      <c r="LC176" s="29"/>
      <c r="LD176" s="29"/>
      <c r="LE176" s="29"/>
      <c r="LF176" s="29"/>
      <c r="LG176" s="29"/>
      <c r="LH176" s="29"/>
      <c r="LI176" s="29"/>
      <c r="LJ176" s="29"/>
      <c r="LK176" s="29"/>
      <c r="LL176" s="29"/>
      <c r="LM176" s="29"/>
      <c r="LN176" s="29"/>
      <c r="LO176" s="29"/>
      <c r="LP176" s="29"/>
      <c r="LQ176" s="29"/>
      <c r="LR176" s="29"/>
      <c r="LS176" s="29"/>
      <c r="LT176" s="29"/>
      <c r="LU176" s="29"/>
      <c r="LV176" s="29"/>
      <c r="LW176" s="29"/>
      <c r="LX176" s="29"/>
      <c r="LY176" s="29"/>
      <c r="LZ176" s="29"/>
      <c r="MA176" s="29"/>
      <c r="MB176" s="29"/>
      <c r="MC176" s="29"/>
      <c r="MD176" s="29"/>
      <c r="ME176" s="29"/>
      <c r="MF176" s="29"/>
      <c r="MG176" s="29"/>
      <c r="MH176" s="29"/>
      <c r="MI176" s="29"/>
      <c r="MJ176" s="29"/>
      <c r="MK176" s="29"/>
      <c r="ML176" s="29"/>
      <c r="MM176" s="29"/>
      <c r="MN176" s="29"/>
      <c r="MO176" s="29"/>
      <c r="MP176" s="29"/>
      <c r="MQ176" s="29"/>
      <c r="MR176" s="29"/>
      <c r="MS176" s="29"/>
      <c r="MT176" s="29"/>
      <c r="MU176" s="29"/>
      <c r="MV176" s="29"/>
      <c r="MW176" s="29"/>
      <c r="MX176" s="29"/>
      <c r="MY176" s="29"/>
      <c r="MZ176" s="29"/>
      <c r="NA176" s="29"/>
      <c r="NB176" s="29"/>
      <c r="NC176" s="29"/>
      <c r="ND176" s="29"/>
      <c r="NE176" s="29"/>
      <c r="NF176" s="29"/>
      <c r="NG176" s="29"/>
      <c r="NH176" s="29"/>
      <c r="NI176" s="29"/>
      <c r="NJ176" s="29"/>
      <c r="NK176" s="29"/>
      <c r="NL176" s="29"/>
      <c r="NM176" s="29"/>
      <c r="NN176" s="29"/>
      <c r="NO176" s="29"/>
      <c r="NP176" s="29"/>
      <c r="NQ176" s="29"/>
      <c r="NR176" s="29"/>
      <c r="NS176" s="29"/>
      <c r="NT176" s="29"/>
      <c r="NU176" s="29"/>
      <c r="NV176" s="29"/>
      <c r="NW176" s="29"/>
      <c r="NX176" s="29"/>
      <c r="NY176" s="29"/>
      <c r="NZ176" s="29"/>
      <c r="OA176" s="29"/>
      <c r="OB176" s="29"/>
      <c r="OC176" s="29"/>
      <c r="OD176" s="29"/>
      <c r="OE176" s="29"/>
      <c r="OF176" s="29"/>
      <c r="OG176" s="29"/>
      <c r="OH176" s="29"/>
      <c r="OI176" s="29"/>
      <c r="OJ176" s="29"/>
      <c r="OK176" s="29"/>
      <c r="OL176" s="29"/>
      <c r="OM176" s="29"/>
      <c r="ON176" s="29"/>
      <c r="OO176" s="29"/>
      <c r="OP176" s="29"/>
      <c r="OQ176" s="29"/>
      <c r="OR176" s="29"/>
      <c r="OS176" s="29"/>
      <c r="OT176" s="29"/>
      <c r="OU176" s="29"/>
      <c r="OV176" s="29"/>
      <c r="OW176" s="29"/>
      <c r="OX176" s="29"/>
      <c r="OY176" s="29"/>
      <c r="OZ176" s="29"/>
      <c r="PA176" s="29"/>
      <c r="PB176" s="29"/>
      <c r="PC176" s="29"/>
      <c r="PD176" s="29"/>
      <c r="PE176" s="29"/>
      <c r="PF176" s="29"/>
      <c r="PG176" s="29"/>
      <c r="PH176" s="29"/>
      <c r="PI176" s="29"/>
      <c r="PJ176" s="29"/>
      <c r="PK176" s="29"/>
      <c r="PL176" s="29"/>
      <c r="PM176" s="29"/>
      <c r="PN176" s="29"/>
      <c r="PO176" s="29"/>
      <c r="PP176" s="29"/>
      <c r="PQ176" s="29"/>
      <c r="PR176" s="29"/>
      <c r="PS176" s="29"/>
      <c r="PT176" s="29"/>
      <c r="PU176" s="29"/>
      <c r="PV176" s="29"/>
      <c r="PW176" s="29"/>
      <c r="PX176" s="29"/>
      <c r="PY176" s="29"/>
      <c r="PZ176" s="29"/>
      <c r="QA176" s="29"/>
      <c r="QB176" s="29"/>
      <c r="QC176" s="29"/>
      <c r="QD176" s="29"/>
      <c r="QE176" s="29"/>
      <c r="QF176" s="29"/>
      <c r="QG176" s="29"/>
      <c r="QH176" s="29"/>
      <c r="QI176" s="29"/>
      <c r="QJ176" s="29"/>
      <c r="QK176" s="29"/>
      <c r="QL176" s="29"/>
      <c r="QM176" s="29"/>
      <c r="QN176" s="29"/>
      <c r="QO176" s="29"/>
      <c r="QP176" s="29"/>
      <c r="QQ176" s="29"/>
      <c r="QR176" s="29"/>
      <c r="QS176" s="29"/>
      <c r="QT176" s="29"/>
      <c r="QU176" s="29"/>
      <c r="QV176" s="29"/>
      <c r="QW176" s="29"/>
      <c r="QX176" s="29"/>
      <c r="QY176" s="29"/>
      <c r="QZ176" s="29"/>
      <c r="RA176" s="29"/>
      <c r="RB176" s="29"/>
      <c r="RC176" s="29"/>
      <c r="RD176" s="29"/>
      <c r="RE176" s="29"/>
      <c r="RF176" s="29"/>
      <c r="RG176" s="29"/>
      <c r="RH176" s="29"/>
      <c r="RI176" s="29"/>
    </row>
    <row r="177" spans="1:480" s="30" customFormat="1" ht="141" customHeight="1" x14ac:dyDescent="0.25">
      <c r="A177" s="34" t="s">
        <v>53</v>
      </c>
      <c r="B177" s="34" t="s">
        <v>60</v>
      </c>
      <c r="C177" s="34" t="s">
        <v>19</v>
      </c>
      <c r="D177" s="26" t="s">
        <v>234</v>
      </c>
      <c r="E177" s="26" t="s">
        <v>26</v>
      </c>
      <c r="F177" s="25" t="s">
        <v>27</v>
      </c>
      <c r="G177" s="36">
        <v>1</v>
      </c>
      <c r="H177" s="76">
        <v>45630</v>
      </c>
      <c r="I177" s="27">
        <v>0</v>
      </c>
      <c r="J177" s="27">
        <v>0</v>
      </c>
      <c r="K177" s="28">
        <v>599</v>
      </c>
      <c r="L177" s="28">
        <v>0</v>
      </c>
      <c r="M177" s="28">
        <v>0</v>
      </c>
      <c r="N177" s="102"/>
      <c r="O177" s="102"/>
      <c r="P177" s="102"/>
      <c r="Q177" s="175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  <c r="FY177" s="29"/>
      <c r="FZ177" s="29"/>
      <c r="GA177" s="29"/>
      <c r="GB177" s="29"/>
      <c r="GC177" s="29"/>
      <c r="GD177" s="29"/>
      <c r="GE177" s="29"/>
      <c r="GF177" s="29"/>
      <c r="GG177" s="29"/>
      <c r="GH177" s="29"/>
      <c r="GI177" s="29"/>
      <c r="GJ177" s="29"/>
      <c r="GK177" s="29"/>
      <c r="GL177" s="29"/>
      <c r="GM177" s="29"/>
      <c r="GN177" s="29"/>
      <c r="GO177" s="29"/>
      <c r="GP177" s="29"/>
      <c r="GQ177" s="29"/>
      <c r="GR177" s="29"/>
      <c r="GS177" s="29"/>
      <c r="GT177" s="29"/>
      <c r="GU177" s="29"/>
      <c r="GV177" s="29"/>
      <c r="GW177" s="29"/>
      <c r="GX177" s="29"/>
      <c r="GY177" s="29"/>
      <c r="GZ177" s="29"/>
      <c r="HA177" s="29"/>
      <c r="HB177" s="29"/>
      <c r="HC177" s="29"/>
      <c r="HD177" s="29"/>
      <c r="HE177" s="29"/>
      <c r="HF177" s="29"/>
      <c r="HG177" s="29"/>
      <c r="HH177" s="29"/>
      <c r="HI177" s="29"/>
      <c r="HJ177" s="29"/>
      <c r="HK177" s="29"/>
      <c r="HL177" s="29"/>
      <c r="HM177" s="29"/>
      <c r="HN177" s="29"/>
      <c r="HO177" s="29"/>
      <c r="HP177" s="29"/>
      <c r="HQ177" s="29"/>
      <c r="HR177" s="29"/>
      <c r="HS177" s="29"/>
      <c r="HT177" s="29"/>
      <c r="HU177" s="29"/>
      <c r="HV177" s="29"/>
      <c r="HW177" s="29"/>
      <c r="HX177" s="29"/>
      <c r="HY177" s="29"/>
      <c r="HZ177" s="29"/>
      <c r="IA177" s="29"/>
      <c r="IB177" s="29"/>
      <c r="IC177" s="29"/>
      <c r="ID177" s="29"/>
      <c r="IE177" s="29"/>
      <c r="IF177" s="29"/>
      <c r="IG177" s="29"/>
      <c r="IH177" s="29"/>
      <c r="II177" s="29"/>
      <c r="IJ177" s="29"/>
      <c r="IK177" s="29"/>
      <c r="IL177" s="29"/>
      <c r="IM177" s="29"/>
      <c r="IN177" s="29"/>
      <c r="IO177" s="29"/>
      <c r="IP177" s="29"/>
      <c r="IQ177" s="29"/>
      <c r="IR177" s="29"/>
      <c r="IS177" s="29"/>
      <c r="IT177" s="29"/>
      <c r="IU177" s="29"/>
      <c r="IV177" s="29"/>
      <c r="IW177" s="29"/>
      <c r="IX177" s="29"/>
      <c r="IY177" s="29"/>
      <c r="IZ177" s="29"/>
      <c r="JA177" s="29"/>
      <c r="JB177" s="29"/>
      <c r="JC177" s="29"/>
      <c r="JD177" s="29"/>
      <c r="JE177" s="29"/>
      <c r="JF177" s="29"/>
      <c r="JG177" s="29"/>
      <c r="JH177" s="29"/>
      <c r="JI177" s="29"/>
      <c r="JJ177" s="29"/>
      <c r="JK177" s="29"/>
      <c r="JL177" s="29"/>
      <c r="JM177" s="29"/>
      <c r="JN177" s="29"/>
      <c r="JO177" s="29"/>
      <c r="JP177" s="29"/>
      <c r="JQ177" s="29"/>
      <c r="JR177" s="29"/>
      <c r="JS177" s="29"/>
      <c r="JT177" s="29"/>
      <c r="JU177" s="29"/>
      <c r="JV177" s="29"/>
      <c r="JW177" s="29"/>
      <c r="JX177" s="29"/>
      <c r="JY177" s="29"/>
      <c r="JZ177" s="29"/>
      <c r="KA177" s="29"/>
      <c r="KB177" s="29"/>
      <c r="KC177" s="29"/>
      <c r="KD177" s="29"/>
      <c r="KE177" s="29"/>
      <c r="KF177" s="29"/>
      <c r="KG177" s="29"/>
      <c r="KH177" s="29"/>
      <c r="KI177" s="29"/>
      <c r="KJ177" s="29"/>
      <c r="KK177" s="29"/>
      <c r="KL177" s="29"/>
      <c r="KM177" s="29"/>
      <c r="KN177" s="29"/>
      <c r="KO177" s="29"/>
      <c r="KP177" s="29"/>
      <c r="KQ177" s="29"/>
      <c r="KR177" s="29"/>
      <c r="KS177" s="29"/>
      <c r="KT177" s="29"/>
      <c r="KU177" s="29"/>
      <c r="KV177" s="29"/>
      <c r="KW177" s="29"/>
      <c r="KX177" s="29"/>
      <c r="KY177" s="29"/>
      <c r="KZ177" s="29"/>
      <c r="LA177" s="29"/>
      <c r="LB177" s="29"/>
      <c r="LC177" s="29"/>
      <c r="LD177" s="29"/>
      <c r="LE177" s="29"/>
      <c r="LF177" s="29"/>
      <c r="LG177" s="29"/>
      <c r="LH177" s="29"/>
      <c r="LI177" s="29"/>
      <c r="LJ177" s="29"/>
      <c r="LK177" s="29"/>
      <c r="LL177" s="29"/>
      <c r="LM177" s="29"/>
      <c r="LN177" s="29"/>
      <c r="LO177" s="29"/>
      <c r="LP177" s="29"/>
      <c r="LQ177" s="29"/>
      <c r="LR177" s="29"/>
      <c r="LS177" s="29"/>
      <c r="LT177" s="29"/>
      <c r="LU177" s="29"/>
      <c r="LV177" s="29"/>
      <c r="LW177" s="29"/>
      <c r="LX177" s="29"/>
      <c r="LY177" s="29"/>
      <c r="LZ177" s="29"/>
      <c r="MA177" s="29"/>
      <c r="MB177" s="29"/>
      <c r="MC177" s="29"/>
      <c r="MD177" s="29"/>
      <c r="ME177" s="29"/>
      <c r="MF177" s="29"/>
      <c r="MG177" s="29"/>
      <c r="MH177" s="29"/>
      <c r="MI177" s="29"/>
      <c r="MJ177" s="29"/>
      <c r="MK177" s="29"/>
      <c r="ML177" s="29"/>
      <c r="MM177" s="29"/>
      <c r="MN177" s="29"/>
      <c r="MO177" s="29"/>
      <c r="MP177" s="29"/>
      <c r="MQ177" s="29"/>
      <c r="MR177" s="29"/>
      <c r="MS177" s="29"/>
      <c r="MT177" s="29"/>
      <c r="MU177" s="29"/>
      <c r="MV177" s="29"/>
      <c r="MW177" s="29"/>
      <c r="MX177" s="29"/>
      <c r="MY177" s="29"/>
      <c r="MZ177" s="29"/>
      <c r="NA177" s="29"/>
      <c r="NB177" s="29"/>
      <c r="NC177" s="29"/>
      <c r="ND177" s="29"/>
      <c r="NE177" s="29"/>
      <c r="NF177" s="29"/>
      <c r="NG177" s="29"/>
      <c r="NH177" s="29"/>
      <c r="NI177" s="29"/>
      <c r="NJ177" s="29"/>
      <c r="NK177" s="29"/>
      <c r="NL177" s="29"/>
      <c r="NM177" s="29"/>
      <c r="NN177" s="29"/>
      <c r="NO177" s="29"/>
      <c r="NP177" s="29"/>
      <c r="NQ177" s="29"/>
      <c r="NR177" s="29"/>
      <c r="NS177" s="29"/>
      <c r="NT177" s="29"/>
      <c r="NU177" s="29"/>
      <c r="NV177" s="29"/>
      <c r="NW177" s="29"/>
      <c r="NX177" s="29"/>
      <c r="NY177" s="29"/>
      <c r="NZ177" s="29"/>
      <c r="OA177" s="29"/>
      <c r="OB177" s="29"/>
      <c r="OC177" s="29"/>
      <c r="OD177" s="29"/>
      <c r="OE177" s="29"/>
      <c r="OF177" s="29"/>
      <c r="OG177" s="29"/>
      <c r="OH177" s="29"/>
      <c r="OI177" s="29"/>
      <c r="OJ177" s="29"/>
      <c r="OK177" s="29"/>
      <c r="OL177" s="29"/>
      <c r="OM177" s="29"/>
      <c r="ON177" s="29"/>
      <c r="OO177" s="29"/>
      <c r="OP177" s="29"/>
      <c r="OQ177" s="29"/>
      <c r="OR177" s="29"/>
      <c r="OS177" s="29"/>
      <c r="OT177" s="29"/>
      <c r="OU177" s="29"/>
      <c r="OV177" s="29"/>
      <c r="OW177" s="29"/>
      <c r="OX177" s="29"/>
      <c r="OY177" s="29"/>
      <c r="OZ177" s="29"/>
      <c r="PA177" s="29"/>
      <c r="PB177" s="29"/>
      <c r="PC177" s="29"/>
      <c r="PD177" s="29"/>
      <c r="PE177" s="29"/>
      <c r="PF177" s="29"/>
      <c r="PG177" s="29"/>
      <c r="PH177" s="29"/>
      <c r="PI177" s="29"/>
      <c r="PJ177" s="29"/>
      <c r="PK177" s="29"/>
      <c r="PL177" s="29"/>
      <c r="PM177" s="29"/>
      <c r="PN177" s="29"/>
      <c r="PO177" s="29"/>
      <c r="PP177" s="29"/>
      <c r="PQ177" s="29"/>
      <c r="PR177" s="29"/>
      <c r="PS177" s="29"/>
      <c r="PT177" s="29"/>
      <c r="PU177" s="29"/>
      <c r="PV177" s="29"/>
      <c r="PW177" s="29"/>
      <c r="PX177" s="29"/>
      <c r="PY177" s="29"/>
      <c r="PZ177" s="29"/>
      <c r="QA177" s="29"/>
      <c r="QB177" s="29"/>
      <c r="QC177" s="29"/>
      <c r="QD177" s="29"/>
      <c r="QE177" s="29"/>
      <c r="QF177" s="29"/>
      <c r="QG177" s="29"/>
      <c r="QH177" s="29"/>
      <c r="QI177" s="29"/>
      <c r="QJ177" s="29"/>
      <c r="QK177" s="29"/>
      <c r="QL177" s="29"/>
      <c r="QM177" s="29"/>
      <c r="QN177" s="29"/>
      <c r="QO177" s="29"/>
      <c r="QP177" s="29"/>
      <c r="QQ177" s="29"/>
      <c r="QR177" s="29"/>
      <c r="QS177" s="29"/>
      <c r="QT177" s="29"/>
      <c r="QU177" s="29"/>
      <c r="QV177" s="29"/>
      <c r="QW177" s="29"/>
      <c r="QX177" s="29"/>
      <c r="QY177" s="29"/>
      <c r="QZ177" s="29"/>
      <c r="RA177" s="29"/>
      <c r="RB177" s="29"/>
      <c r="RC177" s="29"/>
      <c r="RD177" s="29"/>
      <c r="RE177" s="29"/>
      <c r="RF177" s="29"/>
      <c r="RG177" s="29"/>
      <c r="RH177" s="29"/>
      <c r="RI177" s="29"/>
    </row>
    <row r="178" spans="1:480" s="30" customFormat="1" ht="84" customHeight="1" x14ac:dyDescent="0.25">
      <c r="A178" s="34" t="s">
        <v>53</v>
      </c>
      <c r="B178" s="34" t="s">
        <v>60</v>
      </c>
      <c r="C178" s="34" t="s">
        <v>19</v>
      </c>
      <c r="D178" s="103" t="s">
        <v>235</v>
      </c>
      <c r="E178" s="103" t="s">
        <v>26</v>
      </c>
      <c r="F178" s="34" t="s">
        <v>27</v>
      </c>
      <c r="G178" s="106">
        <v>0</v>
      </c>
      <c r="H178" s="135">
        <v>45508</v>
      </c>
      <c r="I178" s="107">
        <v>0</v>
      </c>
      <c r="J178" s="107">
        <v>0</v>
      </c>
      <c r="K178" s="74">
        <v>700</v>
      </c>
      <c r="L178" s="33">
        <v>0</v>
      </c>
      <c r="M178" s="33">
        <v>0</v>
      </c>
      <c r="N178" s="102"/>
      <c r="O178" s="102"/>
      <c r="P178" s="102"/>
      <c r="Q178" s="175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  <c r="FY178" s="29"/>
      <c r="FZ178" s="29"/>
      <c r="GA178" s="29"/>
      <c r="GB178" s="29"/>
      <c r="GC178" s="29"/>
      <c r="GD178" s="29"/>
      <c r="GE178" s="29"/>
      <c r="GF178" s="29"/>
      <c r="GG178" s="29"/>
      <c r="GH178" s="29"/>
      <c r="GI178" s="29"/>
      <c r="GJ178" s="29"/>
      <c r="GK178" s="29"/>
      <c r="GL178" s="29"/>
      <c r="GM178" s="29"/>
      <c r="GN178" s="29"/>
      <c r="GO178" s="29"/>
      <c r="GP178" s="29"/>
      <c r="GQ178" s="29"/>
      <c r="GR178" s="29"/>
      <c r="GS178" s="29"/>
      <c r="GT178" s="29"/>
      <c r="GU178" s="29"/>
      <c r="GV178" s="29"/>
      <c r="GW178" s="29"/>
      <c r="GX178" s="29"/>
      <c r="GY178" s="29"/>
      <c r="GZ178" s="29"/>
      <c r="HA178" s="29"/>
      <c r="HB178" s="29"/>
      <c r="HC178" s="29"/>
      <c r="HD178" s="29"/>
      <c r="HE178" s="29"/>
      <c r="HF178" s="29"/>
      <c r="HG178" s="29"/>
      <c r="HH178" s="29"/>
      <c r="HI178" s="29"/>
      <c r="HJ178" s="29"/>
      <c r="HK178" s="29"/>
      <c r="HL178" s="29"/>
      <c r="HM178" s="29"/>
      <c r="HN178" s="29"/>
      <c r="HO178" s="29"/>
      <c r="HP178" s="29"/>
      <c r="HQ178" s="29"/>
      <c r="HR178" s="29"/>
      <c r="HS178" s="29"/>
      <c r="HT178" s="29"/>
      <c r="HU178" s="29"/>
      <c r="HV178" s="29"/>
      <c r="HW178" s="29"/>
      <c r="HX178" s="29"/>
      <c r="HY178" s="29"/>
      <c r="HZ178" s="29"/>
      <c r="IA178" s="29"/>
      <c r="IB178" s="29"/>
      <c r="IC178" s="29"/>
      <c r="ID178" s="29"/>
      <c r="IE178" s="29"/>
      <c r="IF178" s="29"/>
      <c r="IG178" s="29"/>
      <c r="IH178" s="29"/>
      <c r="II178" s="29"/>
      <c r="IJ178" s="29"/>
      <c r="IK178" s="29"/>
      <c r="IL178" s="29"/>
      <c r="IM178" s="29"/>
      <c r="IN178" s="29"/>
      <c r="IO178" s="29"/>
      <c r="IP178" s="29"/>
      <c r="IQ178" s="29"/>
      <c r="IR178" s="29"/>
      <c r="IS178" s="29"/>
      <c r="IT178" s="29"/>
      <c r="IU178" s="29"/>
      <c r="IV178" s="29"/>
      <c r="IW178" s="29"/>
      <c r="IX178" s="29"/>
      <c r="IY178" s="29"/>
      <c r="IZ178" s="29"/>
      <c r="JA178" s="29"/>
      <c r="JB178" s="29"/>
      <c r="JC178" s="29"/>
      <c r="JD178" s="29"/>
      <c r="JE178" s="29"/>
      <c r="JF178" s="29"/>
      <c r="JG178" s="29"/>
      <c r="JH178" s="29"/>
      <c r="JI178" s="29"/>
      <c r="JJ178" s="29"/>
      <c r="JK178" s="29"/>
      <c r="JL178" s="29"/>
      <c r="JM178" s="29"/>
      <c r="JN178" s="29"/>
      <c r="JO178" s="29"/>
      <c r="JP178" s="29"/>
      <c r="JQ178" s="29"/>
      <c r="JR178" s="29"/>
      <c r="JS178" s="29"/>
      <c r="JT178" s="29"/>
      <c r="JU178" s="29"/>
      <c r="JV178" s="29"/>
      <c r="JW178" s="29"/>
      <c r="JX178" s="29"/>
      <c r="JY178" s="29"/>
      <c r="JZ178" s="29"/>
      <c r="KA178" s="29"/>
      <c r="KB178" s="29"/>
      <c r="KC178" s="29"/>
      <c r="KD178" s="29"/>
      <c r="KE178" s="29"/>
      <c r="KF178" s="29"/>
      <c r="KG178" s="29"/>
      <c r="KH178" s="29"/>
      <c r="KI178" s="29"/>
      <c r="KJ178" s="29"/>
      <c r="KK178" s="29"/>
      <c r="KL178" s="29"/>
      <c r="KM178" s="29"/>
      <c r="KN178" s="29"/>
      <c r="KO178" s="29"/>
      <c r="KP178" s="29"/>
      <c r="KQ178" s="29"/>
      <c r="KR178" s="29"/>
      <c r="KS178" s="29"/>
      <c r="KT178" s="29"/>
      <c r="KU178" s="29"/>
      <c r="KV178" s="29"/>
      <c r="KW178" s="29"/>
      <c r="KX178" s="29"/>
      <c r="KY178" s="29"/>
      <c r="KZ178" s="29"/>
      <c r="LA178" s="29"/>
      <c r="LB178" s="29"/>
      <c r="LC178" s="29"/>
      <c r="LD178" s="29"/>
      <c r="LE178" s="29"/>
      <c r="LF178" s="29"/>
      <c r="LG178" s="29"/>
      <c r="LH178" s="29"/>
      <c r="LI178" s="29"/>
      <c r="LJ178" s="29"/>
      <c r="LK178" s="29"/>
      <c r="LL178" s="29"/>
      <c r="LM178" s="29"/>
      <c r="LN178" s="29"/>
      <c r="LO178" s="29"/>
      <c r="LP178" s="29"/>
      <c r="LQ178" s="29"/>
      <c r="LR178" s="29"/>
      <c r="LS178" s="29"/>
      <c r="LT178" s="29"/>
      <c r="LU178" s="29"/>
      <c r="LV178" s="29"/>
      <c r="LW178" s="29"/>
      <c r="LX178" s="29"/>
      <c r="LY178" s="29"/>
      <c r="LZ178" s="29"/>
      <c r="MA178" s="29"/>
      <c r="MB178" s="29"/>
      <c r="MC178" s="29"/>
      <c r="MD178" s="29"/>
      <c r="ME178" s="29"/>
      <c r="MF178" s="29"/>
      <c r="MG178" s="29"/>
      <c r="MH178" s="29"/>
      <c r="MI178" s="29"/>
      <c r="MJ178" s="29"/>
      <c r="MK178" s="29"/>
      <c r="ML178" s="29"/>
      <c r="MM178" s="29"/>
      <c r="MN178" s="29"/>
      <c r="MO178" s="29"/>
      <c r="MP178" s="29"/>
      <c r="MQ178" s="29"/>
      <c r="MR178" s="29"/>
      <c r="MS178" s="29"/>
      <c r="MT178" s="29"/>
      <c r="MU178" s="29"/>
      <c r="MV178" s="29"/>
      <c r="MW178" s="29"/>
      <c r="MX178" s="29"/>
      <c r="MY178" s="29"/>
      <c r="MZ178" s="29"/>
      <c r="NA178" s="29"/>
      <c r="NB178" s="29"/>
      <c r="NC178" s="29"/>
      <c r="ND178" s="29"/>
      <c r="NE178" s="29"/>
      <c r="NF178" s="29"/>
      <c r="NG178" s="29"/>
      <c r="NH178" s="29"/>
      <c r="NI178" s="29"/>
      <c r="NJ178" s="29"/>
      <c r="NK178" s="29"/>
      <c r="NL178" s="29"/>
      <c r="NM178" s="29"/>
      <c r="NN178" s="29"/>
      <c r="NO178" s="29"/>
      <c r="NP178" s="29"/>
      <c r="NQ178" s="29"/>
      <c r="NR178" s="29"/>
      <c r="NS178" s="29"/>
      <c r="NT178" s="29"/>
      <c r="NU178" s="29"/>
      <c r="NV178" s="29"/>
      <c r="NW178" s="29"/>
      <c r="NX178" s="29"/>
      <c r="NY178" s="29"/>
      <c r="NZ178" s="29"/>
      <c r="OA178" s="29"/>
      <c r="OB178" s="29"/>
      <c r="OC178" s="29"/>
      <c r="OD178" s="29"/>
      <c r="OE178" s="29"/>
      <c r="OF178" s="29"/>
      <c r="OG178" s="29"/>
      <c r="OH178" s="29"/>
      <c r="OI178" s="29"/>
      <c r="OJ178" s="29"/>
      <c r="OK178" s="29"/>
      <c r="OL178" s="29"/>
      <c r="OM178" s="29"/>
      <c r="ON178" s="29"/>
      <c r="OO178" s="29"/>
      <c r="OP178" s="29"/>
      <c r="OQ178" s="29"/>
      <c r="OR178" s="29"/>
      <c r="OS178" s="29"/>
      <c r="OT178" s="29"/>
      <c r="OU178" s="29"/>
      <c r="OV178" s="29"/>
      <c r="OW178" s="29"/>
      <c r="OX178" s="29"/>
      <c r="OY178" s="29"/>
      <c r="OZ178" s="29"/>
      <c r="PA178" s="29"/>
      <c r="PB178" s="29"/>
      <c r="PC178" s="29"/>
      <c r="PD178" s="29"/>
      <c r="PE178" s="29"/>
      <c r="PF178" s="29"/>
      <c r="PG178" s="29"/>
      <c r="PH178" s="29"/>
      <c r="PI178" s="29"/>
      <c r="PJ178" s="29"/>
      <c r="PK178" s="29"/>
      <c r="PL178" s="29"/>
      <c r="PM178" s="29"/>
      <c r="PN178" s="29"/>
      <c r="PO178" s="29"/>
      <c r="PP178" s="29"/>
      <c r="PQ178" s="29"/>
      <c r="PR178" s="29"/>
      <c r="PS178" s="29"/>
      <c r="PT178" s="29"/>
      <c r="PU178" s="29"/>
      <c r="PV178" s="29"/>
      <c r="PW178" s="29"/>
      <c r="PX178" s="29"/>
      <c r="PY178" s="29"/>
      <c r="PZ178" s="29"/>
      <c r="QA178" s="29"/>
      <c r="QB178" s="29"/>
      <c r="QC178" s="29"/>
      <c r="QD178" s="29"/>
      <c r="QE178" s="29"/>
      <c r="QF178" s="29"/>
      <c r="QG178" s="29"/>
      <c r="QH178" s="29"/>
      <c r="QI178" s="29"/>
      <c r="QJ178" s="29"/>
      <c r="QK178" s="29"/>
      <c r="QL178" s="29"/>
      <c r="QM178" s="29"/>
      <c r="QN178" s="29"/>
      <c r="QO178" s="29"/>
      <c r="QP178" s="29"/>
      <c r="QQ178" s="29"/>
      <c r="QR178" s="29"/>
      <c r="QS178" s="29"/>
      <c r="QT178" s="29"/>
      <c r="QU178" s="29"/>
      <c r="QV178" s="29"/>
      <c r="QW178" s="29"/>
      <c r="QX178" s="29"/>
      <c r="QY178" s="29"/>
      <c r="QZ178" s="29"/>
      <c r="RA178" s="29"/>
      <c r="RB178" s="29"/>
      <c r="RC178" s="29"/>
      <c r="RD178" s="29"/>
      <c r="RE178" s="29"/>
      <c r="RF178" s="29"/>
      <c r="RG178" s="29"/>
      <c r="RH178" s="29"/>
      <c r="RI178" s="29"/>
    </row>
    <row r="179" spans="1:480" s="30" customFormat="1" ht="84" customHeight="1" x14ac:dyDescent="0.25">
      <c r="A179" s="34" t="s">
        <v>53</v>
      </c>
      <c r="B179" s="34" t="s">
        <v>60</v>
      </c>
      <c r="C179" s="34" t="s">
        <v>19</v>
      </c>
      <c r="D179" s="103" t="s">
        <v>238</v>
      </c>
      <c r="E179" s="26" t="s">
        <v>26</v>
      </c>
      <c r="F179" s="34" t="s">
        <v>27</v>
      </c>
      <c r="G179" s="106">
        <v>1</v>
      </c>
      <c r="H179" s="76">
        <v>45630</v>
      </c>
      <c r="I179" s="107">
        <v>0</v>
      </c>
      <c r="J179" s="107">
        <v>0</v>
      </c>
      <c r="K179" s="74">
        <v>1642.31</v>
      </c>
      <c r="L179" s="33">
        <v>0</v>
      </c>
      <c r="M179" s="33">
        <v>0</v>
      </c>
      <c r="N179" s="102"/>
      <c r="O179" s="102"/>
      <c r="P179" s="102"/>
      <c r="Q179" s="175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  <c r="FY179" s="29"/>
      <c r="FZ179" s="29"/>
      <c r="GA179" s="29"/>
      <c r="GB179" s="29"/>
      <c r="GC179" s="29"/>
      <c r="GD179" s="29"/>
      <c r="GE179" s="29"/>
      <c r="GF179" s="29"/>
      <c r="GG179" s="29"/>
      <c r="GH179" s="29"/>
      <c r="GI179" s="29"/>
      <c r="GJ179" s="29"/>
      <c r="GK179" s="29"/>
      <c r="GL179" s="29"/>
      <c r="GM179" s="29"/>
      <c r="GN179" s="29"/>
      <c r="GO179" s="29"/>
      <c r="GP179" s="29"/>
      <c r="GQ179" s="29"/>
      <c r="GR179" s="29"/>
      <c r="GS179" s="29"/>
      <c r="GT179" s="29"/>
      <c r="GU179" s="29"/>
      <c r="GV179" s="29"/>
      <c r="GW179" s="29"/>
      <c r="GX179" s="29"/>
      <c r="GY179" s="29"/>
      <c r="GZ179" s="29"/>
      <c r="HA179" s="29"/>
      <c r="HB179" s="29"/>
      <c r="HC179" s="29"/>
      <c r="HD179" s="29"/>
      <c r="HE179" s="29"/>
      <c r="HF179" s="29"/>
      <c r="HG179" s="29"/>
      <c r="HH179" s="29"/>
      <c r="HI179" s="29"/>
      <c r="HJ179" s="29"/>
      <c r="HK179" s="29"/>
      <c r="HL179" s="29"/>
      <c r="HM179" s="29"/>
      <c r="HN179" s="29"/>
      <c r="HO179" s="29"/>
      <c r="HP179" s="29"/>
      <c r="HQ179" s="29"/>
      <c r="HR179" s="29"/>
      <c r="HS179" s="29"/>
      <c r="HT179" s="29"/>
      <c r="HU179" s="29"/>
      <c r="HV179" s="29"/>
      <c r="HW179" s="29"/>
      <c r="HX179" s="29"/>
      <c r="HY179" s="29"/>
      <c r="HZ179" s="29"/>
      <c r="IA179" s="29"/>
      <c r="IB179" s="29"/>
      <c r="IC179" s="29"/>
      <c r="ID179" s="29"/>
      <c r="IE179" s="29"/>
      <c r="IF179" s="29"/>
      <c r="IG179" s="29"/>
      <c r="IH179" s="29"/>
      <c r="II179" s="29"/>
      <c r="IJ179" s="29"/>
      <c r="IK179" s="29"/>
      <c r="IL179" s="29"/>
      <c r="IM179" s="29"/>
      <c r="IN179" s="29"/>
      <c r="IO179" s="29"/>
      <c r="IP179" s="29"/>
      <c r="IQ179" s="29"/>
      <c r="IR179" s="29"/>
      <c r="IS179" s="29"/>
      <c r="IT179" s="29"/>
      <c r="IU179" s="29"/>
      <c r="IV179" s="29"/>
      <c r="IW179" s="29"/>
      <c r="IX179" s="29"/>
      <c r="IY179" s="29"/>
      <c r="IZ179" s="29"/>
      <c r="JA179" s="29"/>
      <c r="JB179" s="29"/>
      <c r="JC179" s="29"/>
      <c r="JD179" s="29"/>
      <c r="JE179" s="29"/>
      <c r="JF179" s="29"/>
      <c r="JG179" s="29"/>
      <c r="JH179" s="29"/>
      <c r="JI179" s="29"/>
      <c r="JJ179" s="29"/>
      <c r="JK179" s="29"/>
      <c r="JL179" s="29"/>
      <c r="JM179" s="29"/>
      <c r="JN179" s="29"/>
      <c r="JO179" s="29"/>
      <c r="JP179" s="29"/>
      <c r="JQ179" s="29"/>
      <c r="JR179" s="29"/>
      <c r="JS179" s="29"/>
      <c r="JT179" s="29"/>
      <c r="JU179" s="29"/>
      <c r="JV179" s="29"/>
      <c r="JW179" s="29"/>
      <c r="JX179" s="29"/>
      <c r="JY179" s="29"/>
      <c r="JZ179" s="29"/>
      <c r="KA179" s="29"/>
      <c r="KB179" s="29"/>
      <c r="KC179" s="29"/>
      <c r="KD179" s="29"/>
      <c r="KE179" s="29"/>
      <c r="KF179" s="29"/>
      <c r="KG179" s="29"/>
      <c r="KH179" s="29"/>
      <c r="KI179" s="29"/>
      <c r="KJ179" s="29"/>
      <c r="KK179" s="29"/>
      <c r="KL179" s="29"/>
      <c r="KM179" s="29"/>
      <c r="KN179" s="29"/>
      <c r="KO179" s="29"/>
      <c r="KP179" s="29"/>
      <c r="KQ179" s="29"/>
      <c r="KR179" s="29"/>
      <c r="KS179" s="29"/>
      <c r="KT179" s="29"/>
      <c r="KU179" s="29"/>
      <c r="KV179" s="29"/>
      <c r="KW179" s="29"/>
      <c r="KX179" s="29"/>
      <c r="KY179" s="29"/>
      <c r="KZ179" s="29"/>
      <c r="LA179" s="29"/>
      <c r="LB179" s="29"/>
      <c r="LC179" s="29"/>
      <c r="LD179" s="29"/>
      <c r="LE179" s="29"/>
      <c r="LF179" s="29"/>
      <c r="LG179" s="29"/>
      <c r="LH179" s="29"/>
      <c r="LI179" s="29"/>
      <c r="LJ179" s="29"/>
      <c r="LK179" s="29"/>
      <c r="LL179" s="29"/>
      <c r="LM179" s="29"/>
      <c r="LN179" s="29"/>
      <c r="LO179" s="29"/>
      <c r="LP179" s="29"/>
      <c r="LQ179" s="29"/>
      <c r="LR179" s="29"/>
      <c r="LS179" s="29"/>
      <c r="LT179" s="29"/>
      <c r="LU179" s="29"/>
      <c r="LV179" s="29"/>
      <c r="LW179" s="29"/>
      <c r="LX179" s="29"/>
      <c r="LY179" s="29"/>
      <c r="LZ179" s="29"/>
      <c r="MA179" s="29"/>
      <c r="MB179" s="29"/>
      <c r="MC179" s="29"/>
      <c r="MD179" s="29"/>
      <c r="ME179" s="29"/>
      <c r="MF179" s="29"/>
      <c r="MG179" s="29"/>
      <c r="MH179" s="29"/>
      <c r="MI179" s="29"/>
      <c r="MJ179" s="29"/>
      <c r="MK179" s="29"/>
      <c r="ML179" s="29"/>
      <c r="MM179" s="29"/>
      <c r="MN179" s="29"/>
      <c r="MO179" s="29"/>
      <c r="MP179" s="29"/>
      <c r="MQ179" s="29"/>
      <c r="MR179" s="29"/>
      <c r="MS179" s="29"/>
      <c r="MT179" s="29"/>
      <c r="MU179" s="29"/>
      <c r="MV179" s="29"/>
      <c r="MW179" s="29"/>
      <c r="MX179" s="29"/>
      <c r="MY179" s="29"/>
      <c r="MZ179" s="29"/>
      <c r="NA179" s="29"/>
      <c r="NB179" s="29"/>
      <c r="NC179" s="29"/>
      <c r="ND179" s="29"/>
      <c r="NE179" s="29"/>
      <c r="NF179" s="29"/>
      <c r="NG179" s="29"/>
      <c r="NH179" s="29"/>
      <c r="NI179" s="29"/>
      <c r="NJ179" s="29"/>
      <c r="NK179" s="29"/>
      <c r="NL179" s="29"/>
      <c r="NM179" s="29"/>
      <c r="NN179" s="29"/>
      <c r="NO179" s="29"/>
      <c r="NP179" s="29"/>
      <c r="NQ179" s="29"/>
      <c r="NR179" s="29"/>
      <c r="NS179" s="29"/>
      <c r="NT179" s="29"/>
      <c r="NU179" s="29"/>
      <c r="NV179" s="29"/>
      <c r="NW179" s="29"/>
      <c r="NX179" s="29"/>
      <c r="NY179" s="29"/>
      <c r="NZ179" s="29"/>
      <c r="OA179" s="29"/>
      <c r="OB179" s="29"/>
      <c r="OC179" s="29"/>
      <c r="OD179" s="29"/>
      <c r="OE179" s="29"/>
      <c r="OF179" s="29"/>
      <c r="OG179" s="29"/>
      <c r="OH179" s="29"/>
      <c r="OI179" s="29"/>
      <c r="OJ179" s="29"/>
      <c r="OK179" s="29"/>
      <c r="OL179" s="29"/>
      <c r="OM179" s="29"/>
      <c r="ON179" s="29"/>
      <c r="OO179" s="29"/>
      <c r="OP179" s="29"/>
      <c r="OQ179" s="29"/>
      <c r="OR179" s="29"/>
      <c r="OS179" s="29"/>
      <c r="OT179" s="29"/>
      <c r="OU179" s="29"/>
      <c r="OV179" s="29"/>
      <c r="OW179" s="29"/>
      <c r="OX179" s="29"/>
      <c r="OY179" s="29"/>
      <c r="OZ179" s="29"/>
      <c r="PA179" s="29"/>
      <c r="PB179" s="29"/>
      <c r="PC179" s="29"/>
      <c r="PD179" s="29"/>
      <c r="PE179" s="29"/>
      <c r="PF179" s="29"/>
      <c r="PG179" s="29"/>
      <c r="PH179" s="29"/>
      <c r="PI179" s="29"/>
      <c r="PJ179" s="29"/>
      <c r="PK179" s="29"/>
      <c r="PL179" s="29"/>
      <c r="PM179" s="29"/>
      <c r="PN179" s="29"/>
      <c r="PO179" s="29"/>
      <c r="PP179" s="29"/>
      <c r="PQ179" s="29"/>
      <c r="PR179" s="29"/>
      <c r="PS179" s="29"/>
      <c r="PT179" s="29"/>
      <c r="PU179" s="29"/>
      <c r="PV179" s="29"/>
      <c r="PW179" s="29"/>
      <c r="PX179" s="29"/>
      <c r="PY179" s="29"/>
      <c r="PZ179" s="29"/>
      <c r="QA179" s="29"/>
      <c r="QB179" s="29"/>
      <c r="QC179" s="29"/>
      <c r="QD179" s="29"/>
      <c r="QE179" s="29"/>
      <c r="QF179" s="29"/>
      <c r="QG179" s="29"/>
      <c r="QH179" s="29"/>
      <c r="QI179" s="29"/>
      <c r="QJ179" s="29"/>
      <c r="QK179" s="29"/>
      <c r="QL179" s="29"/>
      <c r="QM179" s="29"/>
      <c r="QN179" s="29"/>
      <c r="QO179" s="29"/>
      <c r="QP179" s="29"/>
      <c r="QQ179" s="29"/>
      <c r="QR179" s="29"/>
      <c r="QS179" s="29"/>
      <c r="QT179" s="29"/>
      <c r="QU179" s="29"/>
      <c r="QV179" s="29"/>
      <c r="QW179" s="29"/>
      <c r="QX179" s="29"/>
      <c r="QY179" s="29"/>
      <c r="QZ179" s="29"/>
      <c r="RA179" s="29"/>
      <c r="RB179" s="29"/>
      <c r="RC179" s="29"/>
      <c r="RD179" s="29"/>
      <c r="RE179" s="29"/>
      <c r="RF179" s="29"/>
      <c r="RG179" s="29"/>
      <c r="RH179" s="29"/>
      <c r="RI179" s="29"/>
    </row>
    <row r="180" spans="1:480" s="30" customFormat="1" ht="84" customHeight="1" x14ac:dyDescent="0.25">
      <c r="A180" s="34" t="s">
        <v>53</v>
      </c>
      <c r="B180" s="34" t="s">
        <v>60</v>
      </c>
      <c r="C180" s="34" t="s">
        <v>19</v>
      </c>
      <c r="D180" s="26" t="s">
        <v>258</v>
      </c>
      <c r="E180" s="26" t="s">
        <v>26</v>
      </c>
      <c r="F180" s="34" t="s">
        <v>27</v>
      </c>
      <c r="G180" s="106">
        <v>1</v>
      </c>
      <c r="H180" s="76">
        <v>45630</v>
      </c>
      <c r="I180" s="107">
        <v>0</v>
      </c>
      <c r="J180" s="107">
        <v>0</v>
      </c>
      <c r="K180" s="74">
        <v>600</v>
      </c>
      <c r="L180" s="33">
        <v>0</v>
      </c>
      <c r="M180" s="33">
        <v>0</v>
      </c>
      <c r="N180" s="102"/>
      <c r="O180" s="102"/>
      <c r="P180" s="102"/>
      <c r="Q180" s="176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  <c r="FY180" s="29"/>
      <c r="FZ180" s="29"/>
      <c r="GA180" s="29"/>
      <c r="GB180" s="29"/>
      <c r="GC180" s="29"/>
      <c r="GD180" s="29"/>
      <c r="GE180" s="29"/>
      <c r="GF180" s="29"/>
      <c r="GG180" s="29"/>
      <c r="GH180" s="29"/>
      <c r="GI180" s="29"/>
      <c r="GJ180" s="29"/>
      <c r="GK180" s="29"/>
      <c r="GL180" s="29"/>
      <c r="GM180" s="29"/>
      <c r="GN180" s="29"/>
      <c r="GO180" s="29"/>
      <c r="GP180" s="29"/>
      <c r="GQ180" s="29"/>
      <c r="GR180" s="29"/>
      <c r="GS180" s="29"/>
      <c r="GT180" s="29"/>
      <c r="GU180" s="29"/>
      <c r="GV180" s="29"/>
      <c r="GW180" s="29"/>
      <c r="GX180" s="29"/>
      <c r="GY180" s="29"/>
      <c r="GZ180" s="29"/>
      <c r="HA180" s="29"/>
      <c r="HB180" s="29"/>
      <c r="HC180" s="29"/>
      <c r="HD180" s="29"/>
      <c r="HE180" s="29"/>
      <c r="HF180" s="29"/>
      <c r="HG180" s="29"/>
      <c r="HH180" s="29"/>
      <c r="HI180" s="29"/>
      <c r="HJ180" s="29"/>
      <c r="HK180" s="29"/>
      <c r="HL180" s="29"/>
      <c r="HM180" s="29"/>
      <c r="HN180" s="29"/>
      <c r="HO180" s="29"/>
      <c r="HP180" s="29"/>
      <c r="HQ180" s="29"/>
      <c r="HR180" s="29"/>
      <c r="HS180" s="29"/>
      <c r="HT180" s="29"/>
      <c r="HU180" s="29"/>
      <c r="HV180" s="29"/>
      <c r="HW180" s="29"/>
      <c r="HX180" s="29"/>
      <c r="HY180" s="29"/>
      <c r="HZ180" s="29"/>
      <c r="IA180" s="29"/>
      <c r="IB180" s="29"/>
      <c r="IC180" s="29"/>
      <c r="ID180" s="29"/>
      <c r="IE180" s="29"/>
      <c r="IF180" s="29"/>
      <c r="IG180" s="29"/>
      <c r="IH180" s="29"/>
      <c r="II180" s="29"/>
      <c r="IJ180" s="29"/>
      <c r="IK180" s="29"/>
      <c r="IL180" s="29"/>
      <c r="IM180" s="29"/>
      <c r="IN180" s="29"/>
      <c r="IO180" s="29"/>
      <c r="IP180" s="29"/>
      <c r="IQ180" s="29"/>
      <c r="IR180" s="29"/>
      <c r="IS180" s="29"/>
      <c r="IT180" s="29"/>
      <c r="IU180" s="29"/>
      <c r="IV180" s="29"/>
      <c r="IW180" s="29"/>
      <c r="IX180" s="29"/>
      <c r="IY180" s="29"/>
      <c r="IZ180" s="29"/>
      <c r="JA180" s="29"/>
      <c r="JB180" s="29"/>
      <c r="JC180" s="29"/>
      <c r="JD180" s="29"/>
      <c r="JE180" s="29"/>
      <c r="JF180" s="29"/>
      <c r="JG180" s="29"/>
      <c r="JH180" s="29"/>
      <c r="JI180" s="29"/>
      <c r="JJ180" s="29"/>
      <c r="JK180" s="29"/>
      <c r="JL180" s="29"/>
      <c r="JM180" s="29"/>
      <c r="JN180" s="29"/>
      <c r="JO180" s="29"/>
      <c r="JP180" s="29"/>
      <c r="JQ180" s="29"/>
      <c r="JR180" s="29"/>
      <c r="JS180" s="29"/>
      <c r="JT180" s="29"/>
      <c r="JU180" s="29"/>
      <c r="JV180" s="29"/>
      <c r="JW180" s="29"/>
      <c r="JX180" s="29"/>
      <c r="JY180" s="29"/>
      <c r="JZ180" s="29"/>
      <c r="KA180" s="29"/>
      <c r="KB180" s="29"/>
      <c r="KC180" s="29"/>
      <c r="KD180" s="29"/>
      <c r="KE180" s="29"/>
      <c r="KF180" s="29"/>
      <c r="KG180" s="29"/>
      <c r="KH180" s="29"/>
      <c r="KI180" s="29"/>
      <c r="KJ180" s="29"/>
      <c r="KK180" s="29"/>
      <c r="KL180" s="29"/>
      <c r="KM180" s="29"/>
      <c r="KN180" s="29"/>
      <c r="KO180" s="29"/>
      <c r="KP180" s="29"/>
      <c r="KQ180" s="29"/>
      <c r="KR180" s="29"/>
      <c r="KS180" s="29"/>
      <c r="KT180" s="29"/>
      <c r="KU180" s="29"/>
      <c r="KV180" s="29"/>
      <c r="KW180" s="29"/>
      <c r="KX180" s="29"/>
      <c r="KY180" s="29"/>
      <c r="KZ180" s="29"/>
      <c r="LA180" s="29"/>
      <c r="LB180" s="29"/>
      <c r="LC180" s="29"/>
      <c r="LD180" s="29"/>
      <c r="LE180" s="29"/>
      <c r="LF180" s="29"/>
      <c r="LG180" s="29"/>
      <c r="LH180" s="29"/>
      <c r="LI180" s="29"/>
      <c r="LJ180" s="29"/>
      <c r="LK180" s="29"/>
      <c r="LL180" s="29"/>
      <c r="LM180" s="29"/>
      <c r="LN180" s="29"/>
      <c r="LO180" s="29"/>
      <c r="LP180" s="29"/>
      <c r="LQ180" s="29"/>
      <c r="LR180" s="29"/>
      <c r="LS180" s="29"/>
      <c r="LT180" s="29"/>
      <c r="LU180" s="29"/>
      <c r="LV180" s="29"/>
      <c r="LW180" s="29"/>
      <c r="LX180" s="29"/>
      <c r="LY180" s="29"/>
      <c r="LZ180" s="29"/>
      <c r="MA180" s="29"/>
      <c r="MB180" s="29"/>
      <c r="MC180" s="29"/>
      <c r="MD180" s="29"/>
      <c r="ME180" s="29"/>
      <c r="MF180" s="29"/>
      <c r="MG180" s="29"/>
      <c r="MH180" s="29"/>
      <c r="MI180" s="29"/>
      <c r="MJ180" s="29"/>
      <c r="MK180" s="29"/>
      <c r="ML180" s="29"/>
      <c r="MM180" s="29"/>
      <c r="MN180" s="29"/>
      <c r="MO180" s="29"/>
      <c r="MP180" s="29"/>
      <c r="MQ180" s="29"/>
      <c r="MR180" s="29"/>
      <c r="MS180" s="29"/>
      <c r="MT180" s="29"/>
      <c r="MU180" s="29"/>
      <c r="MV180" s="29"/>
      <c r="MW180" s="29"/>
      <c r="MX180" s="29"/>
      <c r="MY180" s="29"/>
      <c r="MZ180" s="29"/>
      <c r="NA180" s="29"/>
      <c r="NB180" s="29"/>
      <c r="NC180" s="29"/>
      <c r="ND180" s="29"/>
      <c r="NE180" s="29"/>
      <c r="NF180" s="29"/>
      <c r="NG180" s="29"/>
      <c r="NH180" s="29"/>
      <c r="NI180" s="29"/>
      <c r="NJ180" s="29"/>
      <c r="NK180" s="29"/>
      <c r="NL180" s="29"/>
      <c r="NM180" s="29"/>
      <c r="NN180" s="29"/>
      <c r="NO180" s="29"/>
      <c r="NP180" s="29"/>
      <c r="NQ180" s="29"/>
      <c r="NR180" s="29"/>
      <c r="NS180" s="29"/>
      <c r="NT180" s="29"/>
      <c r="NU180" s="29"/>
      <c r="NV180" s="29"/>
      <c r="NW180" s="29"/>
      <c r="NX180" s="29"/>
      <c r="NY180" s="29"/>
      <c r="NZ180" s="29"/>
      <c r="OA180" s="29"/>
      <c r="OB180" s="29"/>
      <c r="OC180" s="29"/>
      <c r="OD180" s="29"/>
      <c r="OE180" s="29"/>
      <c r="OF180" s="29"/>
      <c r="OG180" s="29"/>
      <c r="OH180" s="29"/>
      <c r="OI180" s="29"/>
      <c r="OJ180" s="29"/>
      <c r="OK180" s="29"/>
      <c r="OL180" s="29"/>
      <c r="OM180" s="29"/>
      <c r="ON180" s="29"/>
      <c r="OO180" s="29"/>
      <c r="OP180" s="29"/>
      <c r="OQ180" s="29"/>
      <c r="OR180" s="29"/>
      <c r="OS180" s="29"/>
      <c r="OT180" s="29"/>
      <c r="OU180" s="29"/>
      <c r="OV180" s="29"/>
      <c r="OW180" s="29"/>
      <c r="OX180" s="29"/>
      <c r="OY180" s="29"/>
      <c r="OZ180" s="29"/>
      <c r="PA180" s="29"/>
      <c r="PB180" s="29"/>
      <c r="PC180" s="29"/>
      <c r="PD180" s="29"/>
      <c r="PE180" s="29"/>
      <c r="PF180" s="29"/>
      <c r="PG180" s="29"/>
      <c r="PH180" s="29"/>
      <c r="PI180" s="29"/>
      <c r="PJ180" s="29"/>
      <c r="PK180" s="29"/>
      <c r="PL180" s="29"/>
      <c r="PM180" s="29"/>
      <c r="PN180" s="29"/>
      <c r="PO180" s="29"/>
      <c r="PP180" s="29"/>
      <c r="PQ180" s="29"/>
      <c r="PR180" s="29"/>
      <c r="PS180" s="29"/>
      <c r="PT180" s="29"/>
      <c r="PU180" s="29"/>
      <c r="PV180" s="29"/>
      <c r="PW180" s="29"/>
      <c r="PX180" s="29"/>
      <c r="PY180" s="29"/>
      <c r="PZ180" s="29"/>
      <c r="QA180" s="29"/>
      <c r="QB180" s="29"/>
      <c r="QC180" s="29"/>
      <c r="QD180" s="29"/>
      <c r="QE180" s="29"/>
      <c r="QF180" s="29"/>
      <c r="QG180" s="29"/>
      <c r="QH180" s="29"/>
      <c r="QI180" s="29"/>
      <c r="QJ180" s="29"/>
      <c r="QK180" s="29"/>
      <c r="QL180" s="29"/>
      <c r="QM180" s="29"/>
      <c r="QN180" s="29"/>
      <c r="QO180" s="29"/>
      <c r="QP180" s="29"/>
      <c r="QQ180" s="29"/>
      <c r="QR180" s="29"/>
      <c r="QS180" s="29"/>
      <c r="QT180" s="29"/>
      <c r="QU180" s="29"/>
      <c r="QV180" s="29"/>
      <c r="QW180" s="29"/>
      <c r="QX180" s="29"/>
      <c r="QY180" s="29"/>
      <c r="QZ180" s="29"/>
      <c r="RA180" s="29"/>
      <c r="RB180" s="29"/>
      <c r="RC180" s="29"/>
      <c r="RD180" s="29"/>
      <c r="RE180" s="29"/>
      <c r="RF180" s="29"/>
      <c r="RG180" s="29"/>
      <c r="RH180" s="29"/>
      <c r="RI180" s="29"/>
    </row>
    <row r="181" spans="1:480" s="30" customFormat="1" ht="145.5" customHeight="1" x14ac:dyDescent="0.25">
      <c r="A181" s="34" t="s">
        <v>53</v>
      </c>
      <c r="B181" s="34" t="s">
        <v>60</v>
      </c>
      <c r="C181" s="34" t="s">
        <v>19</v>
      </c>
      <c r="D181" s="26" t="s">
        <v>259</v>
      </c>
      <c r="E181" s="26" t="s">
        <v>26</v>
      </c>
      <c r="F181" s="34" t="s">
        <v>27</v>
      </c>
      <c r="G181" s="106">
        <v>1</v>
      </c>
      <c r="H181" s="76">
        <v>45630</v>
      </c>
      <c r="I181" s="107">
        <v>0</v>
      </c>
      <c r="J181" s="107">
        <v>0</v>
      </c>
      <c r="K181" s="74">
        <v>600</v>
      </c>
      <c r="L181" s="33">
        <v>0</v>
      </c>
      <c r="M181" s="33">
        <v>0</v>
      </c>
      <c r="N181" s="102"/>
      <c r="O181" s="102"/>
      <c r="P181" s="102"/>
      <c r="Q181" s="176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  <c r="FY181" s="29"/>
      <c r="FZ181" s="29"/>
      <c r="GA181" s="29"/>
      <c r="GB181" s="29"/>
      <c r="GC181" s="29"/>
      <c r="GD181" s="29"/>
      <c r="GE181" s="29"/>
      <c r="GF181" s="29"/>
      <c r="GG181" s="29"/>
      <c r="GH181" s="29"/>
      <c r="GI181" s="29"/>
      <c r="GJ181" s="29"/>
      <c r="GK181" s="29"/>
      <c r="GL181" s="29"/>
      <c r="GM181" s="29"/>
      <c r="GN181" s="29"/>
      <c r="GO181" s="29"/>
      <c r="GP181" s="29"/>
      <c r="GQ181" s="29"/>
      <c r="GR181" s="29"/>
      <c r="GS181" s="29"/>
      <c r="GT181" s="29"/>
      <c r="GU181" s="29"/>
      <c r="GV181" s="29"/>
      <c r="GW181" s="29"/>
      <c r="GX181" s="29"/>
      <c r="GY181" s="29"/>
      <c r="GZ181" s="29"/>
      <c r="HA181" s="29"/>
      <c r="HB181" s="29"/>
      <c r="HC181" s="29"/>
      <c r="HD181" s="29"/>
      <c r="HE181" s="29"/>
      <c r="HF181" s="29"/>
      <c r="HG181" s="29"/>
      <c r="HH181" s="29"/>
      <c r="HI181" s="29"/>
      <c r="HJ181" s="29"/>
      <c r="HK181" s="29"/>
      <c r="HL181" s="29"/>
      <c r="HM181" s="29"/>
      <c r="HN181" s="29"/>
      <c r="HO181" s="29"/>
      <c r="HP181" s="29"/>
      <c r="HQ181" s="29"/>
      <c r="HR181" s="29"/>
      <c r="HS181" s="29"/>
      <c r="HT181" s="29"/>
      <c r="HU181" s="29"/>
      <c r="HV181" s="29"/>
      <c r="HW181" s="29"/>
      <c r="HX181" s="29"/>
      <c r="HY181" s="29"/>
      <c r="HZ181" s="29"/>
      <c r="IA181" s="29"/>
      <c r="IB181" s="29"/>
      <c r="IC181" s="29"/>
      <c r="ID181" s="29"/>
      <c r="IE181" s="29"/>
      <c r="IF181" s="29"/>
      <c r="IG181" s="29"/>
      <c r="IH181" s="29"/>
      <c r="II181" s="29"/>
      <c r="IJ181" s="29"/>
      <c r="IK181" s="29"/>
      <c r="IL181" s="29"/>
      <c r="IM181" s="29"/>
      <c r="IN181" s="29"/>
      <c r="IO181" s="29"/>
      <c r="IP181" s="29"/>
      <c r="IQ181" s="29"/>
      <c r="IR181" s="29"/>
      <c r="IS181" s="29"/>
      <c r="IT181" s="29"/>
      <c r="IU181" s="29"/>
      <c r="IV181" s="29"/>
      <c r="IW181" s="29"/>
      <c r="IX181" s="29"/>
      <c r="IY181" s="29"/>
      <c r="IZ181" s="29"/>
      <c r="JA181" s="29"/>
      <c r="JB181" s="29"/>
      <c r="JC181" s="29"/>
      <c r="JD181" s="29"/>
      <c r="JE181" s="29"/>
      <c r="JF181" s="29"/>
      <c r="JG181" s="29"/>
      <c r="JH181" s="29"/>
      <c r="JI181" s="29"/>
      <c r="JJ181" s="29"/>
      <c r="JK181" s="29"/>
      <c r="JL181" s="29"/>
      <c r="JM181" s="29"/>
      <c r="JN181" s="29"/>
      <c r="JO181" s="29"/>
      <c r="JP181" s="29"/>
      <c r="JQ181" s="29"/>
      <c r="JR181" s="29"/>
      <c r="JS181" s="29"/>
      <c r="JT181" s="29"/>
      <c r="JU181" s="29"/>
      <c r="JV181" s="29"/>
      <c r="JW181" s="29"/>
      <c r="JX181" s="29"/>
      <c r="JY181" s="29"/>
      <c r="JZ181" s="29"/>
      <c r="KA181" s="29"/>
      <c r="KB181" s="29"/>
      <c r="KC181" s="29"/>
      <c r="KD181" s="29"/>
      <c r="KE181" s="29"/>
      <c r="KF181" s="29"/>
      <c r="KG181" s="29"/>
      <c r="KH181" s="29"/>
      <c r="KI181" s="29"/>
      <c r="KJ181" s="29"/>
      <c r="KK181" s="29"/>
      <c r="KL181" s="29"/>
      <c r="KM181" s="29"/>
      <c r="KN181" s="29"/>
      <c r="KO181" s="29"/>
      <c r="KP181" s="29"/>
      <c r="KQ181" s="29"/>
      <c r="KR181" s="29"/>
      <c r="KS181" s="29"/>
      <c r="KT181" s="29"/>
      <c r="KU181" s="29"/>
      <c r="KV181" s="29"/>
      <c r="KW181" s="29"/>
      <c r="KX181" s="29"/>
      <c r="KY181" s="29"/>
      <c r="KZ181" s="29"/>
      <c r="LA181" s="29"/>
      <c r="LB181" s="29"/>
      <c r="LC181" s="29"/>
      <c r="LD181" s="29"/>
      <c r="LE181" s="29"/>
      <c r="LF181" s="29"/>
      <c r="LG181" s="29"/>
      <c r="LH181" s="29"/>
      <c r="LI181" s="29"/>
      <c r="LJ181" s="29"/>
      <c r="LK181" s="29"/>
      <c r="LL181" s="29"/>
      <c r="LM181" s="29"/>
      <c r="LN181" s="29"/>
      <c r="LO181" s="29"/>
      <c r="LP181" s="29"/>
      <c r="LQ181" s="29"/>
      <c r="LR181" s="29"/>
      <c r="LS181" s="29"/>
      <c r="LT181" s="29"/>
      <c r="LU181" s="29"/>
      <c r="LV181" s="29"/>
      <c r="LW181" s="29"/>
      <c r="LX181" s="29"/>
      <c r="LY181" s="29"/>
      <c r="LZ181" s="29"/>
      <c r="MA181" s="29"/>
      <c r="MB181" s="29"/>
      <c r="MC181" s="29"/>
      <c r="MD181" s="29"/>
      <c r="ME181" s="29"/>
      <c r="MF181" s="29"/>
      <c r="MG181" s="29"/>
      <c r="MH181" s="29"/>
      <c r="MI181" s="29"/>
      <c r="MJ181" s="29"/>
      <c r="MK181" s="29"/>
      <c r="ML181" s="29"/>
      <c r="MM181" s="29"/>
      <c r="MN181" s="29"/>
      <c r="MO181" s="29"/>
      <c r="MP181" s="29"/>
      <c r="MQ181" s="29"/>
      <c r="MR181" s="29"/>
      <c r="MS181" s="29"/>
      <c r="MT181" s="29"/>
      <c r="MU181" s="29"/>
      <c r="MV181" s="29"/>
      <c r="MW181" s="29"/>
      <c r="MX181" s="29"/>
      <c r="MY181" s="29"/>
      <c r="MZ181" s="29"/>
      <c r="NA181" s="29"/>
      <c r="NB181" s="29"/>
      <c r="NC181" s="29"/>
      <c r="ND181" s="29"/>
      <c r="NE181" s="29"/>
      <c r="NF181" s="29"/>
      <c r="NG181" s="29"/>
      <c r="NH181" s="29"/>
      <c r="NI181" s="29"/>
      <c r="NJ181" s="29"/>
      <c r="NK181" s="29"/>
      <c r="NL181" s="29"/>
      <c r="NM181" s="29"/>
      <c r="NN181" s="29"/>
      <c r="NO181" s="29"/>
      <c r="NP181" s="29"/>
      <c r="NQ181" s="29"/>
      <c r="NR181" s="29"/>
      <c r="NS181" s="29"/>
      <c r="NT181" s="29"/>
      <c r="NU181" s="29"/>
      <c r="NV181" s="29"/>
      <c r="NW181" s="29"/>
      <c r="NX181" s="29"/>
      <c r="NY181" s="29"/>
      <c r="NZ181" s="29"/>
      <c r="OA181" s="29"/>
      <c r="OB181" s="29"/>
      <c r="OC181" s="29"/>
      <c r="OD181" s="29"/>
      <c r="OE181" s="29"/>
      <c r="OF181" s="29"/>
      <c r="OG181" s="29"/>
      <c r="OH181" s="29"/>
      <c r="OI181" s="29"/>
      <c r="OJ181" s="29"/>
      <c r="OK181" s="29"/>
      <c r="OL181" s="29"/>
      <c r="OM181" s="29"/>
      <c r="ON181" s="29"/>
      <c r="OO181" s="29"/>
      <c r="OP181" s="29"/>
      <c r="OQ181" s="29"/>
      <c r="OR181" s="29"/>
      <c r="OS181" s="29"/>
      <c r="OT181" s="29"/>
      <c r="OU181" s="29"/>
      <c r="OV181" s="29"/>
      <c r="OW181" s="29"/>
      <c r="OX181" s="29"/>
      <c r="OY181" s="29"/>
      <c r="OZ181" s="29"/>
      <c r="PA181" s="29"/>
      <c r="PB181" s="29"/>
      <c r="PC181" s="29"/>
      <c r="PD181" s="29"/>
      <c r="PE181" s="29"/>
      <c r="PF181" s="29"/>
      <c r="PG181" s="29"/>
      <c r="PH181" s="29"/>
      <c r="PI181" s="29"/>
      <c r="PJ181" s="29"/>
      <c r="PK181" s="29"/>
      <c r="PL181" s="29"/>
      <c r="PM181" s="29"/>
      <c r="PN181" s="29"/>
      <c r="PO181" s="29"/>
      <c r="PP181" s="29"/>
      <c r="PQ181" s="29"/>
      <c r="PR181" s="29"/>
      <c r="PS181" s="29"/>
      <c r="PT181" s="29"/>
      <c r="PU181" s="29"/>
      <c r="PV181" s="29"/>
      <c r="PW181" s="29"/>
      <c r="PX181" s="29"/>
      <c r="PY181" s="29"/>
      <c r="PZ181" s="29"/>
      <c r="QA181" s="29"/>
      <c r="QB181" s="29"/>
      <c r="QC181" s="29"/>
      <c r="QD181" s="29"/>
      <c r="QE181" s="29"/>
      <c r="QF181" s="29"/>
      <c r="QG181" s="29"/>
      <c r="QH181" s="29"/>
      <c r="QI181" s="29"/>
      <c r="QJ181" s="29"/>
      <c r="QK181" s="29"/>
      <c r="QL181" s="29"/>
      <c r="QM181" s="29"/>
      <c r="QN181" s="29"/>
      <c r="QO181" s="29"/>
      <c r="QP181" s="29"/>
      <c r="QQ181" s="29"/>
      <c r="QR181" s="29"/>
      <c r="QS181" s="29"/>
      <c r="QT181" s="29"/>
      <c r="QU181" s="29"/>
      <c r="QV181" s="29"/>
      <c r="QW181" s="29"/>
      <c r="QX181" s="29"/>
      <c r="QY181" s="29"/>
      <c r="QZ181" s="29"/>
      <c r="RA181" s="29"/>
      <c r="RB181" s="29"/>
      <c r="RC181" s="29"/>
      <c r="RD181" s="29"/>
      <c r="RE181" s="29"/>
      <c r="RF181" s="29"/>
      <c r="RG181" s="29"/>
      <c r="RH181" s="29"/>
      <c r="RI181" s="29"/>
    </row>
    <row r="182" spans="1:480" s="30" customFormat="1" ht="156" customHeight="1" x14ac:dyDescent="0.3">
      <c r="A182" s="34" t="s">
        <v>53</v>
      </c>
      <c r="B182" s="34" t="s">
        <v>60</v>
      </c>
      <c r="C182" s="34" t="s">
        <v>19</v>
      </c>
      <c r="D182" s="26" t="s">
        <v>355</v>
      </c>
      <c r="E182" s="26" t="s">
        <v>26</v>
      </c>
      <c r="F182" s="25" t="s">
        <v>27</v>
      </c>
      <c r="G182" s="36">
        <v>1</v>
      </c>
      <c r="H182" s="76">
        <v>45630</v>
      </c>
      <c r="I182" s="27">
        <v>0</v>
      </c>
      <c r="J182" s="27">
        <v>0</v>
      </c>
      <c r="K182" s="74">
        <v>596.6</v>
      </c>
      <c r="L182" s="28">
        <v>0</v>
      </c>
      <c r="M182" s="33">
        <v>0</v>
      </c>
      <c r="N182" s="102"/>
      <c r="O182" s="102"/>
      <c r="P182" s="102"/>
      <c r="Q182" s="177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  <c r="FY182" s="29"/>
      <c r="FZ182" s="29"/>
      <c r="GA182" s="29"/>
      <c r="GB182" s="29"/>
      <c r="GC182" s="29"/>
      <c r="GD182" s="29"/>
      <c r="GE182" s="29"/>
      <c r="GF182" s="29"/>
      <c r="GG182" s="29"/>
      <c r="GH182" s="29"/>
      <c r="GI182" s="29"/>
      <c r="GJ182" s="29"/>
      <c r="GK182" s="29"/>
      <c r="GL182" s="29"/>
      <c r="GM182" s="29"/>
      <c r="GN182" s="29"/>
      <c r="GO182" s="29"/>
      <c r="GP182" s="29"/>
      <c r="GQ182" s="29"/>
      <c r="GR182" s="29"/>
      <c r="GS182" s="29"/>
      <c r="GT182" s="29"/>
      <c r="GU182" s="29"/>
      <c r="GV182" s="29"/>
      <c r="GW182" s="29"/>
      <c r="GX182" s="29"/>
      <c r="GY182" s="29"/>
      <c r="GZ182" s="29"/>
      <c r="HA182" s="29"/>
      <c r="HB182" s="29"/>
      <c r="HC182" s="29"/>
      <c r="HD182" s="29"/>
      <c r="HE182" s="29"/>
      <c r="HF182" s="29"/>
      <c r="HG182" s="29"/>
      <c r="HH182" s="29"/>
      <c r="HI182" s="29"/>
      <c r="HJ182" s="29"/>
      <c r="HK182" s="29"/>
      <c r="HL182" s="29"/>
      <c r="HM182" s="29"/>
      <c r="HN182" s="29"/>
      <c r="HO182" s="29"/>
      <c r="HP182" s="29"/>
      <c r="HQ182" s="29"/>
      <c r="HR182" s="29"/>
      <c r="HS182" s="29"/>
      <c r="HT182" s="29"/>
      <c r="HU182" s="29"/>
      <c r="HV182" s="29"/>
      <c r="HW182" s="29"/>
      <c r="HX182" s="29"/>
      <c r="HY182" s="29"/>
      <c r="HZ182" s="29"/>
      <c r="IA182" s="29"/>
      <c r="IB182" s="29"/>
      <c r="IC182" s="29"/>
      <c r="ID182" s="29"/>
      <c r="IE182" s="29"/>
      <c r="IF182" s="29"/>
      <c r="IG182" s="29"/>
      <c r="IH182" s="29"/>
      <c r="II182" s="29"/>
      <c r="IJ182" s="29"/>
      <c r="IK182" s="29"/>
      <c r="IL182" s="29"/>
      <c r="IM182" s="29"/>
      <c r="IN182" s="29"/>
      <c r="IO182" s="29"/>
      <c r="IP182" s="29"/>
      <c r="IQ182" s="29"/>
      <c r="IR182" s="29"/>
      <c r="IS182" s="29"/>
      <c r="IT182" s="29"/>
      <c r="IU182" s="29"/>
      <c r="IV182" s="29"/>
      <c r="IW182" s="29"/>
      <c r="IX182" s="29"/>
      <c r="IY182" s="29"/>
      <c r="IZ182" s="29"/>
      <c r="JA182" s="29"/>
      <c r="JB182" s="29"/>
      <c r="JC182" s="29"/>
      <c r="JD182" s="29"/>
      <c r="JE182" s="29"/>
      <c r="JF182" s="29"/>
      <c r="JG182" s="29"/>
      <c r="JH182" s="29"/>
      <c r="JI182" s="29"/>
      <c r="JJ182" s="29"/>
      <c r="JK182" s="29"/>
      <c r="JL182" s="29"/>
      <c r="JM182" s="29"/>
      <c r="JN182" s="29"/>
      <c r="JO182" s="29"/>
      <c r="JP182" s="29"/>
      <c r="JQ182" s="29"/>
      <c r="JR182" s="29"/>
      <c r="JS182" s="29"/>
      <c r="JT182" s="29"/>
      <c r="JU182" s="29"/>
      <c r="JV182" s="29"/>
      <c r="JW182" s="29"/>
      <c r="JX182" s="29"/>
      <c r="JY182" s="29"/>
      <c r="JZ182" s="29"/>
      <c r="KA182" s="29"/>
      <c r="KB182" s="29"/>
      <c r="KC182" s="29"/>
      <c r="KD182" s="29"/>
      <c r="KE182" s="29"/>
      <c r="KF182" s="29"/>
      <c r="KG182" s="29"/>
      <c r="KH182" s="29"/>
      <c r="KI182" s="29"/>
      <c r="KJ182" s="29"/>
      <c r="KK182" s="29"/>
      <c r="KL182" s="29"/>
      <c r="KM182" s="29"/>
      <c r="KN182" s="29"/>
      <c r="KO182" s="29"/>
      <c r="KP182" s="29"/>
      <c r="KQ182" s="29"/>
      <c r="KR182" s="29"/>
      <c r="KS182" s="29"/>
      <c r="KT182" s="29"/>
      <c r="KU182" s="29"/>
      <c r="KV182" s="29"/>
      <c r="KW182" s="29"/>
      <c r="KX182" s="29"/>
      <c r="KY182" s="29"/>
      <c r="KZ182" s="29"/>
      <c r="LA182" s="29"/>
      <c r="LB182" s="29"/>
      <c r="LC182" s="29"/>
      <c r="LD182" s="29"/>
      <c r="LE182" s="29"/>
      <c r="LF182" s="29"/>
      <c r="LG182" s="29"/>
      <c r="LH182" s="29"/>
      <c r="LI182" s="29"/>
      <c r="LJ182" s="29"/>
      <c r="LK182" s="29"/>
      <c r="LL182" s="29"/>
      <c r="LM182" s="29"/>
      <c r="LN182" s="29"/>
      <c r="LO182" s="29"/>
      <c r="LP182" s="29"/>
      <c r="LQ182" s="29"/>
      <c r="LR182" s="29"/>
      <c r="LS182" s="29"/>
      <c r="LT182" s="29"/>
      <c r="LU182" s="29"/>
      <c r="LV182" s="29"/>
      <c r="LW182" s="29"/>
      <c r="LX182" s="29"/>
      <c r="LY182" s="29"/>
      <c r="LZ182" s="29"/>
      <c r="MA182" s="29"/>
      <c r="MB182" s="29"/>
      <c r="MC182" s="29"/>
      <c r="MD182" s="29"/>
      <c r="ME182" s="29"/>
      <c r="MF182" s="29"/>
      <c r="MG182" s="29"/>
      <c r="MH182" s="29"/>
      <c r="MI182" s="29"/>
      <c r="MJ182" s="29"/>
      <c r="MK182" s="29"/>
      <c r="ML182" s="29"/>
      <c r="MM182" s="29"/>
      <c r="MN182" s="29"/>
      <c r="MO182" s="29"/>
      <c r="MP182" s="29"/>
      <c r="MQ182" s="29"/>
      <c r="MR182" s="29"/>
      <c r="MS182" s="29"/>
      <c r="MT182" s="29"/>
      <c r="MU182" s="29"/>
      <c r="MV182" s="29"/>
      <c r="MW182" s="29"/>
      <c r="MX182" s="29"/>
      <c r="MY182" s="29"/>
      <c r="MZ182" s="29"/>
      <c r="NA182" s="29"/>
      <c r="NB182" s="29"/>
      <c r="NC182" s="29"/>
      <c r="ND182" s="29"/>
      <c r="NE182" s="29"/>
      <c r="NF182" s="29"/>
      <c r="NG182" s="29"/>
      <c r="NH182" s="29"/>
      <c r="NI182" s="29"/>
      <c r="NJ182" s="29"/>
      <c r="NK182" s="29"/>
      <c r="NL182" s="29"/>
      <c r="NM182" s="29"/>
      <c r="NN182" s="29"/>
      <c r="NO182" s="29"/>
      <c r="NP182" s="29"/>
      <c r="NQ182" s="29"/>
      <c r="NR182" s="29"/>
      <c r="NS182" s="29"/>
      <c r="NT182" s="29"/>
      <c r="NU182" s="29"/>
      <c r="NV182" s="29"/>
      <c r="NW182" s="29"/>
      <c r="NX182" s="29"/>
      <c r="NY182" s="29"/>
      <c r="NZ182" s="29"/>
      <c r="OA182" s="29"/>
      <c r="OB182" s="29"/>
      <c r="OC182" s="29"/>
      <c r="OD182" s="29"/>
      <c r="OE182" s="29"/>
      <c r="OF182" s="29"/>
      <c r="OG182" s="29"/>
      <c r="OH182" s="29"/>
      <c r="OI182" s="29"/>
      <c r="OJ182" s="29"/>
      <c r="OK182" s="29"/>
      <c r="OL182" s="29"/>
      <c r="OM182" s="29"/>
      <c r="ON182" s="29"/>
      <c r="OO182" s="29"/>
      <c r="OP182" s="29"/>
      <c r="OQ182" s="29"/>
      <c r="OR182" s="29"/>
      <c r="OS182" s="29"/>
      <c r="OT182" s="29"/>
      <c r="OU182" s="29"/>
      <c r="OV182" s="29"/>
      <c r="OW182" s="29"/>
      <c r="OX182" s="29"/>
      <c r="OY182" s="29"/>
      <c r="OZ182" s="29"/>
      <c r="PA182" s="29"/>
      <c r="PB182" s="29"/>
      <c r="PC182" s="29"/>
      <c r="PD182" s="29"/>
      <c r="PE182" s="29"/>
      <c r="PF182" s="29"/>
      <c r="PG182" s="29"/>
      <c r="PH182" s="29"/>
      <c r="PI182" s="29"/>
      <c r="PJ182" s="29"/>
      <c r="PK182" s="29"/>
      <c r="PL182" s="29"/>
      <c r="PM182" s="29"/>
      <c r="PN182" s="29"/>
      <c r="PO182" s="29"/>
      <c r="PP182" s="29"/>
      <c r="PQ182" s="29"/>
      <c r="PR182" s="29"/>
      <c r="PS182" s="29"/>
      <c r="PT182" s="29"/>
      <c r="PU182" s="29"/>
      <c r="PV182" s="29"/>
      <c r="PW182" s="29"/>
      <c r="PX182" s="29"/>
      <c r="PY182" s="29"/>
      <c r="PZ182" s="29"/>
      <c r="QA182" s="29"/>
      <c r="QB182" s="29"/>
      <c r="QC182" s="29"/>
      <c r="QD182" s="29"/>
      <c r="QE182" s="29"/>
      <c r="QF182" s="29"/>
      <c r="QG182" s="29"/>
      <c r="QH182" s="29"/>
      <c r="QI182" s="29"/>
      <c r="QJ182" s="29"/>
      <c r="QK182" s="29"/>
      <c r="QL182" s="29"/>
      <c r="QM182" s="29"/>
      <c r="QN182" s="29"/>
      <c r="QO182" s="29"/>
      <c r="QP182" s="29"/>
      <c r="QQ182" s="29"/>
      <c r="QR182" s="29"/>
      <c r="QS182" s="29"/>
      <c r="QT182" s="29"/>
      <c r="QU182" s="29"/>
      <c r="QV182" s="29"/>
      <c r="QW182" s="29"/>
      <c r="QX182" s="29"/>
      <c r="QY182" s="29"/>
      <c r="QZ182" s="29"/>
      <c r="RA182" s="29"/>
      <c r="RB182" s="29"/>
      <c r="RC182" s="29"/>
      <c r="RD182" s="29"/>
      <c r="RE182" s="29"/>
      <c r="RF182" s="29"/>
      <c r="RG182" s="29"/>
      <c r="RH182" s="29"/>
      <c r="RI182" s="29"/>
    </row>
    <row r="183" spans="1:480" s="30" customFormat="1" ht="84" customHeight="1" x14ac:dyDescent="0.3">
      <c r="A183" s="34" t="s">
        <v>53</v>
      </c>
      <c r="B183" s="34" t="s">
        <v>60</v>
      </c>
      <c r="C183" s="34" t="s">
        <v>19</v>
      </c>
      <c r="D183" s="26" t="s">
        <v>360</v>
      </c>
      <c r="E183" s="26" t="s">
        <v>26</v>
      </c>
      <c r="F183" s="25" t="s">
        <v>27</v>
      </c>
      <c r="G183" s="36">
        <v>1</v>
      </c>
      <c r="H183" s="76">
        <v>45631</v>
      </c>
      <c r="I183" s="27">
        <v>0</v>
      </c>
      <c r="J183" s="27">
        <v>0</v>
      </c>
      <c r="K183" s="74">
        <v>600</v>
      </c>
      <c r="L183" s="28">
        <v>0</v>
      </c>
      <c r="M183" s="33">
        <v>0</v>
      </c>
      <c r="N183" s="102"/>
      <c r="O183" s="102"/>
      <c r="P183" s="102"/>
      <c r="Q183" s="177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  <c r="FY183" s="29"/>
      <c r="FZ183" s="29"/>
      <c r="GA183" s="29"/>
      <c r="GB183" s="29"/>
      <c r="GC183" s="29"/>
      <c r="GD183" s="29"/>
      <c r="GE183" s="29"/>
      <c r="GF183" s="29"/>
      <c r="GG183" s="29"/>
      <c r="GH183" s="29"/>
      <c r="GI183" s="29"/>
      <c r="GJ183" s="29"/>
      <c r="GK183" s="29"/>
      <c r="GL183" s="29"/>
      <c r="GM183" s="29"/>
      <c r="GN183" s="29"/>
      <c r="GO183" s="29"/>
      <c r="GP183" s="29"/>
      <c r="GQ183" s="29"/>
      <c r="GR183" s="29"/>
      <c r="GS183" s="29"/>
      <c r="GT183" s="29"/>
      <c r="GU183" s="29"/>
      <c r="GV183" s="29"/>
      <c r="GW183" s="29"/>
      <c r="GX183" s="29"/>
      <c r="GY183" s="29"/>
      <c r="GZ183" s="29"/>
      <c r="HA183" s="29"/>
      <c r="HB183" s="29"/>
      <c r="HC183" s="29"/>
      <c r="HD183" s="29"/>
      <c r="HE183" s="29"/>
      <c r="HF183" s="29"/>
      <c r="HG183" s="29"/>
      <c r="HH183" s="29"/>
      <c r="HI183" s="29"/>
      <c r="HJ183" s="29"/>
      <c r="HK183" s="29"/>
      <c r="HL183" s="29"/>
      <c r="HM183" s="29"/>
      <c r="HN183" s="29"/>
      <c r="HO183" s="29"/>
      <c r="HP183" s="29"/>
      <c r="HQ183" s="29"/>
      <c r="HR183" s="29"/>
      <c r="HS183" s="29"/>
      <c r="HT183" s="29"/>
      <c r="HU183" s="29"/>
      <c r="HV183" s="29"/>
      <c r="HW183" s="29"/>
      <c r="HX183" s="29"/>
      <c r="HY183" s="29"/>
      <c r="HZ183" s="29"/>
      <c r="IA183" s="29"/>
      <c r="IB183" s="29"/>
      <c r="IC183" s="29"/>
      <c r="ID183" s="29"/>
      <c r="IE183" s="29"/>
      <c r="IF183" s="29"/>
      <c r="IG183" s="29"/>
      <c r="IH183" s="29"/>
      <c r="II183" s="29"/>
      <c r="IJ183" s="29"/>
      <c r="IK183" s="29"/>
      <c r="IL183" s="29"/>
      <c r="IM183" s="29"/>
      <c r="IN183" s="29"/>
      <c r="IO183" s="29"/>
      <c r="IP183" s="29"/>
      <c r="IQ183" s="29"/>
      <c r="IR183" s="29"/>
      <c r="IS183" s="29"/>
      <c r="IT183" s="29"/>
      <c r="IU183" s="29"/>
      <c r="IV183" s="29"/>
      <c r="IW183" s="29"/>
      <c r="IX183" s="29"/>
      <c r="IY183" s="29"/>
      <c r="IZ183" s="29"/>
      <c r="JA183" s="29"/>
      <c r="JB183" s="29"/>
      <c r="JC183" s="29"/>
      <c r="JD183" s="29"/>
      <c r="JE183" s="29"/>
      <c r="JF183" s="29"/>
      <c r="JG183" s="29"/>
      <c r="JH183" s="29"/>
      <c r="JI183" s="29"/>
      <c r="JJ183" s="29"/>
      <c r="JK183" s="29"/>
      <c r="JL183" s="29"/>
      <c r="JM183" s="29"/>
      <c r="JN183" s="29"/>
      <c r="JO183" s="29"/>
      <c r="JP183" s="29"/>
      <c r="JQ183" s="29"/>
      <c r="JR183" s="29"/>
      <c r="JS183" s="29"/>
      <c r="JT183" s="29"/>
      <c r="JU183" s="29"/>
      <c r="JV183" s="29"/>
      <c r="JW183" s="29"/>
      <c r="JX183" s="29"/>
      <c r="JY183" s="29"/>
      <c r="JZ183" s="29"/>
      <c r="KA183" s="29"/>
      <c r="KB183" s="29"/>
      <c r="KC183" s="29"/>
      <c r="KD183" s="29"/>
      <c r="KE183" s="29"/>
      <c r="KF183" s="29"/>
      <c r="KG183" s="29"/>
      <c r="KH183" s="29"/>
      <c r="KI183" s="29"/>
      <c r="KJ183" s="29"/>
      <c r="KK183" s="29"/>
      <c r="KL183" s="29"/>
      <c r="KM183" s="29"/>
      <c r="KN183" s="29"/>
      <c r="KO183" s="29"/>
      <c r="KP183" s="29"/>
      <c r="KQ183" s="29"/>
      <c r="KR183" s="29"/>
      <c r="KS183" s="29"/>
      <c r="KT183" s="29"/>
      <c r="KU183" s="29"/>
      <c r="KV183" s="29"/>
      <c r="KW183" s="29"/>
      <c r="KX183" s="29"/>
      <c r="KY183" s="29"/>
      <c r="KZ183" s="29"/>
      <c r="LA183" s="29"/>
      <c r="LB183" s="29"/>
      <c r="LC183" s="29"/>
      <c r="LD183" s="29"/>
      <c r="LE183" s="29"/>
      <c r="LF183" s="29"/>
      <c r="LG183" s="29"/>
      <c r="LH183" s="29"/>
      <c r="LI183" s="29"/>
      <c r="LJ183" s="29"/>
      <c r="LK183" s="29"/>
      <c r="LL183" s="29"/>
      <c r="LM183" s="29"/>
      <c r="LN183" s="29"/>
      <c r="LO183" s="29"/>
      <c r="LP183" s="29"/>
      <c r="LQ183" s="29"/>
      <c r="LR183" s="29"/>
      <c r="LS183" s="29"/>
      <c r="LT183" s="29"/>
      <c r="LU183" s="29"/>
      <c r="LV183" s="29"/>
      <c r="LW183" s="29"/>
      <c r="LX183" s="29"/>
      <c r="LY183" s="29"/>
      <c r="LZ183" s="29"/>
      <c r="MA183" s="29"/>
      <c r="MB183" s="29"/>
      <c r="MC183" s="29"/>
      <c r="MD183" s="29"/>
      <c r="ME183" s="29"/>
      <c r="MF183" s="29"/>
      <c r="MG183" s="29"/>
      <c r="MH183" s="29"/>
      <c r="MI183" s="29"/>
      <c r="MJ183" s="29"/>
      <c r="MK183" s="29"/>
      <c r="ML183" s="29"/>
      <c r="MM183" s="29"/>
      <c r="MN183" s="29"/>
      <c r="MO183" s="29"/>
      <c r="MP183" s="29"/>
      <c r="MQ183" s="29"/>
      <c r="MR183" s="29"/>
      <c r="MS183" s="29"/>
      <c r="MT183" s="29"/>
      <c r="MU183" s="29"/>
      <c r="MV183" s="29"/>
      <c r="MW183" s="29"/>
      <c r="MX183" s="29"/>
      <c r="MY183" s="29"/>
      <c r="MZ183" s="29"/>
      <c r="NA183" s="29"/>
      <c r="NB183" s="29"/>
      <c r="NC183" s="29"/>
      <c r="ND183" s="29"/>
      <c r="NE183" s="29"/>
      <c r="NF183" s="29"/>
      <c r="NG183" s="29"/>
      <c r="NH183" s="29"/>
      <c r="NI183" s="29"/>
      <c r="NJ183" s="29"/>
      <c r="NK183" s="29"/>
      <c r="NL183" s="29"/>
      <c r="NM183" s="29"/>
      <c r="NN183" s="29"/>
      <c r="NO183" s="29"/>
      <c r="NP183" s="29"/>
      <c r="NQ183" s="29"/>
      <c r="NR183" s="29"/>
      <c r="NS183" s="29"/>
      <c r="NT183" s="29"/>
      <c r="NU183" s="29"/>
      <c r="NV183" s="29"/>
      <c r="NW183" s="29"/>
      <c r="NX183" s="29"/>
      <c r="NY183" s="29"/>
      <c r="NZ183" s="29"/>
      <c r="OA183" s="29"/>
      <c r="OB183" s="29"/>
      <c r="OC183" s="29"/>
      <c r="OD183" s="29"/>
      <c r="OE183" s="29"/>
      <c r="OF183" s="29"/>
      <c r="OG183" s="29"/>
      <c r="OH183" s="29"/>
      <c r="OI183" s="29"/>
      <c r="OJ183" s="29"/>
      <c r="OK183" s="29"/>
      <c r="OL183" s="29"/>
      <c r="OM183" s="29"/>
      <c r="ON183" s="29"/>
      <c r="OO183" s="29"/>
      <c r="OP183" s="29"/>
      <c r="OQ183" s="29"/>
      <c r="OR183" s="29"/>
      <c r="OS183" s="29"/>
      <c r="OT183" s="29"/>
      <c r="OU183" s="29"/>
      <c r="OV183" s="29"/>
      <c r="OW183" s="29"/>
      <c r="OX183" s="29"/>
      <c r="OY183" s="29"/>
      <c r="OZ183" s="29"/>
      <c r="PA183" s="29"/>
      <c r="PB183" s="29"/>
      <c r="PC183" s="29"/>
      <c r="PD183" s="29"/>
      <c r="PE183" s="29"/>
      <c r="PF183" s="29"/>
      <c r="PG183" s="29"/>
      <c r="PH183" s="29"/>
      <c r="PI183" s="29"/>
      <c r="PJ183" s="29"/>
      <c r="PK183" s="29"/>
      <c r="PL183" s="29"/>
      <c r="PM183" s="29"/>
      <c r="PN183" s="29"/>
      <c r="PO183" s="29"/>
      <c r="PP183" s="29"/>
      <c r="PQ183" s="29"/>
      <c r="PR183" s="29"/>
      <c r="PS183" s="29"/>
      <c r="PT183" s="29"/>
      <c r="PU183" s="29"/>
      <c r="PV183" s="29"/>
      <c r="PW183" s="29"/>
      <c r="PX183" s="29"/>
      <c r="PY183" s="29"/>
      <c r="PZ183" s="29"/>
      <c r="QA183" s="29"/>
      <c r="QB183" s="29"/>
      <c r="QC183" s="29"/>
      <c r="QD183" s="29"/>
      <c r="QE183" s="29"/>
      <c r="QF183" s="29"/>
      <c r="QG183" s="29"/>
      <c r="QH183" s="29"/>
      <c r="QI183" s="29"/>
      <c r="QJ183" s="29"/>
      <c r="QK183" s="29"/>
      <c r="QL183" s="29"/>
      <c r="QM183" s="29"/>
      <c r="QN183" s="29"/>
      <c r="QO183" s="29"/>
      <c r="QP183" s="29"/>
      <c r="QQ183" s="29"/>
      <c r="QR183" s="29"/>
      <c r="QS183" s="29"/>
      <c r="QT183" s="29"/>
      <c r="QU183" s="29"/>
      <c r="QV183" s="29"/>
      <c r="QW183" s="29"/>
      <c r="QX183" s="29"/>
      <c r="QY183" s="29"/>
      <c r="QZ183" s="29"/>
      <c r="RA183" s="29"/>
      <c r="RB183" s="29"/>
      <c r="RC183" s="29"/>
      <c r="RD183" s="29"/>
      <c r="RE183" s="29"/>
      <c r="RF183" s="29"/>
      <c r="RG183" s="29"/>
      <c r="RH183" s="29"/>
      <c r="RI183" s="29"/>
    </row>
    <row r="184" spans="1:480" s="30" customFormat="1" ht="139.5" customHeight="1" x14ac:dyDescent="0.3">
      <c r="A184" s="34" t="s">
        <v>53</v>
      </c>
      <c r="B184" s="34" t="s">
        <v>60</v>
      </c>
      <c r="C184" s="34" t="s">
        <v>19</v>
      </c>
      <c r="D184" s="26" t="s">
        <v>357</v>
      </c>
      <c r="E184" s="26" t="s">
        <v>26</v>
      </c>
      <c r="F184" s="25" t="s">
        <v>27</v>
      </c>
      <c r="G184" s="36">
        <v>1</v>
      </c>
      <c r="H184" s="76">
        <v>45631</v>
      </c>
      <c r="I184" s="27">
        <v>0</v>
      </c>
      <c r="J184" s="27">
        <v>0</v>
      </c>
      <c r="K184" s="74">
        <v>600</v>
      </c>
      <c r="L184" s="28">
        <v>0</v>
      </c>
      <c r="M184" s="33">
        <v>0</v>
      </c>
      <c r="N184" s="102"/>
      <c r="O184" s="102"/>
      <c r="P184" s="102"/>
      <c r="Q184" s="177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  <c r="FY184" s="29"/>
      <c r="FZ184" s="29"/>
      <c r="GA184" s="29"/>
      <c r="GB184" s="29"/>
      <c r="GC184" s="29"/>
      <c r="GD184" s="29"/>
      <c r="GE184" s="29"/>
      <c r="GF184" s="29"/>
      <c r="GG184" s="29"/>
      <c r="GH184" s="29"/>
      <c r="GI184" s="29"/>
      <c r="GJ184" s="29"/>
      <c r="GK184" s="29"/>
      <c r="GL184" s="29"/>
      <c r="GM184" s="29"/>
      <c r="GN184" s="29"/>
      <c r="GO184" s="29"/>
      <c r="GP184" s="29"/>
      <c r="GQ184" s="29"/>
      <c r="GR184" s="29"/>
      <c r="GS184" s="29"/>
      <c r="GT184" s="29"/>
      <c r="GU184" s="29"/>
      <c r="GV184" s="29"/>
      <c r="GW184" s="29"/>
      <c r="GX184" s="29"/>
      <c r="GY184" s="29"/>
      <c r="GZ184" s="29"/>
      <c r="HA184" s="29"/>
      <c r="HB184" s="29"/>
      <c r="HC184" s="29"/>
      <c r="HD184" s="29"/>
      <c r="HE184" s="29"/>
      <c r="HF184" s="29"/>
      <c r="HG184" s="29"/>
      <c r="HH184" s="29"/>
      <c r="HI184" s="29"/>
      <c r="HJ184" s="29"/>
      <c r="HK184" s="29"/>
      <c r="HL184" s="29"/>
      <c r="HM184" s="29"/>
      <c r="HN184" s="29"/>
      <c r="HO184" s="29"/>
      <c r="HP184" s="29"/>
      <c r="HQ184" s="29"/>
      <c r="HR184" s="29"/>
      <c r="HS184" s="29"/>
      <c r="HT184" s="29"/>
      <c r="HU184" s="29"/>
      <c r="HV184" s="29"/>
      <c r="HW184" s="29"/>
      <c r="HX184" s="29"/>
      <c r="HY184" s="29"/>
      <c r="HZ184" s="29"/>
      <c r="IA184" s="29"/>
      <c r="IB184" s="29"/>
      <c r="IC184" s="29"/>
      <c r="ID184" s="29"/>
      <c r="IE184" s="29"/>
      <c r="IF184" s="29"/>
      <c r="IG184" s="29"/>
      <c r="IH184" s="29"/>
      <c r="II184" s="29"/>
      <c r="IJ184" s="29"/>
      <c r="IK184" s="29"/>
      <c r="IL184" s="29"/>
      <c r="IM184" s="29"/>
      <c r="IN184" s="29"/>
      <c r="IO184" s="29"/>
      <c r="IP184" s="29"/>
      <c r="IQ184" s="29"/>
      <c r="IR184" s="29"/>
      <c r="IS184" s="29"/>
      <c r="IT184" s="29"/>
      <c r="IU184" s="29"/>
      <c r="IV184" s="29"/>
      <c r="IW184" s="29"/>
      <c r="IX184" s="29"/>
      <c r="IY184" s="29"/>
      <c r="IZ184" s="29"/>
      <c r="JA184" s="29"/>
      <c r="JB184" s="29"/>
      <c r="JC184" s="29"/>
      <c r="JD184" s="29"/>
      <c r="JE184" s="29"/>
      <c r="JF184" s="29"/>
      <c r="JG184" s="29"/>
      <c r="JH184" s="29"/>
      <c r="JI184" s="29"/>
      <c r="JJ184" s="29"/>
      <c r="JK184" s="29"/>
      <c r="JL184" s="29"/>
      <c r="JM184" s="29"/>
      <c r="JN184" s="29"/>
      <c r="JO184" s="29"/>
      <c r="JP184" s="29"/>
      <c r="JQ184" s="29"/>
      <c r="JR184" s="29"/>
      <c r="JS184" s="29"/>
      <c r="JT184" s="29"/>
      <c r="JU184" s="29"/>
      <c r="JV184" s="29"/>
      <c r="JW184" s="29"/>
      <c r="JX184" s="29"/>
      <c r="JY184" s="29"/>
      <c r="JZ184" s="29"/>
      <c r="KA184" s="29"/>
      <c r="KB184" s="29"/>
      <c r="KC184" s="29"/>
      <c r="KD184" s="29"/>
      <c r="KE184" s="29"/>
      <c r="KF184" s="29"/>
      <c r="KG184" s="29"/>
      <c r="KH184" s="29"/>
      <c r="KI184" s="29"/>
      <c r="KJ184" s="29"/>
      <c r="KK184" s="29"/>
      <c r="KL184" s="29"/>
      <c r="KM184" s="29"/>
      <c r="KN184" s="29"/>
      <c r="KO184" s="29"/>
      <c r="KP184" s="29"/>
      <c r="KQ184" s="29"/>
      <c r="KR184" s="29"/>
      <c r="KS184" s="29"/>
      <c r="KT184" s="29"/>
      <c r="KU184" s="29"/>
      <c r="KV184" s="29"/>
      <c r="KW184" s="29"/>
      <c r="KX184" s="29"/>
      <c r="KY184" s="29"/>
      <c r="KZ184" s="29"/>
      <c r="LA184" s="29"/>
      <c r="LB184" s="29"/>
      <c r="LC184" s="29"/>
      <c r="LD184" s="29"/>
      <c r="LE184" s="29"/>
      <c r="LF184" s="29"/>
      <c r="LG184" s="29"/>
      <c r="LH184" s="29"/>
      <c r="LI184" s="29"/>
      <c r="LJ184" s="29"/>
      <c r="LK184" s="29"/>
      <c r="LL184" s="29"/>
      <c r="LM184" s="29"/>
      <c r="LN184" s="29"/>
      <c r="LO184" s="29"/>
      <c r="LP184" s="29"/>
      <c r="LQ184" s="29"/>
      <c r="LR184" s="29"/>
      <c r="LS184" s="29"/>
      <c r="LT184" s="29"/>
      <c r="LU184" s="29"/>
      <c r="LV184" s="29"/>
      <c r="LW184" s="29"/>
      <c r="LX184" s="29"/>
      <c r="LY184" s="29"/>
      <c r="LZ184" s="29"/>
      <c r="MA184" s="29"/>
      <c r="MB184" s="29"/>
      <c r="MC184" s="29"/>
      <c r="MD184" s="29"/>
      <c r="ME184" s="29"/>
      <c r="MF184" s="29"/>
      <c r="MG184" s="29"/>
      <c r="MH184" s="29"/>
      <c r="MI184" s="29"/>
      <c r="MJ184" s="29"/>
      <c r="MK184" s="29"/>
      <c r="ML184" s="29"/>
      <c r="MM184" s="29"/>
      <c r="MN184" s="29"/>
      <c r="MO184" s="29"/>
      <c r="MP184" s="29"/>
      <c r="MQ184" s="29"/>
      <c r="MR184" s="29"/>
      <c r="MS184" s="29"/>
      <c r="MT184" s="29"/>
      <c r="MU184" s="29"/>
      <c r="MV184" s="29"/>
      <c r="MW184" s="29"/>
      <c r="MX184" s="29"/>
      <c r="MY184" s="29"/>
      <c r="MZ184" s="29"/>
      <c r="NA184" s="29"/>
      <c r="NB184" s="29"/>
      <c r="NC184" s="29"/>
      <c r="ND184" s="29"/>
      <c r="NE184" s="29"/>
      <c r="NF184" s="29"/>
      <c r="NG184" s="29"/>
      <c r="NH184" s="29"/>
      <c r="NI184" s="29"/>
      <c r="NJ184" s="29"/>
      <c r="NK184" s="29"/>
      <c r="NL184" s="29"/>
      <c r="NM184" s="29"/>
      <c r="NN184" s="29"/>
      <c r="NO184" s="29"/>
      <c r="NP184" s="29"/>
      <c r="NQ184" s="29"/>
      <c r="NR184" s="29"/>
      <c r="NS184" s="29"/>
      <c r="NT184" s="29"/>
      <c r="NU184" s="29"/>
      <c r="NV184" s="29"/>
      <c r="NW184" s="29"/>
      <c r="NX184" s="29"/>
      <c r="NY184" s="29"/>
      <c r="NZ184" s="29"/>
      <c r="OA184" s="29"/>
      <c r="OB184" s="29"/>
      <c r="OC184" s="29"/>
      <c r="OD184" s="29"/>
      <c r="OE184" s="29"/>
      <c r="OF184" s="29"/>
      <c r="OG184" s="29"/>
      <c r="OH184" s="29"/>
      <c r="OI184" s="29"/>
      <c r="OJ184" s="29"/>
      <c r="OK184" s="29"/>
      <c r="OL184" s="29"/>
      <c r="OM184" s="29"/>
      <c r="ON184" s="29"/>
      <c r="OO184" s="29"/>
      <c r="OP184" s="29"/>
      <c r="OQ184" s="29"/>
      <c r="OR184" s="29"/>
      <c r="OS184" s="29"/>
      <c r="OT184" s="29"/>
      <c r="OU184" s="29"/>
      <c r="OV184" s="29"/>
      <c r="OW184" s="29"/>
      <c r="OX184" s="29"/>
      <c r="OY184" s="29"/>
      <c r="OZ184" s="29"/>
      <c r="PA184" s="29"/>
      <c r="PB184" s="29"/>
      <c r="PC184" s="29"/>
      <c r="PD184" s="29"/>
      <c r="PE184" s="29"/>
      <c r="PF184" s="29"/>
      <c r="PG184" s="29"/>
      <c r="PH184" s="29"/>
      <c r="PI184" s="29"/>
      <c r="PJ184" s="29"/>
      <c r="PK184" s="29"/>
      <c r="PL184" s="29"/>
      <c r="PM184" s="29"/>
      <c r="PN184" s="29"/>
      <c r="PO184" s="29"/>
      <c r="PP184" s="29"/>
      <c r="PQ184" s="29"/>
      <c r="PR184" s="29"/>
      <c r="PS184" s="29"/>
      <c r="PT184" s="29"/>
      <c r="PU184" s="29"/>
      <c r="PV184" s="29"/>
      <c r="PW184" s="29"/>
      <c r="PX184" s="29"/>
      <c r="PY184" s="29"/>
      <c r="PZ184" s="29"/>
      <c r="QA184" s="29"/>
      <c r="QB184" s="29"/>
      <c r="QC184" s="29"/>
      <c r="QD184" s="29"/>
      <c r="QE184" s="29"/>
      <c r="QF184" s="29"/>
      <c r="QG184" s="29"/>
      <c r="QH184" s="29"/>
      <c r="QI184" s="29"/>
      <c r="QJ184" s="29"/>
      <c r="QK184" s="29"/>
      <c r="QL184" s="29"/>
      <c r="QM184" s="29"/>
      <c r="QN184" s="29"/>
      <c r="QO184" s="29"/>
      <c r="QP184" s="29"/>
      <c r="QQ184" s="29"/>
      <c r="QR184" s="29"/>
      <c r="QS184" s="29"/>
      <c r="QT184" s="29"/>
      <c r="QU184" s="29"/>
      <c r="QV184" s="29"/>
      <c r="QW184" s="29"/>
      <c r="QX184" s="29"/>
      <c r="QY184" s="29"/>
      <c r="QZ184" s="29"/>
      <c r="RA184" s="29"/>
      <c r="RB184" s="29"/>
      <c r="RC184" s="29"/>
      <c r="RD184" s="29"/>
      <c r="RE184" s="29"/>
      <c r="RF184" s="29"/>
      <c r="RG184" s="29"/>
      <c r="RH184" s="29"/>
      <c r="RI184" s="29"/>
    </row>
    <row r="185" spans="1:480" s="30" customFormat="1" ht="84" customHeight="1" x14ac:dyDescent="0.3">
      <c r="A185" s="34" t="s">
        <v>53</v>
      </c>
      <c r="B185" s="34" t="s">
        <v>60</v>
      </c>
      <c r="C185" s="34" t="s">
        <v>19</v>
      </c>
      <c r="D185" s="26" t="s">
        <v>356</v>
      </c>
      <c r="E185" s="26" t="s">
        <v>26</v>
      </c>
      <c r="F185" s="25" t="s">
        <v>27</v>
      </c>
      <c r="G185" s="36">
        <v>1</v>
      </c>
      <c r="H185" s="76">
        <v>45631</v>
      </c>
      <c r="I185" s="27">
        <v>0</v>
      </c>
      <c r="J185" s="27">
        <v>0</v>
      </c>
      <c r="K185" s="74">
        <v>600</v>
      </c>
      <c r="L185" s="28">
        <v>0</v>
      </c>
      <c r="M185" s="33">
        <v>0</v>
      </c>
      <c r="N185" s="102"/>
      <c r="O185" s="102"/>
      <c r="P185" s="102"/>
      <c r="Q185" s="177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  <c r="FY185" s="29"/>
      <c r="FZ185" s="29"/>
      <c r="GA185" s="29"/>
      <c r="GB185" s="29"/>
      <c r="GC185" s="29"/>
      <c r="GD185" s="29"/>
      <c r="GE185" s="29"/>
      <c r="GF185" s="29"/>
      <c r="GG185" s="29"/>
      <c r="GH185" s="29"/>
      <c r="GI185" s="29"/>
      <c r="GJ185" s="29"/>
      <c r="GK185" s="29"/>
      <c r="GL185" s="29"/>
      <c r="GM185" s="29"/>
      <c r="GN185" s="29"/>
      <c r="GO185" s="29"/>
      <c r="GP185" s="29"/>
      <c r="GQ185" s="29"/>
      <c r="GR185" s="29"/>
      <c r="GS185" s="29"/>
      <c r="GT185" s="29"/>
      <c r="GU185" s="29"/>
      <c r="GV185" s="29"/>
      <c r="GW185" s="29"/>
      <c r="GX185" s="29"/>
      <c r="GY185" s="29"/>
      <c r="GZ185" s="29"/>
      <c r="HA185" s="29"/>
      <c r="HB185" s="29"/>
      <c r="HC185" s="29"/>
      <c r="HD185" s="29"/>
      <c r="HE185" s="29"/>
      <c r="HF185" s="29"/>
      <c r="HG185" s="29"/>
      <c r="HH185" s="29"/>
      <c r="HI185" s="29"/>
      <c r="HJ185" s="29"/>
      <c r="HK185" s="29"/>
      <c r="HL185" s="29"/>
      <c r="HM185" s="29"/>
      <c r="HN185" s="29"/>
      <c r="HO185" s="29"/>
      <c r="HP185" s="29"/>
      <c r="HQ185" s="29"/>
      <c r="HR185" s="29"/>
      <c r="HS185" s="29"/>
      <c r="HT185" s="29"/>
      <c r="HU185" s="29"/>
      <c r="HV185" s="29"/>
      <c r="HW185" s="29"/>
      <c r="HX185" s="29"/>
      <c r="HY185" s="29"/>
      <c r="HZ185" s="29"/>
      <c r="IA185" s="29"/>
      <c r="IB185" s="29"/>
      <c r="IC185" s="29"/>
      <c r="ID185" s="29"/>
      <c r="IE185" s="29"/>
      <c r="IF185" s="29"/>
      <c r="IG185" s="29"/>
      <c r="IH185" s="29"/>
      <c r="II185" s="29"/>
      <c r="IJ185" s="29"/>
      <c r="IK185" s="29"/>
      <c r="IL185" s="29"/>
      <c r="IM185" s="29"/>
      <c r="IN185" s="29"/>
      <c r="IO185" s="29"/>
      <c r="IP185" s="29"/>
      <c r="IQ185" s="29"/>
      <c r="IR185" s="29"/>
      <c r="IS185" s="29"/>
      <c r="IT185" s="29"/>
      <c r="IU185" s="29"/>
      <c r="IV185" s="29"/>
      <c r="IW185" s="29"/>
      <c r="IX185" s="29"/>
      <c r="IY185" s="29"/>
      <c r="IZ185" s="29"/>
      <c r="JA185" s="29"/>
      <c r="JB185" s="29"/>
      <c r="JC185" s="29"/>
      <c r="JD185" s="29"/>
      <c r="JE185" s="29"/>
      <c r="JF185" s="29"/>
      <c r="JG185" s="29"/>
      <c r="JH185" s="29"/>
      <c r="JI185" s="29"/>
      <c r="JJ185" s="29"/>
      <c r="JK185" s="29"/>
      <c r="JL185" s="29"/>
      <c r="JM185" s="29"/>
      <c r="JN185" s="29"/>
      <c r="JO185" s="29"/>
      <c r="JP185" s="29"/>
      <c r="JQ185" s="29"/>
      <c r="JR185" s="29"/>
      <c r="JS185" s="29"/>
      <c r="JT185" s="29"/>
      <c r="JU185" s="29"/>
      <c r="JV185" s="29"/>
      <c r="JW185" s="29"/>
      <c r="JX185" s="29"/>
      <c r="JY185" s="29"/>
      <c r="JZ185" s="29"/>
      <c r="KA185" s="29"/>
      <c r="KB185" s="29"/>
      <c r="KC185" s="29"/>
      <c r="KD185" s="29"/>
      <c r="KE185" s="29"/>
      <c r="KF185" s="29"/>
      <c r="KG185" s="29"/>
      <c r="KH185" s="29"/>
      <c r="KI185" s="29"/>
      <c r="KJ185" s="29"/>
      <c r="KK185" s="29"/>
      <c r="KL185" s="29"/>
      <c r="KM185" s="29"/>
      <c r="KN185" s="29"/>
      <c r="KO185" s="29"/>
      <c r="KP185" s="29"/>
      <c r="KQ185" s="29"/>
      <c r="KR185" s="29"/>
      <c r="KS185" s="29"/>
      <c r="KT185" s="29"/>
      <c r="KU185" s="29"/>
      <c r="KV185" s="29"/>
      <c r="KW185" s="29"/>
      <c r="KX185" s="29"/>
      <c r="KY185" s="29"/>
      <c r="KZ185" s="29"/>
      <c r="LA185" s="29"/>
      <c r="LB185" s="29"/>
      <c r="LC185" s="29"/>
      <c r="LD185" s="29"/>
      <c r="LE185" s="29"/>
      <c r="LF185" s="29"/>
      <c r="LG185" s="29"/>
      <c r="LH185" s="29"/>
      <c r="LI185" s="29"/>
      <c r="LJ185" s="29"/>
      <c r="LK185" s="29"/>
      <c r="LL185" s="29"/>
      <c r="LM185" s="29"/>
      <c r="LN185" s="29"/>
      <c r="LO185" s="29"/>
      <c r="LP185" s="29"/>
      <c r="LQ185" s="29"/>
      <c r="LR185" s="29"/>
      <c r="LS185" s="29"/>
      <c r="LT185" s="29"/>
      <c r="LU185" s="29"/>
      <c r="LV185" s="29"/>
      <c r="LW185" s="29"/>
      <c r="LX185" s="29"/>
      <c r="LY185" s="29"/>
      <c r="LZ185" s="29"/>
      <c r="MA185" s="29"/>
      <c r="MB185" s="29"/>
      <c r="MC185" s="29"/>
      <c r="MD185" s="29"/>
      <c r="ME185" s="29"/>
      <c r="MF185" s="29"/>
      <c r="MG185" s="29"/>
      <c r="MH185" s="29"/>
      <c r="MI185" s="29"/>
      <c r="MJ185" s="29"/>
      <c r="MK185" s="29"/>
      <c r="ML185" s="29"/>
      <c r="MM185" s="29"/>
      <c r="MN185" s="29"/>
      <c r="MO185" s="29"/>
      <c r="MP185" s="29"/>
      <c r="MQ185" s="29"/>
      <c r="MR185" s="29"/>
      <c r="MS185" s="29"/>
      <c r="MT185" s="29"/>
      <c r="MU185" s="29"/>
      <c r="MV185" s="29"/>
      <c r="MW185" s="29"/>
      <c r="MX185" s="29"/>
      <c r="MY185" s="29"/>
      <c r="MZ185" s="29"/>
      <c r="NA185" s="29"/>
      <c r="NB185" s="29"/>
      <c r="NC185" s="29"/>
      <c r="ND185" s="29"/>
      <c r="NE185" s="29"/>
      <c r="NF185" s="29"/>
      <c r="NG185" s="29"/>
      <c r="NH185" s="29"/>
      <c r="NI185" s="29"/>
      <c r="NJ185" s="29"/>
      <c r="NK185" s="29"/>
      <c r="NL185" s="29"/>
      <c r="NM185" s="29"/>
      <c r="NN185" s="29"/>
      <c r="NO185" s="29"/>
      <c r="NP185" s="29"/>
      <c r="NQ185" s="29"/>
      <c r="NR185" s="29"/>
      <c r="NS185" s="29"/>
      <c r="NT185" s="29"/>
      <c r="NU185" s="29"/>
      <c r="NV185" s="29"/>
      <c r="NW185" s="29"/>
      <c r="NX185" s="29"/>
      <c r="NY185" s="29"/>
      <c r="NZ185" s="29"/>
      <c r="OA185" s="29"/>
      <c r="OB185" s="29"/>
      <c r="OC185" s="29"/>
      <c r="OD185" s="29"/>
      <c r="OE185" s="29"/>
      <c r="OF185" s="29"/>
      <c r="OG185" s="29"/>
      <c r="OH185" s="29"/>
      <c r="OI185" s="29"/>
      <c r="OJ185" s="29"/>
      <c r="OK185" s="29"/>
      <c r="OL185" s="29"/>
      <c r="OM185" s="29"/>
      <c r="ON185" s="29"/>
      <c r="OO185" s="29"/>
      <c r="OP185" s="29"/>
      <c r="OQ185" s="29"/>
      <c r="OR185" s="29"/>
      <c r="OS185" s="29"/>
      <c r="OT185" s="29"/>
      <c r="OU185" s="29"/>
      <c r="OV185" s="29"/>
      <c r="OW185" s="29"/>
      <c r="OX185" s="29"/>
      <c r="OY185" s="29"/>
      <c r="OZ185" s="29"/>
      <c r="PA185" s="29"/>
      <c r="PB185" s="29"/>
      <c r="PC185" s="29"/>
      <c r="PD185" s="29"/>
      <c r="PE185" s="29"/>
      <c r="PF185" s="29"/>
      <c r="PG185" s="29"/>
      <c r="PH185" s="29"/>
      <c r="PI185" s="29"/>
      <c r="PJ185" s="29"/>
      <c r="PK185" s="29"/>
      <c r="PL185" s="29"/>
      <c r="PM185" s="29"/>
      <c r="PN185" s="29"/>
      <c r="PO185" s="29"/>
      <c r="PP185" s="29"/>
      <c r="PQ185" s="29"/>
      <c r="PR185" s="29"/>
      <c r="PS185" s="29"/>
      <c r="PT185" s="29"/>
      <c r="PU185" s="29"/>
      <c r="PV185" s="29"/>
      <c r="PW185" s="29"/>
      <c r="PX185" s="29"/>
      <c r="PY185" s="29"/>
      <c r="PZ185" s="29"/>
      <c r="QA185" s="29"/>
      <c r="QB185" s="29"/>
      <c r="QC185" s="29"/>
      <c r="QD185" s="29"/>
      <c r="QE185" s="29"/>
      <c r="QF185" s="29"/>
      <c r="QG185" s="29"/>
      <c r="QH185" s="29"/>
      <c r="QI185" s="29"/>
      <c r="QJ185" s="29"/>
      <c r="QK185" s="29"/>
      <c r="QL185" s="29"/>
      <c r="QM185" s="29"/>
      <c r="QN185" s="29"/>
      <c r="QO185" s="29"/>
      <c r="QP185" s="29"/>
      <c r="QQ185" s="29"/>
      <c r="QR185" s="29"/>
      <c r="QS185" s="29"/>
      <c r="QT185" s="29"/>
      <c r="QU185" s="29"/>
      <c r="QV185" s="29"/>
      <c r="QW185" s="29"/>
      <c r="QX185" s="29"/>
      <c r="QY185" s="29"/>
      <c r="QZ185" s="29"/>
      <c r="RA185" s="29"/>
      <c r="RB185" s="29"/>
      <c r="RC185" s="29"/>
      <c r="RD185" s="29"/>
      <c r="RE185" s="29"/>
      <c r="RF185" s="29"/>
      <c r="RG185" s="29"/>
      <c r="RH185" s="29"/>
      <c r="RI185" s="29"/>
    </row>
    <row r="186" spans="1:480" s="30" customFormat="1" ht="81" customHeight="1" x14ac:dyDescent="0.25">
      <c r="A186" s="58" t="s">
        <v>13</v>
      </c>
      <c r="B186" s="58" t="s">
        <v>13</v>
      </c>
      <c r="C186" s="58" t="s">
        <v>13</v>
      </c>
      <c r="D186" s="72" t="s">
        <v>184</v>
      </c>
      <c r="E186" s="60" t="s">
        <v>55</v>
      </c>
      <c r="F186" s="61" t="s">
        <v>18</v>
      </c>
      <c r="G186" s="62">
        <f>SUM(G187:G194)</f>
        <v>4.03</v>
      </c>
      <c r="H186" s="62" t="s">
        <v>13</v>
      </c>
      <c r="I186" s="62">
        <f>SUM(I187:I194)</f>
        <v>0</v>
      </c>
      <c r="J186" s="62">
        <f>SUM(J187:J194)</f>
        <v>0</v>
      </c>
      <c r="K186" s="63">
        <f>SUM(K187:K195)</f>
        <v>153042.74000000002</v>
      </c>
      <c r="L186" s="63">
        <f>SUM(L187:L195)</f>
        <v>2622.68</v>
      </c>
      <c r="M186" s="63">
        <f>SUM(M187:M195)</f>
        <v>5000</v>
      </c>
      <c r="N186" s="52"/>
      <c r="O186" s="52"/>
      <c r="P186" s="75"/>
      <c r="Q186" s="16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  <c r="FY186" s="29"/>
      <c r="FZ186" s="29"/>
      <c r="GA186" s="29"/>
      <c r="GB186" s="29"/>
      <c r="GC186" s="29"/>
      <c r="GD186" s="29"/>
      <c r="GE186" s="29"/>
      <c r="GF186" s="29"/>
      <c r="GG186" s="29"/>
      <c r="GH186" s="29"/>
      <c r="GI186" s="29"/>
      <c r="GJ186" s="29"/>
      <c r="GK186" s="29"/>
      <c r="GL186" s="29"/>
      <c r="GM186" s="29"/>
      <c r="GN186" s="29"/>
      <c r="GO186" s="29"/>
      <c r="GP186" s="29"/>
      <c r="GQ186" s="29"/>
      <c r="GR186" s="29"/>
      <c r="GS186" s="29"/>
      <c r="GT186" s="29"/>
      <c r="GU186" s="29"/>
      <c r="GV186" s="29"/>
      <c r="GW186" s="29"/>
      <c r="GX186" s="29"/>
      <c r="GY186" s="29"/>
      <c r="GZ186" s="29"/>
      <c r="HA186" s="29"/>
      <c r="HB186" s="29"/>
      <c r="HC186" s="29"/>
      <c r="HD186" s="29"/>
      <c r="HE186" s="29"/>
      <c r="HF186" s="29"/>
      <c r="HG186" s="29"/>
      <c r="HH186" s="29"/>
      <c r="HI186" s="29"/>
      <c r="HJ186" s="29"/>
      <c r="HK186" s="29"/>
      <c r="HL186" s="29"/>
      <c r="HM186" s="29"/>
      <c r="HN186" s="29"/>
      <c r="HO186" s="29"/>
      <c r="HP186" s="29"/>
      <c r="HQ186" s="29"/>
      <c r="HR186" s="29"/>
      <c r="HS186" s="29"/>
      <c r="HT186" s="29"/>
      <c r="HU186" s="29"/>
      <c r="HV186" s="29"/>
      <c r="HW186" s="29"/>
      <c r="HX186" s="29"/>
      <c r="HY186" s="29"/>
      <c r="HZ186" s="29"/>
      <c r="IA186" s="29"/>
      <c r="IB186" s="29"/>
      <c r="IC186" s="29"/>
      <c r="ID186" s="29"/>
      <c r="IE186" s="29"/>
      <c r="IF186" s="29"/>
      <c r="IG186" s="29"/>
      <c r="IH186" s="29"/>
      <c r="II186" s="29"/>
      <c r="IJ186" s="29"/>
      <c r="IK186" s="29"/>
      <c r="IL186" s="29"/>
      <c r="IM186" s="29"/>
      <c r="IN186" s="29"/>
      <c r="IO186" s="29"/>
      <c r="IP186" s="29"/>
      <c r="IQ186" s="29"/>
      <c r="IR186" s="29"/>
      <c r="IS186" s="29"/>
      <c r="IT186" s="29"/>
      <c r="IU186" s="29"/>
      <c r="IV186" s="29"/>
      <c r="IW186" s="29"/>
      <c r="IX186" s="29"/>
      <c r="IY186" s="29"/>
      <c r="IZ186" s="29"/>
      <c r="JA186" s="29"/>
      <c r="JB186" s="29"/>
      <c r="JC186" s="29"/>
      <c r="JD186" s="29"/>
      <c r="JE186" s="29"/>
      <c r="JF186" s="29"/>
      <c r="JG186" s="29"/>
      <c r="JH186" s="29"/>
      <c r="JI186" s="29"/>
      <c r="JJ186" s="29"/>
      <c r="JK186" s="29"/>
      <c r="JL186" s="29"/>
      <c r="JM186" s="29"/>
      <c r="JN186" s="29"/>
      <c r="JO186" s="29"/>
      <c r="JP186" s="29"/>
      <c r="JQ186" s="29"/>
      <c r="JR186" s="29"/>
      <c r="JS186" s="29"/>
      <c r="JT186" s="29"/>
      <c r="JU186" s="29"/>
      <c r="JV186" s="29"/>
      <c r="JW186" s="29"/>
      <c r="JX186" s="29"/>
      <c r="JY186" s="29"/>
      <c r="JZ186" s="29"/>
      <c r="KA186" s="29"/>
      <c r="KB186" s="29"/>
      <c r="KC186" s="29"/>
      <c r="KD186" s="29"/>
      <c r="KE186" s="29"/>
      <c r="KF186" s="29"/>
      <c r="KG186" s="29"/>
      <c r="KH186" s="29"/>
      <c r="KI186" s="29"/>
      <c r="KJ186" s="29"/>
      <c r="KK186" s="29"/>
      <c r="KL186" s="29"/>
      <c r="KM186" s="29"/>
      <c r="KN186" s="29"/>
      <c r="KO186" s="29"/>
      <c r="KP186" s="29"/>
      <c r="KQ186" s="29"/>
      <c r="KR186" s="29"/>
      <c r="KS186" s="29"/>
      <c r="KT186" s="29"/>
      <c r="KU186" s="29"/>
      <c r="KV186" s="29"/>
      <c r="KW186" s="29"/>
      <c r="KX186" s="29"/>
      <c r="KY186" s="29"/>
      <c r="KZ186" s="29"/>
      <c r="LA186" s="29"/>
      <c r="LB186" s="29"/>
      <c r="LC186" s="29"/>
      <c r="LD186" s="29"/>
      <c r="LE186" s="29"/>
      <c r="LF186" s="29"/>
      <c r="LG186" s="29"/>
      <c r="LH186" s="29"/>
      <c r="LI186" s="29"/>
      <c r="LJ186" s="29"/>
      <c r="LK186" s="29"/>
      <c r="LL186" s="29"/>
      <c r="LM186" s="29"/>
      <c r="LN186" s="29"/>
      <c r="LO186" s="29"/>
      <c r="LP186" s="29"/>
      <c r="LQ186" s="29"/>
      <c r="LR186" s="29"/>
      <c r="LS186" s="29"/>
      <c r="LT186" s="29"/>
      <c r="LU186" s="29"/>
      <c r="LV186" s="29"/>
      <c r="LW186" s="29"/>
      <c r="LX186" s="29"/>
      <c r="LY186" s="29"/>
      <c r="LZ186" s="29"/>
      <c r="MA186" s="29"/>
      <c r="MB186" s="29"/>
      <c r="MC186" s="29"/>
      <c r="MD186" s="29"/>
      <c r="ME186" s="29"/>
      <c r="MF186" s="29"/>
      <c r="MG186" s="29"/>
      <c r="MH186" s="29"/>
      <c r="MI186" s="29"/>
      <c r="MJ186" s="29"/>
      <c r="MK186" s="29"/>
      <c r="ML186" s="29"/>
      <c r="MM186" s="29"/>
      <c r="MN186" s="29"/>
      <c r="MO186" s="29"/>
      <c r="MP186" s="29"/>
      <c r="MQ186" s="29"/>
      <c r="MR186" s="29"/>
      <c r="MS186" s="29"/>
      <c r="MT186" s="29"/>
      <c r="MU186" s="29"/>
      <c r="MV186" s="29"/>
      <c r="MW186" s="29"/>
      <c r="MX186" s="29"/>
      <c r="MY186" s="29"/>
      <c r="MZ186" s="29"/>
      <c r="NA186" s="29"/>
      <c r="NB186" s="29"/>
      <c r="NC186" s="29"/>
      <c r="ND186" s="29"/>
      <c r="NE186" s="29"/>
      <c r="NF186" s="29"/>
      <c r="NG186" s="29"/>
      <c r="NH186" s="29"/>
      <c r="NI186" s="29"/>
      <c r="NJ186" s="29"/>
      <c r="NK186" s="29"/>
      <c r="NL186" s="29"/>
      <c r="NM186" s="29"/>
      <c r="NN186" s="29"/>
      <c r="NO186" s="29"/>
      <c r="NP186" s="29"/>
      <c r="NQ186" s="29"/>
      <c r="NR186" s="29"/>
      <c r="NS186" s="29"/>
      <c r="NT186" s="29"/>
      <c r="NU186" s="29"/>
      <c r="NV186" s="29"/>
      <c r="NW186" s="29"/>
      <c r="NX186" s="29"/>
      <c r="NY186" s="29"/>
      <c r="NZ186" s="29"/>
      <c r="OA186" s="29"/>
      <c r="OB186" s="29"/>
      <c r="OC186" s="29"/>
      <c r="OD186" s="29"/>
      <c r="OE186" s="29"/>
      <c r="OF186" s="29"/>
      <c r="OG186" s="29"/>
      <c r="OH186" s="29"/>
      <c r="OI186" s="29"/>
      <c r="OJ186" s="29"/>
      <c r="OK186" s="29"/>
      <c r="OL186" s="29"/>
      <c r="OM186" s="29"/>
      <c r="ON186" s="29"/>
      <c r="OO186" s="29"/>
      <c r="OP186" s="29"/>
      <c r="OQ186" s="29"/>
      <c r="OR186" s="29"/>
      <c r="OS186" s="29"/>
      <c r="OT186" s="29"/>
      <c r="OU186" s="29"/>
      <c r="OV186" s="29"/>
      <c r="OW186" s="29"/>
      <c r="OX186" s="29"/>
      <c r="OY186" s="29"/>
      <c r="OZ186" s="29"/>
      <c r="PA186" s="29"/>
      <c r="PB186" s="29"/>
      <c r="PC186" s="29"/>
      <c r="PD186" s="29"/>
      <c r="PE186" s="29"/>
      <c r="PF186" s="29"/>
      <c r="PG186" s="29"/>
      <c r="PH186" s="29"/>
      <c r="PI186" s="29"/>
      <c r="PJ186" s="29"/>
      <c r="PK186" s="29"/>
      <c r="PL186" s="29"/>
      <c r="PM186" s="29"/>
      <c r="PN186" s="29"/>
      <c r="PO186" s="29"/>
      <c r="PP186" s="29"/>
      <c r="PQ186" s="29"/>
      <c r="PR186" s="29"/>
      <c r="PS186" s="29"/>
      <c r="PT186" s="29"/>
      <c r="PU186" s="29"/>
      <c r="PV186" s="29"/>
      <c r="PW186" s="29"/>
      <c r="PX186" s="29"/>
      <c r="PY186" s="29"/>
      <c r="PZ186" s="29"/>
      <c r="QA186" s="29"/>
      <c r="QB186" s="29"/>
      <c r="QC186" s="29"/>
      <c r="QD186" s="29"/>
      <c r="QE186" s="29"/>
      <c r="QF186" s="29"/>
      <c r="QG186" s="29"/>
      <c r="QH186" s="29"/>
      <c r="QI186" s="29"/>
      <c r="QJ186" s="29"/>
      <c r="QK186" s="29"/>
      <c r="QL186" s="29"/>
      <c r="QM186" s="29"/>
      <c r="QN186" s="29"/>
      <c r="QO186" s="29"/>
      <c r="QP186" s="29"/>
      <c r="QQ186" s="29"/>
      <c r="QR186" s="29"/>
      <c r="QS186" s="29"/>
      <c r="QT186" s="29"/>
      <c r="QU186" s="29"/>
      <c r="QV186" s="29"/>
      <c r="QW186" s="29"/>
      <c r="QX186" s="29"/>
      <c r="QY186" s="29"/>
      <c r="QZ186" s="29"/>
      <c r="RA186" s="29"/>
      <c r="RB186" s="29"/>
      <c r="RC186" s="29"/>
      <c r="RD186" s="29"/>
      <c r="RE186" s="29"/>
      <c r="RF186" s="29"/>
      <c r="RG186" s="29"/>
      <c r="RH186" s="29"/>
      <c r="RI186" s="29"/>
      <c r="RJ186" s="29"/>
      <c r="RK186" s="29"/>
      <c r="RL186" s="29"/>
    </row>
    <row r="187" spans="1:480" s="30" customFormat="1" ht="73.5" customHeight="1" x14ac:dyDescent="0.25">
      <c r="A187" s="34" t="s">
        <v>53</v>
      </c>
      <c r="B187" s="34" t="s">
        <v>60</v>
      </c>
      <c r="C187" s="34" t="s">
        <v>19</v>
      </c>
      <c r="D187" s="26" t="s">
        <v>361</v>
      </c>
      <c r="E187" s="26" t="s">
        <v>55</v>
      </c>
      <c r="F187" s="27" t="s">
        <v>18</v>
      </c>
      <c r="G187" s="28">
        <v>0</v>
      </c>
      <c r="H187" s="134" t="s">
        <v>13</v>
      </c>
      <c r="I187" s="28">
        <v>0</v>
      </c>
      <c r="J187" s="28">
        <v>0</v>
      </c>
      <c r="K187" s="28">
        <v>0</v>
      </c>
      <c r="L187" s="28">
        <v>2622.68</v>
      </c>
      <c r="M187" s="28">
        <v>0</v>
      </c>
      <c r="N187" s="52"/>
      <c r="O187" s="52"/>
      <c r="P187" s="75"/>
      <c r="Q187" s="16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  <c r="FY187" s="29"/>
      <c r="FZ187" s="29"/>
      <c r="GA187" s="29"/>
      <c r="GB187" s="29"/>
      <c r="GC187" s="29"/>
      <c r="GD187" s="29"/>
      <c r="GE187" s="29"/>
      <c r="GF187" s="29"/>
      <c r="GG187" s="29"/>
      <c r="GH187" s="29"/>
      <c r="GI187" s="29"/>
      <c r="GJ187" s="29"/>
      <c r="GK187" s="29"/>
      <c r="GL187" s="29"/>
      <c r="GM187" s="29"/>
      <c r="GN187" s="29"/>
      <c r="GO187" s="29"/>
      <c r="GP187" s="29"/>
      <c r="GQ187" s="29"/>
      <c r="GR187" s="29"/>
      <c r="GS187" s="29"/>
      <c r="GT187" s="29"/>
      <c r="GU187" s="29"/>
      <c r="GV187" s="29"/>
      <c r="GW187" s="29"/>
      <c r="GX187" s="29"/>
      <c r="GY187" s="29"/>
      <c r="GZ187" s="29"/>
      <c r="HA187" s="29"/>
      <c r="HB187" s="29"/>
      <c r="HC187" s="29"/>
      <c r="HD187" s="29"/>
      <c r="HE187" s="29"/>
      <c r="HF187" s="29"/>
      <c r="HG187" s="29"/>
      <c r="HH187" s="29"/>
      <c r="HI187" s="29"/>
      <c r="HJ187" s="29"/>
      <c r="HK187" s="29"/>
      <c r="HL187" s="29"/>
      <c r="HM187" s="29"/>
      <c r="HN187" s="29"/>
      <c r="HO187" s="29"/>
      <c r="HP187" s="29"/>
      <c r="HQ187" s="29"/>
      <c r="HR187" s="29"/>
      <c r="HS187" s="29"/>
      <c r="HT187" s="29"/>
      <c r="HU187" s="29"/>
      <c r="HV187" s="29"/>
      <c r="HW187" s="29"/>
      <c r="HX187" s="29"/>
      <c r="HY187" s="29"/>
      <c r="HZ187" s="29"/>
      <c r="IA187" s="29"/>
      <c r="IB187" s="29"/>
      <c r="IC187" s="29"/>
      <c r="ID187" s="29"/>
      <c r="IE187" s="29"/>
      <c r="IF187" s="29"/>
      <c r="IG187" s="29"/>
      <c r="IH187" s="29"/>
      <c r="II187" s="29"/>
      <c r="IJ187" s="29"/>
      <c r="IK187" s="29"/>
      <c r="IL187" s="29"/>
      <c r="IM187" s="29"/>
      <c r="IN187" s="29"/>
      <c r="IO187" s="29"/>
      <c r="IP187" s="29"/>
      <c r="IQ187" s="29"/>
      <c r="IR187" s="29"/>
      <c r="IS187" s="29"/>
      <c r="IT187" s="29"/>
      <c r="IU187" s="29"/>
      <c r="IV187" s="29"/>
      <c r="IW187" s="29"/>
      <c r="IX187" s="29"/>
      <c r="IY187" s="29"/>
      <c r="IZ187" s="29"/>
      <c r="JA187" s="29"/>
      <c r="JB187" s="29"/>
      <c r="JC187" s="29"/>
      <c r="JD187" s="29"/>
      <c r="JE187" s="29"/>
      <c r="JF187" s="29"/>
      <c r="JG187" s="29"/>
      <c r="JH187" s="29"/>
      <c r="JI187" s="29"/>
      <c r="JJ187" s="29"/>
      <c r="JK187" s="29"/>
      <c r="JL187" s="29"/>
      <c r="JM187" s="29"/>
      <c r="JN187" s="29"/>
      <c r="JO187" s="29"/>
      <c r="JP187" s="29"/>
      <c r="JQ187" s="29"/>
      <c r="JR187" s="29"/>
      <c r="JS187" s="29"/>
      <c r="JT187" s="29"/>
      <c r="JU187" s="29"/>
      <c r="JV187" s="29"/>
      <c r="JW187" s="29"/>
      <c r="JX187" s="29"/>
      <c r="JY187" s="29"/>
      <c r="JZ187" s="29"/>
      <c r="KA187" s="29"/>
      <c r="KB187" s="29"/>
      <c r="KC187" s="29"/>
      <c r="KD187" s="29"/>
      <c r="KE187" s="29"/>
      <c r="KF187" s="29"/>
      <c r="KG187" s="29"/>
      <c r="KH187" s="29"/>
      <c r="KI187" s="29"/>
      <c r="KJ187" s="29"/>
      <c r="KK187" s="29"/>
      <c r="KL187" s="29"/>
      <c r="KM187" s="29"/>
      <c r="KN187" s="29"/>
      <c r="KO187" s="29"/>
      <c r="KP187" s="29"/>
      <c r="KQ187" s="29"/>
      <c r="KR187" s="29"/>
      <c r="KS187" s="29"/>
      <c r="KT187" s="29"/>
      <c r="KU187" s="29"/>
      <c r="KV187" s="29"/>
      <c r="KW187" s="29"/>
      <c r="KX187" s="29"/>
      <c r="KY187" s="29"/>
      <c r="KZ187" s="29"/>
      <c r="LA187" s="29"/>
      <c r="LB187" s="29"/>
      <c r="LC187" s="29"/>
      <c r="LD187" s="29"/>
      <c r="LE187" s="29"/>
      <c r="LF187" s="29"/>
      <c r="LG187" s="29"/>
      <c r="LH187" s="29"/>
      <c r="LI187" s="29"/>
      <c r="LJ187" s="29"/>
      <c r="LK187" s="29"/>
      <c r="LL187" s="29"/>
      <c r="LM187" s="29"/>
      <c r="LN187" s="29"/>
      <c r="LO187" s="29"/>
      <c r="LP187" s="29"/>
      <c r="LQ187" s="29"/>
      <c r="LR187" s="29"/>
      <c r="LS187" s="29"/>
      <c r="LT187" s="29"/>
      <c r="LU187" s="29"/>
      <c r="LV187" s="29"/>
      <c r="LW187" s="29"/>
      <c r="LX187" s="29"/>
      <c r="LY187" s="29"/>
      <c r="LZ187" s="29"/>
      <c r="MA187" s="29"/>
      <c r="MB187" s="29"/>
      <c r="MC187" s="29"/>
      <c r="MD187" s="29"/>
      <c r="ME187" s="29"/>
      <c r="MF187" s="29"/>
      <c r="MG187" s="29"/>
      <c r="MH187" s="29"/>
      <c r="MI187" s="29"/>
      <c r="MJ187" s="29"/>
      <c r="MK187" s="29"/>
      <c r="ML187" s="29"/>
      <c r="MM187" s="29"/>
      <c r="MN187" s="29"/>
      <c r="MO187" s="29"/>
      <c r="MP187" s="29"/>
      <c r="MQ187" s="29"/>
      <c r="MR187" s="29"/>
      <c r="MS187" s="29"/>
      <c r="MT187" s="29"/>
      <c r="MU187" s="29"/>
      <c r="MV187" s="29"/>
      <c r="MW187" s="29"/>
      <c r="MX187" s="29"/>
      <c r="MY187" s="29"/>
      <c r="MZ187" s="29"/>
      <c r="NA187" s="29"/>
      <c r="NB187" s="29"/>
      <c r="NC187" s="29"/>
      <c r="ND187" s="29"/>
      <c r="NE187" s="29"/>
      <c r="NF187" s="29"/>
      <c r="NG187" s="29"/>
      <c r="NH187" s="29"/>
      <c r="NI187" s="29"/>
      <c r="NJ187" s="29"/>
      <c r="NK187" s="29"/>
      <c r="NL187" s="29"/>
      <c r="NM187" s="29"/>
      <c r="NN187" s="29"/>
      <c r="NO187" s="29"/>
      <c r="NP187" s="29"/>
      <c r="NQ187" s="29"/>
      <c r="NR187" s="29"/>
      <c r="NS187" s="29"/>
      <c r="NT187" s="29"/>
      <c r="NU187" s="29"/>
      <c r="NV187" s="29"/>
      <c r="NW187" s="29"/>
      <c r="NX187" s="29"/>
      <c r="NY187" s="29"/>
      <c r="NZ187" s="29"/>
      <c r="OA187" s="29"/>
      <c r="OB187" s="29"/>
      <c r="OC187" s="29"/>
      <c r="OD187" s="29"/>
      <c r="OE187" s="29"/>
      <c r="OF187" s="29"/>
      <c r="OG187" s="29"/>
      <c r="OH187" s="29"/>
      <c r="OI187" s="29"/>
      <c r="OJ187" s="29"/>
      <c r="OK187" s="29"/>
      <c r="OL187" s="29"/>
      <c r="OM187" s="29"/>
      <c r="ON187" s="29"/>
      <c r="OO187" s="29"/>
      <c r="OP187" s="29"/>
      <c r="OQ187" s="29"/>
      <c r="OR187" s="29"/>
      <c r="OS187" s="29"/>
      <c r="OT187" s="29"/>
      <c r="OU187" s="29"/>
      <c r="OV187" s="29"/>
      <c r="OW187" s="29"/>
      <c r="OX187" s="29"/>
      <c r="OY187" s="29"/>
      <c r="OZ187" s="29"/>
      <c r="PA187" s="29"/>
      <c r="PB187" s="29"/>
      <c r="PC187" s="29"/>
      <c r="PD187" s="29"/>
      <c r="PE187" s="29"/>
      <c r="PF187" s="29"/>
      <c r="PG187" s="29"/>
      <c r="PH187" s="29"/>
      <c r="PI187" s="29"/>
      <c r="PJ187" s="29"/>
      <c r="PK187" s="29"/>
      <c r="PL187" s="29"/>
      <c r="PM187" s="29"/>
      <c r="PN187" s="29"/>
      <c r="PO187" s="29"/>
      <c r="PP187" s="29"/>
      <c r="PQ187" s="29"/>
      <c r="PR187" s="29"/>
      <c r="PS187" s="29"/>
      <c r="PT187" s="29"/>
      <c r="PU187" s="29"/>
      <c r="PV187" s="29"/>
      <c r="PW187" s="29"/>
      <c r="PX187" s="29"/>
      <c r="PY187" s="29"/>
      <c r="PZ187" s="29"/>
      <c r="QA187" s="29"/>
      <c r="QB187" s="29"/>
      <c r="QC187" s="29"/>
      <c r="QD187" s="29"/>
      <c r="QE187" s="29"/>
      <c r="QF187" s="29"/>
      <c r="QG187" s="29"/>
      <c r="QH187" s="29"/>
      <c r="QI187" s="29"/>
      <c r="QJ187" s="29"/>
      <c r="QK187" s="29"/>
      <c r="QL187" s="29"/>
      <c r="QM187" s="29"/>
      <c r="QN187" s="29"/>
      <c r="QO187" s="29"/>
      <c r="QP187" s="29"/>
      <c r="QQ187" s="29"/>
      <c r="QR187" s="29"/>
      <c r="QS187" s="29"/>
      <c r="QT187" s="29"/>
      <c r="QU187" s="29"/>
      <c r="QV187" s="29"/>
      <c r="QW187" s="29"/>
      <c r="QX187" s="29"/>
      <c r="QY187" s="29"/>
      <c r="QZ187" s="29"/>
      <c r="RA187" s="29"/>
      <c r="RB187" s="29"/>
      <c r="RC187" s="29"/>
      <c r="RD187" s="29"/>
      <c r="RE187" s="29"/>
      <c r="RF187" s="29"/>
      <c r="RG187" s="29"/>
      <c r="RH187" s="29"/>
      <c r="RI187" s="29"/>
      <c r="RJ187" s="29"/>
      <c r="RK187" s="29"/>
      <c r="RL187" s="29"/>
    </row>
    <row r="188" spans="1:480" s="30" customFormat="1" ht="72" customHeight="1" x14ac:dyDescent="0.25">
      <c r="A188" s="34" t="s">
        <v>53</v>
      </c>
      <c r="B188" s="34" t="s">
        <v>60</v>
      </c>
      <c r="C188" s="34" t="s">
        <v>19</v>
      </c>
      <c r="D188" s="26" t="s">
        <v>278</v>
      </c>
      <c r="E188" s="26" t="s">
        <v>55</v>
      </c>
      <c r="F188" s="27" t="s">
        <v>18</v>
      </c>
      <c r="G188" s="28">
        <v>1.07</v>
      </c>
      <c r="H188" s="149">
        <v>45596</v>
      </c>
      <c r="I188" s="27">
        <v>0</v>
      </c>
      <c r="J188" s="27">
        <v>0</v>
      </c>
      <c r="K188" s="28">
        <v>39802.44</v>
      </c>
      <c r="L188" s="28">
        <v>0</v>
      </c>
      <c r="M188" s="28">
        <v>0</v>
      </c>
      <c r="N188" s="52"/>
      <c r="O188" s="52"/>
      <c r="P188" s="75"/>
      <c r="Q188" s="16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  <c r="FY188" s="29"/>
      <c r="FZ188" s="29"/>
      <c r="GA188" s="29"/>
      <c r="GB188" s="29"/>
      <c r="GC188" s="29"/>
      <c r="GD188" s="29"/>
      <c r="GE188" s="29"/>
      <c r="GF188" s="29"/>
      <c r="GG188" s="29"/>
      <c r="GH188" s="29"/>
      <c r="GI188" s="29"/>
      <c r="GJ188" s="29"/>
      <c r="GK188" s="29"/>
      <c r="GL188" s="29"/>
      <c r="GM188" s="29"/>
      <c r="GN188" s="29"/>
      <c r="GO188" s="29"/>
      <c r="GP188" s="29"/>
      <c r="GQ188" s="29"/>
      <c r="GR188" s="29"/>
      <c r="GS188" s="29"/>
      <c r="GT188" s="29"/>
      <c r="GU188" s="29"/>
      <c r="GV188" s="29"/>
      <c r="GW188" s="29"/>
      <c r="GX188" s="29"/>
      <c r="GY188" s="29"/>
      <c r="GZ188" s="29"/>
      <c r="HA188" s="29"/>
      <c r="HB188" s="29"/>
      <c r="HC188" s="29"/>
      <c r="HD188" s="29"/>
      <c r="HE188" s="29"/>
      <c r="HF188" s="29"/>
      <c r="HG188" s="29"/>
      <c r="HH188" s="29"/>
      <c r="HI188" s="29"/>
      <c r="HJ188" s="29"/>
      <c r="HK188" s="29"/>
      <c r="HL188" s="29"/>
      <c r="HM188" s="29"/>
      <c r="HN188" s="29"/>
      <c r="HO188" s="29"/>
      <c r="HP188" s="29"/>
      <c r="HQ188" s="29"/>
      <c r="HR188" s="29"/>
      <c r="HS188" s="29"/>
      <c r="HT188" s="29"/>
      <c r="HU188" s="29"/>
      <c r="HV188" s="29"/>
      <c r="HW188" s="29"/>
      <c r="HX188" s="29"/>
      <c r="HY188" s="29"/>
      <c r="HZ188" s="29"/>
      <c r="IA188" s="29"/>
      <c r="IB188" s="29"/>
      <c r="IC188" s="29"/>
      <c r="ID188" s="29"/>
      <c r="IE188" s="29"/>
      <c r="IF188" s="29"/>
      <c r="IG188" s="29"/>
      <c r="IH188" s="29"/>
      <c r="II188" s="29"/>
      <c r="IJ188" s="29"/>
      <c r="IK188" s="29"/>
      <c r="IL188" s="29"/>
      <c r="IM188" s="29"/>
      <c r="IN188" s="29"/>
      <c r="IO188" s="29"/>
      <c r="IP188" s="29"/>
      <c r="IQ188" s="29"/>
      <c r="IR188" s="29"/>
      <c r="IS188" s="29"/>
      <c r="IT188" s="29"/>
      <c r="IU188" s="29"/>
      <c r="IV188" s="29"/>
      <c r="IW188" s="29"/>
      <c r="IX188" s="29"/>
      <c r="IY188" s="29"/>
      <c r="IZ188" s="29"/>
      <c r="JA188" s="29"/>
      <c r="JB188" s="29"/>
      <c r="JC188" s="29"/>
      <c r="JD188" s="29"/>
      <c r="JE188" s="29"/>
      <c r="JF188" s="29"/>
      <c r="JG188" s="29"/>
      <c r="JH188" s="29"/>
      <c r="JI188" s="29"/>
      <c r="JJ188" s="29"/>
      <c r="JK188" s="29"/>
      <c r="JL188" s="29"/>
      <c r="JM188" s="29"/>
      <c r="JN188" s="29"/>
      <c r="JO188" s="29"/>
      <c r="JP188" s="29"/>
      <c r="JQ188" s="29"/>
      <c r="JR188" s="29"/>
      <c r="JS188" s="29"/>
      <c r="JT188" s="29"/>
      <c r="JU188" s="29"/>
      <c r="JV188" s="29"/>
      <c r="JW188" s="29"/>
      <c r="JX188" s="29"/>
      <c r="JY188" s="29"/>
      <c r="JZ188" s="29"/>
      <c r="KA188" s="29"/>
      <c r="KB188" s="29"/>
      <c r="KC188" s="29"/>
      <c r="KD188" s="29"/>
      <c r="KE188" s="29"/>
      <c r="KF188" s="29"/>
      <c r="KG188" s="29"/>
      <c r="KH188" s="29"/>
      <c r="KI188" s="29"/>
      <c r="KJ188" s="29"/>
      <c r="KK188" s="29"/>
      <c r="KL188" s="29"/>
      <c r="KM188" s="29"/>
      <c r="KN188" s="29"/>
      <c r="KO188" s="29"/>
      <c r="KP188" s="29"/>
      <c r="KQ188" s="29"/>
      <c r="KR188" s="29"/>
      <c r="KS188" s="29"/>
      <c r="KT188" s="29"/>
      <c r="KU188" s="29"/>
      <c r="KV188" s="29"/>
      <c r="KW188" s="29"/>
      <c r="KX188" s="29"/>
      <c r="KY188" s="29"/>
      <c r="KZ188" s="29"/>
      <c r="LA188" s="29"/>
      <c r="LB188" s="29"/>
      <c r="LC188" s="29"/>
      <c r="LD188" s="29"/>
      <c r="LE188" s="29"/>
      <c r="LF188" s="29"/>
      <c r="LG188" s="29"/>
      <c r="LH188" s="29"/>
      <c r="LI188" s="29"/>
      <c r="LJ188" s="29"/>
      <c r="LK188" s="29"/>
      <c r="LL188" s="29"/>
      <c r="LM188" s="29"/>
      <c r="LN188" s="29"/>
      <c r="LO188" s="29"/>
      <c r="LP188" s="29"/>
      <c r="LQ188" s="29"/>
      <c r="LR188" s="29"/>
      <c r="LS188" s="29"/>
      <c r="LT188" s="29"/>
      <c r="LU188" s="29"/>
      <c r="LV188" s="29"/>
      <c r="LW188" s="29"/>
      <c r="LX188" s="29"/>
      <c r="LY188" s="29"/>
      <c r="LZ188" s="29"/>
      <c r="MA188" s="29"/>
      <c r="MB188" s="29"/>
      <c r="MC188" s="29"/>
      <c r="MD188" s="29"/>
      <c r="ME188" s="29"/>
      <c r="MF188" s="29"/>
      <c r="MG188" s="29"/>
      <c r="MH188" s="29"/>
      <c r="MI188" s="29"/>
      <c r="MJ188" s="29"/>
      <c r="MK188" s="29"/>
      <c r="ML188" s="29"/>
      <c r="MM188" s="29"/>
      <c r="MN188" s="29"/>
      <c r="MO188" s="29"/>
      <c r="MP188" s="29"/>
      <c r="MQ188" s="29"/>
      <c r="MR188" s="29"/>
      <c r="MS188" s="29"/>
      <c r="MT188" s="29"/>
      <c r="MU188" s="29"/>
      <c r="MV188" s="29"/>
      <c r="MW188" s="29"/>
      <c r="MX188" s="29"/>
      <c r="MY188" s="29"/>
      <c r="MZ188" s="29"/>
      <c r="NA188" s="29"/>
      <c r="NB188" s="29"/>
      <c r="NC188" s="29"/>
      <c r="ND188" s="29"/>
      <c r="NE188" s="29"/>
      <c r="NF188" s="29"/>
      <c r="NG188" s="29"/>
      <c r="NH188" s="29"/>
      <c r="NI188" s="29"/>
      <c r="NJ188" s="29"/>
      <c r="NK188" s="29"/>
      <c r="NL188" s="29"/>
      <c r="NM188" s="29"/>
      <c r="NN188" s="29"/>
      <c r="NO188" s="29"/>
      <c r="NP188" s="29"/>
      <c r="NQ188" s="29"/>
      <c r="NR188" s="29"/>
      <c r="NS188" s="29"/>
      <c r="NT188" s="29"/>
      <c r="NU188" s="29"/>
      <c r="NV188" s="29"/>
      <c r="NW188" s="29"/>
      <c r="NX188" s="29"/>
      <c r="NY188" s="29"/>
      <c r="NZ188" s="29"/>
      <c r="OA188" s="29"/>
      <c r="OB188" s="29"/>
      <c r="OC188" s="29"/>
      <c r="OD188" s="29"/>
      <c r="OE188" s="29"/>
      <c r="OF188" s="29"/>
      <c r="OG188" s="29"/>
      <c r="OH188" s="29"/>
      <c r="OI188" s="29"/>
      <c r="OJ188" s="29"/>
      <c r="OK188" s="29"/>
      <c r="OL188" s="29"/>
      <c r="OM188" s="29"/>
      <c r="ON188" s="29"/>
      <c r="OO188" s="29"/>
      <c r="OP188" s="29"/>
      <c r="OQ188" s="29"/>
      <c r="OR188" s="29"/>
      <c r="OS188" s="29"/>
      <c r="OT188" s="29"/>
      <c r="OU188" s="29"/>
      <c r="OV188" s="29"/>
      <c r="OW188" s="29"/>
      <c r="OX188" s="29"/>
      <c r="OY188" s="29"/>
      <c r="OZ188" s="29"/>
      <c r="PA188" s="29"/>
      <c r="PB188" s="29"/>
      <c r="PC188" s="29"/>
      <c r="PD188" s="29"/>
      <c r="PE188" s="29"/>
      <c r="PF188" s="29"/>
      <c r="PG188" s="29"/>
      <c r="PH188" s="29"/>
      <c r="PI188" s="29"/>
      <c r="PJ188" s="29"/>
      <c r="PK188" s="29"/>
      <c r="PL188" s="29"/>
      <c r="PM188" s="29"/>
      <c r="PN188" s="29"/>
      <c r="PO188" s="29"/>
      <c r="PP188" s="29"/>
      <c r="PQ188" s="29"/>
      <c r="PR188" s="29"/>
      <c r="PS188" s="29"/>
      <c r="PT188" s="29"/>
      <c r="PU188" s="29"/>
      <c r="PV188" s="29"/>
      <c r="PW188" s="29"/>
      <c r="PX188" s="29"/>
      <c r="PY188" s="29"/>
      <c r="PZ188" s="29"/>
      <c r="QA188" s="29"/>
      <c r="QB188" s="29"/>
      <c r="QC188" s="29"/>
      <c r="QD188" s="29"/>
      <c r="QE188" s="29"/>
      <c r="QF188" s="29"/>
      <c r="QG188" s="29"/>
      <c r="QH188" s="29"/>
      <c r="QI188" s="29"/>
      <c r="QJ188" s="29"/>
      <c r="QK188" s="29"/>
      <c r="QL188" s="29"/>
      <c r="QM188" s="29"/>
      <c r="QN188" s="29"/>
      <c r="QO188" s="29"/>
      <c r="QP188" s="29"/>
      <c r="QQ188" s="29"/>
      <c r="QR188" s="29"/>
      <c r="QS188" s="29"/>
      <c r="QT188" s="29"/>
      <c r="QU188" s="29"/>
      <c r="QV188" s="29"/>
      <c r="QW188" s="29"/>
      <c r="QX188" s="29"/>
      <c r="QY188" s="29"/>
      <c r="QZ188" s="29"/>
      <c r="RA188" s="29"/>
      <c r="RB188" s="29"/>
      <c r="RC188" s="29"/>
      <c r="RD188" s="29"/>
      <c r="RE188" s="29"/>
      <c r="RF188" s="29"/>
      <c r="RG188" s="29"/>
      <c r="RH188" s="29"/>
      <c r="RI188" s="29"/>
      <c r="RJ188" s="29"/>
      <c r="RK188" s="29"/>
      <c r="RL188" s="29"/>
    </row>
    <row r="189" spans="1:480" s="30" customFormat="1" ht="72" customHeight="1" x14ac:dyDescent="0.25">
      <c r="A189" s="34" t="s">
        <v>53</v>
      </c>
      <c r="B189" s="34" t="s">
        <v>60</v>
      </c>
      <c r="C189" s="34" t="s">
        <v>19</v>
      </c>
      <c r="D189" s="26" t="s">
        <v>279</v>
      </c>
      <c r="E189" s="26" t="s">
        <v>55</v>
      </c>
      <c r="F189" s="27" t="s">
        <v>18</v>
      </c>
      <c r="G189" s="28">
        <v>0.12</v>
      </c>
      <c r="H189" s="149">
        <v>45596</v>
      </c>
      <c r="I189" s="27">
        <v>0</v>
      </c>
      <c r="J189" s="27">
        <v>0</v>
      </c>
      <c r="K189" s="28">
        <v>2717.86</v>
      </c>
      <c r="L189" s="28">
        <v>0</v>
      </c>
      <c r="M189" s="28">
        <v>0</v>
      </c>
      <c r="N189" s="52"/>
      <c r="O189" s="52"/>
      <c r="P189" s="75"/>
      <c r="Q189" s="16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  <c r="FY189" s="29"/>
      <c r="FZ189" s="29"/>
      <c r="GA189" s="29"/>
      <c r="GB189" s="29"/>
      <c r="GC189" s="29"/>
      <c r="GD189" s="29"/>
      <c r="GE189" s="29"/>
      <c r="GF189" s="29"/>
      <c r="GG189" s="29"/>
      <c r="GH189" s="29"/>
      <c r="GI189" s="29"/>
      <c r="GJ189" s="29"/>
      <c r="GK189" s="29"/>
      <c r="GL189" s="29"/>
      <c r="GM189" s="29"/>
      <c r="GN189" s="29"/>
      <c r="GO189" s="29"/>
      <c r="GP189" s="29"/>
      <c r="GQ189" s="29"/>
      <c r="GR189" s="29"/>
      <c r="GS189" s="29"/>
      <c r="GT189" s="29"/>
      <c r="GU189" s="29"/>
      <c r="GV189" s="29"/>
      <c r="GW189" s="29"/>
      <c r="GX189" s="29"/>
      <c r="GY189" s="29"/>
      <c r="GZ189" s="29"/>
      <c r="HA189" s="29"/>
      <c r="HB189" s="29"/>
      <c r="HC189" s="29"/>
      <c r="HD189" s="29"/>
      <c r="HE189" s="29"/>
      <c r="HF189" s="29"/>
      <c r="HG189" s="29"/>
      <c r="HH189" s="29"/>
      <c r="HI189" s="29"/>
      <c r="HJ189" s="29"/>
      <c r="HK189" s="29"/>
      <c r="HL189" s="29"/>
      <c r="HM189" s="29"/>
      <c r="HN189" s="29"/>
      <c r="HO189" s="29"/>
      <c r="HP189" s="29"/>
      <c r="HQ189" s="29"/>
      <c r="HR189" s="29"/>
      <c r="HS189" s="29"/>
      <c r="HT189" s="29"/>
      <c r="HU189" s="29"/>
      <c r="HV189" s="29"/>
      <c r="HW189" s="29"/>
      <c r="HX189" s="29"/>
      <c r="HY189" s="29"/>
      <c r="HZ189" s="29"/>
      <c r="IA189" s="29"/>
      <c r="IB189" s="29"/>
      <c r="IC189" s="29"/>
      <c r="ID189" s="29"/>
      <c r="IE189" s="29"/>
      <c r="IF189" s="29"/>
      <c r="IG189" s="29"/>
      <c r="IH189" s="29"/>
      <c r="II189" s="29"/>
      <c r="IJ189" s="29"/>
      <c r="IK189" s="29"/>
      <c r="IL189" s="29"/>
      <c r="IM189" s="29"/>
      <c r="IN189" s="29"/>
      <c r="IO189" s="29"/>
      <c r="IP189" s="29"/>
      <c r="IQ189" s="29"/>
      <c r="IR189" s="29"/>
      <c r="IS189" s="29"/>
      <c r="IT189" s="29"/>
      <c r="IU189" s="29"/>
      <c r="IV189" s="29"/>
      <c r="IW189" s="29"/>
      <c r="IX189" s="29"/>
      <c r="IY189" s="29"/>
      <c r="IZ189" s="29"/>
      <c r="JA189" s="29"/>
      <c r="JB189" s="29"/>
      <c r="JC189" s="29"/>
      <c r="JD189" s="29"/>
      <c r="JE189" s="29"/>
      <c r="JF189" s="29"/>
      <c r="JG189" s="29"/>
      <c r="JH189" s="29"/>
      <c r="JI189" s="29"/>
      <c r="JJ189" s="29"/>
      <c r="JK189" s="29"/>
      <c r="JL189" s="29"/>
      <c r="JM189" s="29"/>
      <c r="JN189" s="29"/>
      <c r="JO189" s="29"/>
      <c r="JP189" s="29"/>
      <c r="JQ189" s="29"/>
      <c r="JR189" s="29"/>
      <c r="JS189" s="29"/>
      <c r="JT189" s="29"/>
      <c r="JU189" s="29"/>
      <c r="JV189" s="29"/>
      <c r="JW189" s="29"/>
      <c r="JX189" s="29"/>
      <c r="JY189" s="29"/>
      <c r="JZ189" s="29"/>
      <c r="KA189" s="29"/>
      <c r="KB189" s="29"/>
      <c r="KC189" s="29"/>
      <c r="KD189" s="29"/>
      <c r="KE189" s="29"/>
      <c r="KF189" s="29"/>
      <c r="KG189" s="29"/>
      <c r="KH189" s="29"/>
      <c r="KI189" s="29"/>
      <c r="KJ189" s="29"/>
      <c r="KK189" s="29"/>
      <c r="KL189" s="29"/>
      <c r="KM189" s="29"/>
      <c r="KN189" s="29"/>
      <c r="KO189" s="29"/>
      <c r="KP189" s="29"/>
      <c r="KQ189" s="29"/>
      <c r="KR189" s="29"/>
      <c r="KS189" s="29"/>
      <c r="KT189" s="29"/>
      <c r="KU189" s="29"/>
      <c r="KV189" s="29"/>
      <c r="KW189" s="29"/>
      <c r="KX189" s="29"/>
      <c r="KY189" s="29"/>
      <c r="KZ189" s="29"/>
      <c r="LA189" s="29"/>
      <c r="LB189" s="29"/>
      <c r="LC189" s="29"/>
      <c r="LD189" s="29"/>
      <c r="LE189" s="29"/>
      <c r="LF189" s="29"/>
      <c r="LG189" s="29"/>
      <c r="LH189" s="29"/>
      <c r="LI189" s="29"/>
      <c r="LJ189" s="29"/>
      <c r="LK189" s="29"/>
      <c r="LL189" s="29"/>
      <c r="LM189" s="29"/>
      <c r="LN189" s="29"/>
      <c r="LO189" s="29"/>
      <c r="LP189" s="29"/>
      <c r="LQ189" s="29"/>
      <c r="LR189" s="29"/>
      <c r="LS189" s="29"/>
      <c r="LT189" s="29"/>
      <c r="LU189" s="29"/>
      <c r="LV189" s="29"/>
      <c r="LW189" s="29"/>
      <c r="LX189" s="29"/>
      <c r="LY189" s="29"/>
      <c r="LZ189" s="29"/>
      <c r="MA189" s="29"/>
      <c r="MB189" s="29"/>
      <c r="MC189" s="29"/>
      <c r="MD189" s="29"/>
      <c r="ME189" s="29"/>
      <c r="MF189" s="29"/>
      <c r="MG189" s="29"/>
      <c r="MH189" s="29"/>
      <c r="MI189" s="29"/>
      <c r="MJ189" s="29"/>
      <c r="MK189" s="29"/>
      <c r="ML189" s="29"/>
      <c r="MM189" s="29"/>
      <c r="MN189" s="29"/>
      <c r="MO189" s="29"/>
      <c r="MP189" s="29"/>
      <c r="MQ189" s="29"/>
      <c r="MR189" s="29"/>
      <c r="MS189" s="29"/>
      <c r="MT189" s="29"/>
      <c r="MU189" s="29"/>
      <c r="MV189" s="29"/>
      <c r="MW189" s="29"/>
      <c r="MX189" s="29"/>
      <c r="MY189" s="29"/>
      <c r="MZ189" s="29"/>
      <c r="NA189" s="29"/>
      <c r="NB189" s="29"/>
      <c r="NC189" s="29"/>
      <c r="ND189" s="29"/>
      <c r="NE189" s="29"/>
      <c r="NF189" s="29"/>
      <c r="NG189" s="29"/>
      <c r="NH189" s="29"/>
      <c r="NI189" s="29"/>
      <c r="NJ189" s="29"/>
      <c r="NK189" s="29"/>
      <c r="NL189" s="29"/>
      <c r="NM189" s="29"/>
      <c r="NN189" s="29"/>
      <c r="NO189" s="29"/>
      <c r="NP189" s="29"/>
      <c r="NQ189" s="29"/>
      <c r="NR189" s="29"/>
      <c r="NS189" s="29"/>
      <c r="NT189" s="29"/>
      <c r="NU189" s="29"/>
      <c r="NV189" s="29"/>
      <c r="NW189" s="29"/>
      <c r="NX189" s="29"/>
      <c r="NY189" s="29"/>
      <c r="NZ189" s="29"/>
      <c r="OA189" s="29"/>
      <c r="OB189" s="29"/>
      <c r="OC189" s="29"/>
      <c r="OD189" s="29"/>
      <c r="OE189" s="29"/>
      <c r="OF189" s="29"/>
      <c r="OG189" s="29"/>
      <c r="OH189" s="29"/>
      <c r="OI189" s="29"/>
      <c r="OJ189" s="29"/>
      <c r="OK189" s="29"/>
      <c r="OL189" s="29"/>
      <c r="OM189" s="29"/>
      <c r="ON189" s="29"/>
      <c r="OO189" s="29"/>
      <c r="OP189" s="29"/>
      <c r="OQ189" s="29"/>
      <c r="OR189" s="29"/>
      <c r="OS189" s="29"/>
      <c r="OT189" s="29"/>
      <c r="OU189" s="29"/>
      <c r="OV189" s="29"/>
      <c r="OW189" s="29"/>
      <c r="OX189" s="29"/>
      <c r="OY189" s="29"/>
      <c r="OZ189" s="29"/>
      <c r="PA189" s="29"/>
      <c r="PB189" s="29"/>
      <c r="PC189" s="29"/>
      <c r="PD189" s="29"/>
      <c r="PE189" s="29"/>
      <c r="PF189" s="29"/>
      <c r="PG189" s="29"/>
      <c r="PH189" s="29"/>
      <c r="PI189" s="29"/>
      <c r="PJ189" s="29"/>
      <c r="PK189" s="29"/>
      <c r="PL189" s="29"/>
      <c r="PM189" s="29"/>
      <c r="PN189" s="29"/>
      <c r="PO189" s="29"/>
      <c r="PP189" s="29"/>
      <c r="PQ189" s="29"/>
      <c r="PR189" s="29"/>
      <c r="PS189" s="29"/>
      <c r="PT189" s="29"/>
      <c r="PU189" s="29"/>
      <c r="PV189" s="29"/>
      <c r="PW189" s="29"/>
      <c r="PX189" s="29"/>
      <c r="PY189" s="29"/>
      <c r="PZ189" s="29"/>
      <c r="QA189" s="29"/>
      <c r="QB189" s="29"/>
      <c r="QC189" s="29"/>
      <c r="QD189" s="29"/>
      <c r="QE189" s="29"/>
      <c r="QF189" s="29"/>
      <c r="QG189" s="29"/>
      <c r="QH189" s="29"/>
      <c r="QI189" s="29"/>
      <c r="QJ189" s="29"/>
      <c r="QK189" s="29"/>
      <c r="QL189" s="29"/>
      <c r="QM189" s="29"/>
      <c r="QN189" s="29"/>
      <c r="QO189" s="29"/>
      <c r="QP189" s="29"/>
      <c r="QQ189" s="29"/>
      <c r="QR189" s="29"/>
      <c r="QS189" s="29"/>
      <c r="QT189" s="29"/>
      <c r="QU189" s="29"/>
      <c r="QV189" s="29"/>
      <c r="QW189" s="29"/>
      <c r="QX189" s="29"/>
      <c r="QY189" s="29"/>
      <c r="QZ189" s="29"/>
      <c r="RA189" s="29"/>
      <c r="RB189" s="29"/>
      <c r="RC189" s="29"/>
      <c r="RD189" s="29"/>
      <c r="RE189" s="29"/>
      <c r="RF189" s="29"/>
      <c r="RG189" s="29"/>
      <c r="RH189" s="29"/>
      <c r="RI189" s="29"/>
      <c r="RJ189" s="29"/>
      <c r="RK189" s="29"/>
      <c r="RL189" s="29"/>
    </row>
    <row r="190" spans="1:480" s="30" customFormat="1" ht="72" customHeight="1" x14ac:dyDescent="0.25">
      <c r="A190" s="34" t="s">
        <v>53</v>
      </c>
      <c r="B190" s="34" t="s">
        <v>60</v>
      </c>
      <c r="C190" s="34" t="s">
        <v>19</v>
      </c>
      <c r="D190" s="26" t="s">
        <v>280</v>
      </c>
      <c r="E190" s="26" t="s">
        <v>55</v>
      </c>
      <c r="F190" s="27" t="s">
        <v>18</v>
      </c>
      <c r="G190" s="28">
        <v>0.73</v>
      </c>
      <c r="H190" s="149">
        <v>45596</v>
      </c>
      <c r="I190" s="27">
        <v>0</v>
      </c>
      <c r="J190" s="27">
        <v>0</v>
      </c>
      <c r="K190" s="28">
        <v>27595.5</v>
      </c>
      <c r="L190" s="28">
        <v>0</v>
      </c>
      <c r="M190" s="28">
        <v>0</v>
      </c>
      <c r="N190" s="52"/>
      <c r="O190" s="52"/>
      <c r="P190" s="75"/>
      <c r="Q190" s="16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  <c r="FY190" s="29"/>
      <c r="FZ190" s="29"/>
      <c r="GA190" s="29"/>
      <c r="GB190" s="29"/>
      <c r="GC190" s="29"/>
      <c r="GD190" s="29"/>
      <c r="GE190" s="29"/>
      <c r="GF190" s="29"/>
      <c r="GG190" s="29"/>
      <c r="GH190" s="29"/>
      <c r="GI190" s="29"/>
      <c r="GJ190" s="29"/>
      <c r="GK190" s="29"/>
      <c r="GL190" s="29"/>
      <c r="GM190" s="29"/>
      <c r="GN190" s="29"/>
      <c r="GO190" s="29"/>
      <c r="GP190" s="29"/>
      <c r="GQ190" s="29"/>
      <c r="GR190" s="29"/>
      <c r="GS190" s="29"/>
      <c r="GT190" s="29"/>
      <c r="GU190" s="29"/>
      <c r="GV190" s="29"/>
      <c r="GW190" s="29"/>
      <c r="GX190" s="29"/>
      <c r="GY190" s="29"/>
      <c r="GZ190" s="29"/>
      <c r="HA190" s="29"/>
      <c r="HB190" s="29"/>
      <c r="HC190" s="29"/>
      <c r="HD190" s="29"/>
      <c r="HE190" s="29"/>
      <c r="HF190" s="29"/>
      <c r="HG190" s="29"/>
      <c r="HH190" s="29"/>
      <c r="HI190" s="29"/>
      <c r="HJ190" s="29"/>
      <c r="HK190" s="29"/>
      <c r="HL190" s="29"/>
      <c r="HM190" s="29"/>
      <c r="HN190" s="29"/>
      <c r="HO190" s="29"/>
      <c r="HP190" s="29"/>
      <c r="HQ190" s="29"/>
      <c r="HR190" s="29"/>
      <c r="HS190" s="29"/>
      <c r="HT190" s="29"/>
      <c r="HU190" s="29"/>
      <c r="HV190" s="29"/>
      <c r="HW190" s="29"/>
      <c r="HX190" s="29"/>
      <c r="HY190" s="29"/>
      <c r="HZ190" s="29"/>
      <c r="IA190" s="29"/>
      <c r="IB190" s="29"/>
      <c r="IC190" s="29"/>
      <c r="ID190" s="29"/>
      <c r="IE190" s="29"/>
      <c r="IF190" s="29"/>
      <c r="IG190" s="29"/>
      <c r="IH190" s="29"/>
      <c r="II190" s="29"/>
      <c r="IJ190" s="29"/>
      <c r="IK190" s="29"/>
      <c r="IL190" s="29"/>
      <c r="IM190" s="29"/>
      <c r="IN190" s="29"/>
      <c r="IO190" s="29"/>
      <c r="IP190" s="29"/>
      <c r="IQ190" s="29"/>
      <c r="IR190" s="29"/>
      <c r="IS190" s="29"/>
      <c r="IT190" s="29"/>
      <c r="IU190" s="29"/>
      <c r="IV190" s="29"/>
      <c r="IW190" s="29"/>
      <c r="IX190" s="29"/>
      <c r="IY190" s="29"/>
      <c r="IZ190" s="29"/>
      <c r="JA190" s="29"/>
      <c r="JB190" s="29"/>
      <c r="JC190" s="29"/>
      <c r="JD190" s="29"/>
      <c r="JE190" s="29"/>
      <c r="JF190" s="29"/>
      <c r="JG190" s="29"/>
      <c r="JH190" s="29"/>
      <c r="JI190" s="29"/>
      <c r="JJ190" s="29"/>
      <c r="JK190" s="29"/>
      <c r="JL190" s="29"/>
      <c r="JM190" s="29"/>
      <c r="JN190" s="29"/>
      <c r="JO190" s="29"/>
      <c r="JP190" s="29"/>
      <c r="JQ190" s="29"/>
      <c r="JR190" s="29"/>
      <c r="JS190" s="29"/>
      <c r="JT190" s="29"/>
      <c r="JU190" s="29"/>
      <c r="JV190" s="29"/>
      <c r="JW190" s="29"/>
      <c r="JX190" s="29"/>
      <c r="JY190" s="29"/>
      <c r="JZ190" s="29"/>
      <c r="KA190" s="29"/>
      <c r="KB190" s="29"/>
      <c r="KC190" s="29"/>
      <c r="KD190" s="29"/>
      <c r="KE190" s="29"/>
      <c r="KF190" s="29"/>
      <c r="KG190" s="29"/>
      <c r="KH190" s="29"/>
      <c r="KI190" s="29"/>
      <c r="KJ190" s="29"/>
      <c r="KK190" s="29"/>
      <c r="KL190" s="29"/>
      <c r="KM190" s="29"/>
      <c r="KN190" s="29"/>
      <c r="KO190" s="29"/>
      <c r="KP190" s="29"/>
      <c r="KQ190" s="29"/>
      <c r="KR190" s="29"/>
      <c r="KS190" s="29"/>
      <c r="KT190" s="29"/>
      <c r="KU190" s="29"/>
      <c r="KV190" s="29"/>
      <c r="KW190" s="29"/>
      <c r="KX190" s="29"/>
      <c r="KY190" s="29"/>
      <c r="KZ190" s="29"/>
      <c r="LA190" s="29"/>
      <c r="LB190" s="29"/>
      <c r="LC190" s="29"/>
      <c r="LD190" s="29"/>
      <c r="LE190" s="29"/>
      <c r="LF190" s="29"/>
      <c r="LG190" s="29"/>
      <c r="LH190" s="29"/>
      <c r="LI190" s="29"/>
      <c r="LJ190" s="29"/>
      <c r="LK190" s="29"/>
      <c r="LL190" s="29"/>
      <c r="LM190" s="29"/>
      <c r="LN190" s="29"/>
      <c r="LO190" s="29"/>
      <c r="LP190" s="29"/>
      <c r="LQ190" s="29"/>
      <c r="LR190" s="29"/>
      <c r="LS190" s="29"/>
      <c r="LT190" s="29"/>
      <c r="LU190" s="29"/>
      <c r="LV190" s="29"/>
      <c r="LW190" s="29"/>
      <c r="LX190" s="29"/>
      <c r="LY190" s="29"/>
      <c r="LZ190" s="29"/>
      <c r="MA190" s="29"/>
      <c r="MB190" s="29"/>
      <c r="MC190" s="29"/>
      <c r="MD190" s="29"/>
      <c r="ME190" s="29"/>
      <c r="MF190" s="29"/>
      <c r="MG190" s="29"/>
      <c r="MH190" s="29"/>
      <c r="MI190" s="29"/>
      <c r="MJ190" s="29"/>
      <c r="MK190" s="29"/>
      <c r="ML190" s="29"/>
      <c r="MM190" s="29"/>
      <c r="MN190" s="29"/>
      <c r="MO190" s="29"/>
      <c r="MP190" s="29"/>
      <c r="MQ190" s="29"/>
      <c r="MR190" s="29"/>
      <c r="MS190" s="29"/>
      <c r="MT190" s="29"/>
      <c r="MU190" s="29"/>
      <c r="MV190" s="29"/>
      <c r="MW190" s="29"/>
      <c r="MX190" s="29"/>
      <c r="MY190" s="29"/>
      <c r="MZ190" s="29"/>
      <c r="NA190" s="29"/>
      <c r="NB190" s="29"/>
      <c r="NC190" s="29"/>
      <c r="ND190" s="29"/>
      <c r="NE190" s="29"/>
      <c r="NF190" s="29"/>
      <c r="NG190" s="29"/>
      <c r="NH190" s="29"/>
      <c r="NI190" s="29"/>
      <c r="NJ190" s="29"/>
      <c r="NK190" s="29"/>
      <c r="NL190" s="29"/>
      <c r="NM190" s="29"/>
      <c r="NN190" s="29"/>
      <c r="NO190" s="29"/>
      <c r="NP190" s="29"/>
      <c r="NQ190" s="29"/>
      <c r="NR190" s="29"/>
      <c r="NS190" s="29"/>
      <c r="NT190" s="29"/>
      <c r="NU190" s="29"/>
      <c r="NV190" s="29"/>
      <c r="NW190" s="29"/>
      <c r="NX190" s="29"/>
      <c r="NY190" s="29"/>
      <c r="NZ190" s="29"/>
      <c r="OA190" s="29"/>
      <c r="OB190" s="29"/>
      <c r="OC190" s="29"/>
      <c r="OD190" s="29"/>
      <c r="OE190" s="29"/>
      <c r="OF190" s="29"/>
      <c r="OG190" s="29"/>
      <c r="OH190" s="29"/>
      <c r="OI190" s="29"/>
      <c r="OJ190" s="29"/>
      <c r="OK190" s="29"/>
      <c r="OL190" s="29"/>
      <c r="OM190" s="29"/>
      <c r="ON190" s="29"/>
      <c r="OO190" s="29"/>
      <c r="OP190" s="29"/>
      <c r="OQ190" s="29"/>
      <c r="OR190" s="29"/>
      <c r="OS190" s="29"/>
      <c r="OT190" s="29"/>
      <c r="OU190" s="29"/>
      <c r="OV190" s="29"/>
      <c r="OW190" s="29"/>
      <c r="OX190" s="29"/>
      <c r="OY190" s="29"/>
      <c r="OZ190" s="29"/>
      <c r="PA190" s="29"/>
      <c r="PB190" s="29"/>
      <c r="PC190" s="29"/>
      <c r="PD190" s="29"/>
      <c r="PE190" s="29"/>
      <c r="PF190" s="29"/>
      <c r="PG190" s="29"/>
      <c r="PH190" s="29"/>
      <c r="PI190" s="29"/>
      <c r="PJ190" s="29"/>
      <c r="PK190" s="29"/>
      <c r="PL190" s="29"/>
      <c r="PM190" s="29"/>
      <c r="PN190" s="29"/>
      <c r="PO190" s="29"/>
      <c r="PP190" s="29"/>
      <c r="PQ190" s="29"/>
      <c r="PR190" s="29"/>
      <c r="PS190" s="29"/>
      <c r="PT190" s="29"/>
      <c r="PU190" s="29"/>
      <c r="PV190" s="29"/>
      <c r="PW190" s="29"/>
      <c r="PX190" s="29"/>
      <c r="PY190" s="29"/>
      <c r="PZ190" s="29"/>
      <c r="QA190" s="29"/>
      <c r="QB190" s="29"/>
      <c r="QC190" s="29"/>
      <c r="QD190" s="29"/>
      <c r="QE190" s="29"/>
      <c r="QF190" s="29"/>
      <c r="QG190" s="29"/>
      <c r="QH190" s="29"/>
      <c r="QI190" s="29"/>
      <c r="QJ190" s="29"/>
      <c r="QK190" s="29"/>
      <c r="QL190" s="29"/>
      <c r="QM190" s="29"/>
      <c r="QN190" s="29"/>
      <c r="QO190" s="29"/>
      <c r="QP190" s="29"/>
      <c r="QQ190" s="29"/>
      <c r="QR190" s="29"/>
      <c r="QS190" s="29"/>
      <c r="QT190" s="29"/>
      <c r="QU190" s="29"/>
      <c r="QV190" s="29"/>
      <c r="QW190" s="29"/>
      <c r="QX190" s="29"/>
      <c r="QY190" s="29"/>
      <c r="QZ190" s="29"/>
      <c r="RA190" s="29"/>
      <c r="RB190" s="29"/>
      <c r="RC190" s="29"/>
      <c r="RD190" s="29"/>
      <c r="RE190" s="29"/>
      <c r="RF190" s="29"/>
      <c r="RG190" s="29"/>
      <c r="RH190" s="29"/>
      <c r="RI190" s="29"/>
      <c r="RJ190" s="29"/>
      <c r="RK190" s="29"/>
      <c r="RL190" s="29"/>
    </row>
    <row r="191" spans="1:480" s="30" customFormat="1" ht="72" customHeight="1" x14ac:dyDescent="0.25">
      <c r="A191" s="34" t="s">
        <v>53</v>
      </c>
      <c r="B191" s="34" t="s">
        <v>60</v>
      </c>
      <c r="C191" s="34" t="s">
        <v>19</v>
      </c>
      <c r="D191" s="26" t="s">
        <v>281</v>
      </c>
      <c r="E191" s="26" t="s">
        <v>55</v>
      </c>
      <c r="F191" s="27" t="s">
        <v>18</v>
      </c>
      <c r="G191" s="28">
        <v>0.24</v>
      </c>
      <c r="H191" s="149">
        <v>45596</v>
      </c>
      <c r="I191" s="27">
        <v>0</v>
      </c>
      <c r="J191" s="27">
        <v>0</v>
      </c>
      <c r="K191" s="28">
        <v>10590.19</v>
      </c>
      <c r="L191" s="28">
        <v>0</v>
      </c>
      <c r="M191" s="28">
        <v>0</v>
      </c>
      <c r="N191" s="52"/>
      <c r="O191" s="52"/>
      <c r="P191" s="75"/>
      <c r="Q191" s="16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  <c r="FY191" s="29"/>
      <c r="FZ191" s="29"/>
      <c r="GA191" s="29"/>
      <c r="GB191" s="29"/>
      <c r="GC191" s="29"/>
      <c r="GD191" s="29"/>
      <c r="GE191" s="29"/>
      <c r="GF191" s="29"/>
      <c r="GG191" s="29"/>
      <c r="GH191" s="29"/>
      <c r="GI191" s="29"/>
      <c r="GJ191" s="29"/>
      <c r="GK191" s="29"/>
      <c r="GL191" s="29"/>
      <c r="GM191" s="29"/>
      <c r="GN191" s="29"/>
      <c r="GO191" s="29"/>
      <c r="GP191" s="29"/>
      <c r="GQ191" s="29"/>
      <c r="GR191" s="29"/>
      <c r="GS191" s="29"/>
      <c r="GT191" s="29"/>
      <c r="GU191" s="29"/>
      <c r="GV191" s="29"/>
      <c r="GW191" s="29"/>
      <c r="GX191" s="29"/>
      <c r="GY191" s="29"/>
      <c r="GZ191" s="29"/>
      <c r="HA191" s="29"/>
      <c r="HB191" s="29"/>
      <c r="HC191" s="29"/>
      <c r="HD191" s="29"/>
      <c r="HE191" s="29"/>
      <c r="HF191" s="29"/>
      <c r="HG191" s="29"/>
      <c r="HH191" s="29"/>
      <c r="HI191" s="29"/>
      <c r="HJ191" s="29"/>
      <c r="HK191" s="29"/>
      <c r="HL191" s="29"/>
      <c r="HM191" s="29"/>
      <c r="HN191" s="29"/>
      <c r="HO191" s="29"/>
      <c r="HP191" s="29"/>
      <c r="HQ191" s="29"/>
      <c r="HR191" s="29"/>
      <c r="HS191" s="29"/>
      <c r="HT191" s="29"/>
      <c r="HU191" s="29"/>
      <c r="HV191" s="29"/>
      <c r="HW191" s="29"/>
      <c r="HX191" s="29"/>
      <c r="HY191" s="29"/>
      <c r="HZ191" s="29"/>
      <c r="IA191" s="29"/>
      <c r="IB191" s="29"/>
      <c r="IC191" s="29"/>
      <c r="ID191" s="29"/>
      <c r="IE191" s="29"/>
      <c r="IF191" s="29"/>
      <c r="IG191" s="29"/>
      <c r="IH191" s="29"/>
      <c r="II191" s="29"/>
      <c r="IJ191" s="29"/>
      <c r="IK191" s="29"/>
      <c r="IL191" s="29"/>
      <c r="IM191" s="29"/>
      <c r="IN191" s="29"/>
      <c r="IO191" s="29"/>
      <c r="IP191" s="29"/>
      <c r="IQ191" s="29"/>
      <c r="IR191" s="29"/>
      <c r="IS191" s="29"/>
      <c r="IT191" s="29"/>
      <c r="IU191" s="29"/>
      <c r="IV191" s="29"/>
      <c r="IW191" s="29"/>
      <c r="IX191" s="29"/>
      <c r="IY191" s="29"/>
      <c r="IZ191" s="29"/>
      <c r="JA191" s="29"/>
      <c r="JB191" s="29"/>
      <c r="JC191" s="29"/>
      <c r="JD191" s="29"/>
      <c r="JE191" s="29"/>
      <c r="JF191" s="29"/>
      <c r="JG191" s="29"/>
      <c r="JH191" s="29"/>
      <c r="JI191" s="29"/>
      <c r="JJ191" s="29"/>
      <c r="JK191" s="29"/>
      <c r="JL191" s="29"/>
      <c r="JM191" s="29"/>
      <c r="JN191" s="29"/>
      <c r="JO191" s="29"/>
      <c r="JP191" s="29"/>
      <c r="JQ191" s="29"/>
      <c r="JR191" s="29"/>
      <c r="JS191" s="29"/>
      <c r="JT191" s="29"/>
      <c r="JU191" s="29"/>
      <c r="JV191" s="29"/>
      <c r="JW191" s="29"/>
      <c r="JX191" s="29"/>
      <c r="JY191" s="29"/>
      <c r="JZ191" s="29"/>
      <c r="KA191" s="29"/>
      <c r="KB191" s="29"/>
      <c r="KC191" s="29"/>
      <c r="KD191" s="29"/>
      <c r="KE191" s="29"/>
      <c r="KF191" s="29"/>
      <c r="KG191" s="29"/>
      <c r="KH191" s="29"/>
      <c r="KI191" s="29"/>
      <c r="KJ191" s="29"/>
      <c r="KK191" s="29"/>
      <c r="KL191" s="29"/>
      <c r="KM191" s="29"/>
      <c r="KN191" s="29"/>
      <c r="KO191" s="29"/>
      <c r="KP191" s="29"/>
      <c r="KQ191" s="29"/>
      <c r="KR191" s="29"/>
      <c r="KS191" s="29"/>
      <c r="KT191" s="29"/>
      <c r="KU191" s="29"/>
      <c r="KV191" s="29"/>
      <c r="KW191" s="29"/>
      <c r="KX191" s="29"/>
      <c r="KY191" s="29"/>
      <c r="KZ191" s="29"/>
      <c r="LA191" s="29"/>
      <c r="LB191" s="29"/>
      <c r="LC191" s="29"/>
      <c r="LD191" s="29"/>
      <c r="LE191" s="29"/>
      <c r="LF191" s="29"/>
      <c r="LG191" s="29"/>
      <c r="LH191" s="29"/>
      <c r="LI191" s="29"/>
      <c r="LJ191" s="29"/>
      <c r="LK191" s="29"/>
      <c r="LL191" s="29"/>
      <c r="LM191" s="29"/>
      <c r="LN191" s="29"/>
      <c r="LO191" s="29"/>
      <c r="LP191" s="29"/>
      <c r="LQ191" s="29"/>
      <c r="LR191" s="29"/>
      <c r="LS191" s="29"/>
      <c r="LT191" s="29"/>
      <c r="LU191" s="29"/>
      <c r="LV191" s="29"/>
      <c r="LW191" s="29"/>
      <c r="LX191" s="29"/>
      <c r="LY191" s="29"/>
      <c r="LZ191" s="29"/>
      <c r="MA191" s="29"/>
      <c r="MB191" s="29"/>
      <c r="MC191" s="29"/>
      <c r="MD191" s="29"/>
      <c r="ME191" s="29"/>
      <c r="MF191" s="29"/>
      <c r="MG191" s="29"/>
      <c r="MH191" s="29"/>
      <c r="MI191" s="29"/>
      <c r="MJ191" s="29"/>
      <c r="MK191" s="29"/>
      <c r="ML191" s="29"/>
      <c r="MM191" s="29"/>
      <c r="MN191" s="29"/>
      <c r="MO191" s="29"/>
      <c r="MP191" s="29"/>
      <c r="MQ191" s="29"/>
      <c r="MR191" s="29"/>
      <c r="MS191" s="29"/>
      <c r="MT191" s="29"/>
      <c r="MU191" s="29"/>
      <c r="MV191" s="29"/>
      <c r="MW191" s="29"/>
      <c r="MX191" s="29"/>
      <c r="MY191" s="29"/>
      <c r="MZ191" s="29"/>
      <c r="NA191" s="29"/>
      <c r="NB191" s="29"/>
      <c r="NC191" s="29"/>
      <c r="ND191" s="29"/>
      <c r="NE191" s="29"/>
      <c r="NF191" s="29"/>
      <c r="NG191" s="29"/>
      <c r="NH191" s="29"/>
      <c r="NI191" s="29"/>
      <c r="NJ191" s="29"/>
      <c r="NK191" s="29"/>
      <c r="NL191" s="29"/>
      <c r="NM191" s="29"/>
      <c r="NN191" s="29"/>
      <c r="NO191" s="29"/>
      <c r="NP191" s="29"/>
      <c r="NQ191" s="29"/>
      <c r="NR191" s="29"/>
      <c r="NS191" s="29"/>
      <c r="NT191" s="29"/>
      <c r="NU191" s="29"/>
      <c r="NV191" s="29"/>
      <c r="NW191" s="29"/>
      <c r="NX191" s="29"/>
      <c r="NY191" s="29"/>
      <c r="NZ191" s="29"/>
      <c r="OA191" s="29"/>
      <c r="OB191" s="29"/>
      <c r="OC191" s="29"/>
      <c r="OD191" s="29"/>
      <c r="OE191" s="29"/>
      <c r="OF191" s="29"/>
      <c r="OG191" s="29"/>
      <c r="OH191" s="29"/>
      <c r="OI191" s="29"/>
      <c r="OJ191" s="29"/>
      <c r="OK191" s="29"/>
      <c r="OL191" s="29"/>
      <c r="OM191" s="29"/>
      <c r="ON191" s="29"/>
      <c r="OO191" s="29"/>
      <c r="OP191" s="29"/>
      <c r="OQ191" s="29"/>
      <c r="OR191" s="29"/>
      <c r="OS191" s="29"/>
      <c r="OT191" s="29"/>
      <c r="OU191" s="29"/>
      <c r="OV191" s="29"/>
      <c r="OW191" s="29"/>
      <c r="OX191" s="29"/>
      <c r="OY191" s="29"/>
      <c r="OZ191" s="29"/>
      <c r="PA191" s="29"/>
      <c r="PB191" s="29"/>
      <c r="PC191" s="29"/>
      <c r="PD191" s="29"/>
      <c r="PE191" s="29"/>
      <c r="PF191" s="29"/>
      <c r="PG191" s="29"/>
      <c r="PH191" s="29"/>
      <c r="PI191" s="29"/>
      <c r="PJ191" s="29"/>
      <c r="PK191" s="29"/>
      <c r="PL191" s="29"/>
      <c r="PM191" s="29"/>
      <c r="PN191" s="29"/>
      <c r="PO191" s="29"/>
      <c r="PP191" s="29"/>
      <c r="PQ191" s="29"/>
      <c r="PR191" s="29"/>
      <c r="PS191" s="29"/>
      <c r="PT191" s="29"/>
      <c r="PU191" s="29"/>
      <c r="PV191" s="29"/>
      <c r="PW191" s="29"/>
      <c r="PX191" s="29"/>
      <c r="PY191" s="29"/>
      <c r="PZ191" s="29"/>
      <c r="QA191" s="29"/>
      <c r="QB191" s="29"/>
      <c r="QC191" s="29"/>
      <c r="QD191" s="29"/>
      <c r="QE191" s="29"/>
      <c r="QF191" s="29"/>
      <c r="QG191" s="29"/>
      <c r="QH191" s="29"/>
      <c r="QI191" s="29"/>
      <c r="QJ191" s="29"/>
      <c r="QK191" s="29"/>
      <c r="QL191" s="29"/>
      <c r="QM191" s="29"/>
      <c r="QN191" s="29"/>
      <c r="QO191" s="29"/>
      <c r="QP191" s="29"/>
      <c r="QQ191" s="29"/>
      <c r="QR191" s="29"/>
      <c r="QS191" s="29"/>
      <c r="QT191" s="29"/>
      <c r="QU191" s="29"/>
      <c r="QV191" s="29"/>
      <c r="QW191" s="29"/>
      <c r="QX191" s="29"/>
      <c r="QY191" s="29"/>
      <c r="QZ191" s="29"/>
      <c r="RA191" s="29"/>
      <c r="RB191" s="29"/>
      <c r="RC191" s="29"/>
      <c r="RD191" s="29"/>
      <c r="RE191" s="29"/>
      <c r="RF191" s="29"/>
      <c r="RG191" s="29"/>
      <c r="RH191" s="29"/>
      <c r="RI191" s="29"/>
      <c r="RJ191" s="29"/>
      <c r="RK191" s="29"/>
      <c r="RL191" s="29"/>
    </row>
    <row r="192" spans="1:480" s="30" customFormat="1" ht="72" customHeight="1" x14ac:dyDescent="0.25">
      <c r="A192" s="34" t="s">
        <v>53</v>
      </c>
      <c r="B192" s="34" t="s">
        <v>60</v>
      </c>
      <c r="C192" s="34" t="s">
        <v>19</v>
      </c>
      <c r="D192" s="26" t="s">
        <v>282</v>
      </c>
      <c r="E192" s="26" t="s">
        <v>55</v>
      </c>
      <c r="F192" s="27" t="s">
        <v>18</v>
      </c>
      <c r="G192" s="28">
        <v>0.46</v>
      </c>
      <c r="H192" s="149">
        <v>45536</v>
      </c>
      <c r="I192" s="27">
        <v>0</v>
      </c>
      <c r="J192" s="27">
        <v>0</v>
      </c>
      <c r="K192" s="28">
        <v>20007.09</v>
      </c>
      <c r="L192" s="28">
        <v>0</v>
      </c>
      <c r="M192" s="28">
        <v>0</v>
      </c>
      <c r="N192" s="52"/>
      <c r="O192" s="52"/>
      <c r="P192" s="75"/>
      <c r="Q192" s="16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  <c r="FY192" s="29"/>
      <c r="FZ192" s="29"/>
      <c r="GA192" s="29"/>
      <c r="GB192" s="29"/>
      <c r="GC192" s="29"/>
      <c r="GD192" s="29"/>
      <c r="GE192" s="29"/>
      <c r="GF192" s="29"/>
      <c r="GG192" s="29"/>
      <c r="GH192" s="29"/>
      <c r="GI192" s="29"/>
      <c r="GJ192" s="29"/>
      <c r="GK192" s="29"/>
      <c r="GL192" s="29"/>
      <c r="GM192" s="29"/>
      <c r="GN192" s="29"/>
      <c r="GO192" s="29"/>
      <c r="GP192" s="29"/>
      <c r="GQ192" s="29"/>
      <c r="GR192" s="29"/>
      <c r="GS192" s="29"/>
      <c r="GT192" s="29"/>
      <c r="GU192" s="29"/>
      <c r="GV192" s="29"/>
      <c r="GW192" s="29"/>
      <c r="GX192" s="29"/>
      <c r="GY192" s="29"/>
      <c r="GZ192" s="29"/>
      <c r="HA192" s="29"/>
      <c r="HB192" s="29"/>
      <c r="HC192" s="29"/>
      <c r="HD192" s="29"/>
      <c r="HE192" s="29"/>
      <c r="HF192" s="29"/>
      <c r="HG192" s="29"/>
      <c r="HH192" s="29"/>
      <c r="HI192" s="29"/>
      <c r="HJ192" s="29"/>
      <c r="HK192" s="29"/>
      <c r="HL192" s="29"/>
      <c r="HM192" s="29"/>
      <c r="HN192" s="29"/>
      <c r="HO192" s="29"/>
      <c r="HP192" s="29"/>
      <c r="HQ192" s="29"/>
      <c r="HR192" s="29"/>
      <c r="HS192" s="29"/>
      <c r="HT192" s="29"/>
      <c r="HU192" s="29"/>
      <c r="HV192" s="29"/>
      <c r="HW192" s="29"/>
      <c r="HX192" s="29"/>
      <c r="HY192" s="29"/>
      <c r="HZ192" s="29"/>
      <c r="IA192" s="29"/>
      <c r="IB192" s="29"/>
      <c r="IC192" s="29"/>
      <c r="ID192" s="29"/>
      <c r="IE192" s="29"/>
      <c r="IF192" s="29"/>
      <c r="IG192" s="29"/>
      <c r="IH192" s="29"/>
      <c r="II192" s="29"/>
      <c r="IJ192" s="29"/>
      <c r="IK192" s="29"/>
      <c r="IL192" s="29"/>
      <c r="IM192" s="29"/>
      <c r="IN192" s="29"/>
      <c r="IO192" s="29"/>
      <c r="IP192" s="29"/>
      <c r="IQ192" s="29"/>
      <c r="IR192" s="29"/>
      <c r="IS192" s="29"/>
      <c r="IT192" s="29"/>
      <c r="IU192" s="29"/>
      <c r="IV192" s="29"/>
      <c r="IW192" s="29"/>
      <c r="IX192" s="29"/>
      <c r="IY192" s="29"/>
      <c r="IZ192" s="29"/>
      <c r="JA192" s="29"/>
      <c r="JB192" s="29"/>
      <c r="JC192" s="29"/>
      <c r="JD192" s="29"/>
      <c r="JE192" s="29"/>
      <c r="JF192" s="29"/>
      <c r="JG192" s="29"/>
      <c r="JH192" s="29"/>
      <c r="JI192" s="29"/>
      <c r="JJ192" s="29"/>
      <c r="JK192" s="29"/>
      <c r="JL192" s="29"/>
      <c r="JM192" s="29"/>
      <c r="JN192" s="29"/>
      <c r="JO192" s="29"/>
      <c r="JP192" s="29"/>
      <c r="JQ192" s="29"/>
      <c r="JR192" s="29"/>
      <c r="JS192" s="29"/>
      <c r="JT192" s="29"/>
      <c r="JU192" s="29"/>
      <c r="JV192" s="29"/>
      <c r="JW192" s="29"/>
      <c r="JX192" s="29"/>
      <c r="JY192" s="29"/>
      <c r="JZ192" s="29"/>
      <c r="KA192" s="29"/>
      <c r="KB192" s="29"/>
      <c r="KC192" s="29"/>
      <c r="KD192" s="29"/>
      <c r="KE192" s="29"/>
      <c r="KF192" s="29"/>
      <c r="KG192" s="29"/>
      <c r="KH192" s="29"/>
      <c r="KI192" s="29"/>
      <c r="KJ192" s="29"/>
      <c r="KK192" s="29"/>
      <c r="KL192" s="29"/>
      <c r="KM192" s="29"/>
      <c r="KN192" s="29"/>
      <c r="KO192" s="29"/>
      <c r="KP192" s="29"/>
      <c r="KQ192" s="29"/>
      <c r="KR192" s="29"/>
      <c r="KS192" s="29"/>
      <c r="KT192" s="29"/>
      <c r="KU192" s="29"/>
      <c r="KV192" s="29"/>
      <c r="KW192" s="29"/>
      <c r="KX192" s="29"/>
      <c r="KY192" s="29"/>
      <c r="KZ192" s="29"/>
      <c r="LA192" s="29"/>
      <c r="LB192" s="29"/>
      <c r="LC192" s="29"/>
      <c r="LD192" s="29"/>
      <c r="LE192" s="29"/>
      <c r="LF192" s="29"/>
      <c r="LG192" s="29"/>
      <c r="LH192" s="29"/>
      <c r="LI192" s="29"/>
      <c r="LJ192" s="29"/>
      <c r="LK192" s="29"/>
      <c r="LL192" s="29"/>
      <c r="LM192" s="29"/>
      <c r="LN192" s="29"/>
      <c r="LO192" s="29"/>
      <c r="LP192" s="29"/>
      <c r="LQ192" s="29"/>
      <c r="LR192" s="29"/>
      <c r="LS192" s="29"/>
      <c r="LT192" s="29"/>
      <c r="LU192" s="29"/>
      <c r="LV192" s="29"/>
      <c r="LW192" s="29"/>
      <c r="LX192" s="29"/>
      <c r="LY192" s="29"/>
      <c r="LZ192" s="29"/>
      <c r="MA192" s="29"/>
      <c r="MB192" s="29"/>
      <c r="MC192" s="29"/>
      <c r="MD192" s="29"/>
      <c r="ME192" s="29"/>
      <c r="MF192" s="29"/>
      <c r="MG192" s="29"/>
      <c r="MH192" s="29"/>
      <c r="MI192" s="29"/>
      <c r="MJ192" s="29"/>
      <c r="MK192" s="29"/>
      <c r="ML192" s="29"/>
      <c r="MM192" s="29"/>
      <c r="MN192" s="29"/>
      <c r="MO192" s="29"/>
      <c r="MP192" s="29"/>
      <c r="MQ192" s="29"/>
      <c r="MR192" s="29"/>
      <c r="MS192" s="29"/>
      <c r="MT192" s="29"/>
      <c r="MU192" s="29"/>
      <c r="MV192" s="29"/>
      <c r="MW192" s="29"/>
      <c r="MX192" s="29"/>
      <c r="MY192" s="29"/>
      <c r="MZ192" s="29"/>
      <c r="NA192" s="29"/>
      <c r="NB192" s="29"/>
      <c r="NC192" s="29"/>
      <c r="ND192" s="29"/>
      <c r="NE192" s="29"/>
      <c r="NF192" s="29"/>
      <c r="NG192" s="29"/>
      <c r="NH192" s="29"/>
      <c r="NI192" s="29"/>
      <c r="NJ192" s="29"/>
      <c r="NK192" s="29"/>
      <c r="NL192" s="29"/>
      <c r="NM192" s="29"/>
      <c r="NN192" s="29"/>
      <c r="NO192" s="29"/>
      <c r="NP192" s="29"/>
      <c r="NQ192" s="29"/>
      <c r="NR192" s="29"/>
      <c r="NS192" s="29"/>
      <c r="NT192" s="29"/>
      <c r="NU192" s="29"/>
      <c r="NV192" s="29"/>
      <c r="NW192" s="29"/>
      <c r="NX192" s="29"/>
      <c r="NY192" s="29"/>
      <c r="NZ192" s="29"/>
      <c r="OA192" s="29"/>
      <c r="OB192" s="29"/>
      <c r="OC192" s="29"/>
      <c r="OD192" s="29"/>
      <c r="OE192" s="29"/>
      <c r="OF192" s="29"/>
      <c r="OG192" s="29"/>
      <c r="OH192" s="29"/>
      <c r="OI192" s="29"/>
      <c r="OJ192" s="29"/>
      <c r="OK192" s="29"/>
      <c r="OL192" s="29"/>
      <c r="OM192" s="29"/>
      <c r="ON192" s="29"/>
      <c r="OO192" s="29"/>
      <c r="OP192" s="29"/>
      <c r="OQ192" s="29"/>
      <c r="OR192" s="29"/>
      <c r="OS192" s="29"/>
      <c r="OT192" s="29"/>
      <c r="OU192" s="29"/>
      <c r="OV192" s="29"/>
      <c r="OW192" s="29"/>
      <c r="OX192" s="29"/>
      <c r="OY192" s="29"/>
      <c r="OZ192" s="29"/>
      <c r="PA192" s="29"/>
      <c r="PB192" s="29"/>
      <c r="PC192" s="29"/>
      <c r="PD192" s="29"/>
      <c r="PE192" s="29"/>
      <c r="PF192" s="29"/>
      <c r="PG192" s="29"/>
      <c r="PH192" s="29"/>
      <c r="PI192" s="29"/>
      <c r="PJ192" s="29"/>
      <c r="PK192" s="29"/>
      <c r="PL192" s="29"/>
      <c r="PM192" s="29"/>
      <c r="PN192" s="29"/>
      <c r="PO192" s="29"/>
      <c r="PP192" s="29"/>
      <c r="PQ192" s="29"/>
      <c r="PR192" s="29"/>
      <c r="PS192" s="29"/>
      <c r="PT192" s="29"/>
      <c r="PU192" s="29"/>
      <c r="PV192" s="29"/>
      <c r="PW192" s="29"/>
      <c r="PX192" s="29"/>
      <c r="PY192" s="29"/>
      <c r="PZ192" s="29"/>
      <c r="QA192" s="29"/>
      <c r="QB192" s="29"/>
      <c r="QC192" s="29"/>
      <c r="QD192" s="29"/>
      <c r="QE192" s="29"/>
      <c r="QF192" s="29"/>
      <c r="QG192" s="29"/>
      <c r="QH192" s="29"/>
      <c r="QI192" s="29"/>
      <c r="QJ192" s="29"/>
      <c r="QK192" s="29"/>
      <c r="QL192" s="29"/>
      <c r="QM192" s="29"/>
      <c r="QN192" s="29"/>
      <c r="QO192" s="29"/>
      <c r="QP192" s="29"/>
      <c r="QQ192" s="29"/>
      <c r="QR192" s="29"/>
      <c r="QS192" s="29"/>
      <c r="QT192" s="29"/>
      <c r="QU192" s="29"/>
      <c r="QV192" s="29"/>
      <c r="QW192" s="29"/>
      <c r="QX192" s="29"/>
      <c r="QY192" s="29"/>
      <c r="QZ192" s="29"/>
      <c r="RA192" s="29"/>
      <c r="RB192" s="29"/>
      <c r="RC192" s="29"/>
      <c r="RD192" s="29"/>
      <c r="RE192" s="29"/>
      <c r="RF192" s="29"/>
      <c r="RG192" s="29"/>
      <c r="RH192" s="29"/>
      <c r="RI192" s="29"/>
      <c r="RJ192" s="29"/>
      <c r="RK192" s="29"/>
      <c r="RL192" s="29"/>
    </row>
    <row r="193" spans="1:480" s="30" customFormat="1" ht="72" customHeight="1" x14ac:dyDescent="0.25">
      <c r="A193" s="34" t="s">
        <v>53</v>
      </c>
      <c r="B193" s="34" t="s">
        <v>60</v>
      </c>
      <c r="C193" s="34" t="s">
        <v>19</v>
      </c>
      <c r="D193" s="26" t="s">
        <v>302</v>
      </c>
      <c r="E193" s="26" t="s">
        <v>55</v>
      </c>
      <c r="F193" s="27" t="s">
        <v>18</v>
      </c>
      <c r="G193" s="28">
        <v>0.89</v>
      </c>
      <c r="H193" s="149">
        <v>45657</v>
      </c>
      <c r="I193" s="27">
        <v>0</v>
      </c>
      <c r="J193" s="27">
        <v>0</v>
      </c>
      <c r="K193" s="28">
        <v>32963.18</v>
      </c>
      <c r="L193" s="28">
        <v>0</v>
      </c>
      <c r="M193" s="28">
        <v>0</v>
      </c>
      <c r="N193" s="52"/>
      <c r="O193" s="52"/>
      <c r="P193" s="75"/>
      <c r="Q193" s="16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  <c r="FY193" s="29"/>
      <c r="FZ193" s="29"/>
      <c r="GA193" s="29"/>
      <c r="GB193" s="29"/>
      <c r="GC193" s="29"/>
      <c r="GD193" s="29"/>
      <c r="GE193" s="29"/>
      <c r="GF193" s="29"/>
      <c r="GG193" s="29"/>
      <c r="GH193" s="29"/>
      <c r="GI193" s="29"/>
      <c r="GJ193" s="29"/>
      <c r="GK193" s="29"/>
      <c r="GL193" s="29"/>
      <c r="GM193" s="29"/>
      <c r="GN193" s="29"/>
      <c r="GO193" s="29"/>
      <c r="GP193" s="29"/>
      <c r="GQ193" s="29"/>
      <c r="GR193" s="29"/>
      <c r="GS193" s="29"/>
      <c r="GT193" s="29"/>
      <c r="GU193" s="29"/>
      <c r="GV193" s="29"/>
      <c r="GW193" s="29"/>
      <c r="GX193" s="29"/>
      <c r="GY193" s="29"/>
      <c r="GZ193" s="29"/>
      <c r="HA193" s="29"/>
      <c r="HB193" s="29"/>
      <c r="HC193" s="29"/>
      <c r="HD193" s="29"/>
      <c r="HE193" s="29"/>
      <c r="HF193" s="29"/>
      <c r="HG193" s="29"/>
      <c r="HH193" s="29"/>
      <c r="HI193" s="29"/>
      <c r="HJ193" s="29"/>
      <c r="HK193" s="29"/>
      <c r="HL193" s="29"/>
      <c r="HM193" s="29"/>
      <c r="HN193" s="29"/>
      <c r="HO193" s="29"/>
      <c r="HP193" s="29"/>
      <c r="HQ193" s="29"/>
      <c r="HR193" s="29"/>
      <c r="HS193" s="29"/>
      <c r="HT193" s="29"/>
      <c r="HU193" s="29"/>
      <c r="HV193" s="29"/>
      <c r="HW193" s="29"/>
      <c r="HX193" s="29"/>
      <c r="HY193" s="29"/>
      <c r="HZ193" s="29"/>
      <c r="IA193" s="29"/>
      <c r="IB193" s="29"/>
      <c r="IC193" s="29"/>
      <c r="ID193" s="29"/>
      <c r="IE193" s="29"/>
      <c r="IF193" s="29"/>
      <c r="IG193" s="29"/>
      <c r="IH193" s="29"/>
      <c r="II193" s="29"/>
      <c r="IJ193" s="29"/>
      <c r="IK193" s="29"/>
      <c r="IL193" s="29"/>
      <c r="IM193" s="29"/>
      <c r="IN193" s="29"/>
      <c r="IO193" s="29"/>
      <c r="IP193" s="29"/>
      <c r="IQ193" s="29"/>
      <c r="IR193" s="29"/>
      <c r="IS193" s="29"/>
      <c r="IT193" s="29"/>
      <c r="IU193" s="29"/>
      <c r="IV193" s="29"/>
      <c r="IW193" s="29"/>
      <c r="IX193" s="29"/>
      <c r="IY193" s="29"/>
      <c r="IZ193" s="29"/>
      <c r="JA193" s="29"/>
      <c r="JB193" s="29"/>
      <c r="JC193" s="29"/>
      <c r="JD193" s="29"/>
      <c r="JE193" s="29"/>
      <c r="JF193" s="29"/>
      <c r="JG193" s="29"/>
      <c r="JH193" s="29"/>
      <c r="JI193" s="29"/>
      <c r="JJ193" s="29"/>
      <c r="JK193" s="29"/>
      <c r="JL193" s="29"/>
      <c r="JM193" s="29"/>
      <c r="JN193" s="29"/>
      <c r="JO193" s="29"/>
      <c r="JP193" s="29"/>
      <c r="JQ193" s="29"/>
      <c r="JR193" s="29"/>
      <c r="JS193" s="29"/>
      <c r="JT193" s="29"/>
      <c r="JU193" s="29"/>
      <c r="JV193" s="29"/>
      <c r="JW193" s="29"/>
      <c r="JX193" s="29"/>
      <c r="JY193" s="29"/>
      <c r="JZ193" s="29"/>
      <c r="KA193" s="29"/>
      <c r="KB193" s="29"/>
      <c r="KC193" s="29"/>
      <c r="KD193" s="29"/>
      <c r="KE193" s="29"/>
      <c r="KF193" s="29"/>
      <c r="KG193" s="29"/>
      <c r="KH193" s="29"/>
      <c r="KI193" s="29"/>
      <c r="KJ193" s="29"/>
      <c r="KK193" s="29"/>
      <c r="KL193" s="29"/>
      <c r="KM193" s="29"/>
      <c r="KN193" s="29"/>
      <c r="KO193" s="29"/>
      <c r="KP193" s="29"/>
      <c r="KQ193" s="29"/>
      <c r="KR193" s="29"/>
      <c r="KS193" s="29"/>
      <c r="KT193" s="29"/>
      <c r="KU193" s="29"/>
      <c r="KV193" s="29"/>
      <c r="KW193" s="29"/>
      <c r="KX193" s="29"/>
      <c r="KY193" s="29"/>
      <c r="KZ193" s="29"/>
      <c r="LA193" s="29"/>
      <c r="LB193" s="29"/>
      <c r="LC193" s="29"/>
      <c r="LD193" s="29"/>
      <c r="LE193" s="29"/>
      <c r="LF193" s="29"/>
      <c r="LG193" s="29"/>
      <c r="LH193" s="29"/>
      <c r="LI193" s="29"/>
      <c r="LJ193" s="29"/>
      <c r="LK193" s="29"/>
      <c r="LL193" s="29"/>
      <c r="LM193" s="29"/>
      <c r="LN193" s="29"/>
      <c r="LO193" s="29"/>
      <c r="LP193" s="29"/>
      <c r="LQ193" s="29"/>
      <c r="LR193" s="29"/>
      <c r="LS193" s="29"/>
      <c r="LT193" s="29"/>
      <c r="LU193" s="29"/>
      <c r="LV193" s="29"/>
      <c r="LW193" s="29"/>
      <c r="LX193" s="29"/>
      <c r="LY193" s="29"/>
      <c r="LZ193" s="29"/>
      <c r="MA193" s="29"/>
      <c r="MB193" s="29"/>
      <c r="MC193" s="29"/>
      <c r="MD193" s="29"/>
      <c r="ME193" s="29"/>
      <c r="MF193" s="29"/>
      <c r="MG193" s="29"/>
      <c r="MH193" s="29"/>
      <c r="MI193" s="29"/>
      <c r="MJ193" s="29"/>
      <c r="MK193" s="29"/>
      <c r="ML193" s="29"/>
      <c r="MM193" s="29"/>
      <c r="MN193" s="29"/>
      <c r="MO193" s="29"/>
      <c r="MP193" s="29"/>
      <c r="MQ193" s="29"/>
      <c r="MR193" s="29"/>
      <c r="MS193" s="29"/>
      <c r="MT193" s="29"/>
      <c r="MU193" s="29"/>
      <c r="MV193" s="29"/>
      <c r="MW193" s="29"/>
      <c r="MX193" s="29"/>
      <c r="MY193" s="29"/>
      <c r="MZ193" s="29"/>
      <c r="NA193" s="29"/>
      <c r="NB193" s="29"/>
      <c r="NC193" s="29"/>
      <c r="ND193" s="29"/>
      <c r="NE193" s="29"/>
      <c r="NF193" s="29"/>
      <c r="NG193" s="29"/>
      <c r="NH193" s="29"/>
      <c r="NI193" s="29"/>
      <c r="NJ193" s="29"/>
      <c r="NK193" s="29"/>
      <c r="NL193" s="29"/>
      <c r="NM193" s="29"/>
      <c r="NN193" s="29"/>
      <c r="NO193" s="29"/>
      <c r="NP193" s="29"/>
      <c r="NQ193" s="29"/>
      <c r="NR193" s="29"/>
      <c r="NS193" s="29"/>
      <c r="NT193" s="29"/>
      <c r="NU193" s="29"/>
      <c r="NV193" s="29"/>
      <c r="NW193" s="29"/>
      <c r="NX193" s="29"/>
      <c r="NY193" s="29"/>
      <c r="NZ193" s="29"/>
      <c r="OA193" s="29"/>
      <c r="OB193" s="29"/>
      <c r="OC193" s="29"/>
      <c r="OD193" s="29"/>
      <c r="OE193" s="29"/>
      <c r="OF193" s="29"/>
      <c r="OG193" s="29"/>
      <c r="OH193" s="29"/>
      <c r="OI193" s="29"/>
      <c r="OJ193" s="29"/>
      <c r="OK193" s="29"/>
      <c r="OL193" s="29"/>
      <c r="OM193" s="29"/>
      <c r="ON193" s="29"/>
      <c r="OO193" s="29"/>
      <c r="OP193" s="29"/>
      <c r="OQ193" s="29"/>
      <c r="OR193" s="29"/>
      <c r="OS193" s="29"/>
      <c r="OT193" s="29"/>
      <c r="OU193" s="29"/>
      <c r="OV193" s="29"/>
      <c r="OW193" s="29"/>
      <c r="OX193" s="29"/>
      <c r="OY193" s="29"/>
      <c r="OZ193" s="29"/>
      <c r="PA193" s="29"/>
      <c r="PB193" s="29"/>
      <c r="PC193" s="29"/>
      <c r="PD193" s="29"/>
      <c r="PE193" s="29"/>
      <c r="PF193" s="29"/>
      <c r="PG193" s="29"/>
      <c r="PH193" s="29"/>
      <c r="PI193" s="29"/>
      <c r="PJ193" s="29"/>
      <c r="PK193" s="29"/>
      <c r="PL193" s="29"/>
      <c r="PM193" s="29"/>
      <c r="PN193" s="29"/>
      <c r="PO193" s="29"/>
      <c r="PP193" s="29"/>
      <c r="PQ193" s="29"/>
      <c r="PR193" s="29"/>
      <c r="PS193" s="29"/>
      <c r="PT193" s="29"/>
      <c r="PU193" s="29"/>
      <c r="PV193" s="29"/>
      <c r="PW193" s="29"/>
      <c r="PX193" s="29"/>
      <c r="PY193" s="29"/>
      <c r="PZ193" s="29"/>
      <c r="QA193" s="29"/>
      <c r="QB193" s="29"/>
      <c r="QC193" s="29"/>
      <c r="QD193" s="29"/>
      <c r="QE193" s="29"/>
      <c r="QF193" s="29"/>
      <c r="QG193" s="29"/>
      <c r="QH193" s="29"/>
      <c r="QI193" s="29"/>
      <c r="QJ193" s="29"/>
      <c r="QK193" s="29"/>
      <c r="QL193" s="29"/>
      <c r="QM193" s="29"/>
      <c r="QN193" s="29"/>
      <c r="QO193" s="29"/>
      <c r="QP193" s="29"/>
      <c r="QQ193" s="29"/>
      <c r="QR193" s="29"/>
      <c r="QS193" s="29"/>
      <c r="QT193" s="29"/>
      <c r="QU193" s="29"/>
      <c r="QV193" s="29"/>
      <c r="QW193" s="29"/>
      <c r="QX193" s="29"/>
      <c r="QY193" s="29"/>
      <c r="QZ193" s="29"/>
      <c r="RA193" s="29"/>
      <c r="RB193" s="29"/>
      <c r="RC193" s="29"/>
      <c r="RD193" s="29"/>
      <c r="RE193" s="29"/>
      <c r="RF193" s="29"/>
      <c r="RG193" s="29"/>
      <c r="RH193" s="29"/>
      <c r="RI193" s="29"/>
      <c r="RJ193" s="29"/>
      <c r="RK193" s="29"/>
      <c r="RL193" s="29"/>
    </row>
    <row r="194" spans="1:480" s="30" customFormat="1" ht="72" customHeight="1" x14ac:dyDescent="0.25">
      <c r="A194" s="34" t="s">
        <v>53</v>
      </c>
      <c r="B194" s="34" t="s">
        <v>60</v>
      </c>
      <c r="C194" s="34" t="s">
        <v>19</v>
      </c>
      <c r="D194" s="26" t="s">
        <v>303</v>
      </c>
      <c r="E194" s="26" t="s">
        <v>55</v>
      </c>
      <c r="F194" s="27" t="s">
        <v>18</v>
      </c>
      <c r="G194" s="28">
        <v>0.52</v>
      </c>
      <c r="H194" s="149">
        <v>45657</v>
      </c>
      <c r="I194" s="27">
        <v>0</v>
      </c>
      <c r="J194" s="27">
        <v>0</v>
      </c>
      <c r="K194" s="28">
        <v>19366.48</v>
      </c>
      <c r="L194" s="28">
        <v>0</v>
      </c>
      <c r="M194" s="28">
        <v>0</v>
      </c>
      <c r="N194" s="52"/>
      <c r="O194" s="52"/>
      <c r="P194" s="75"/>
      <c r="Q194" s="16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  <c r="FY194" s="29"/>
      <c r="FZ194" s="29"/>
      <c r="GA194" s="29"/>
      <c r="GB194" s="29"/>
      <c r="GC194" s="29"/>
      <c r="GD194" s="29"/>
      <c r="GE194" s="29"/>
      <c r="GF194" s="29"/>
      <c r="GG194" s="29"/>
      <c r="GH194" s="29"/>
      <c r="GI194" s="29"/>
      <c r="GJ194" s="29"/>
      <c r="GK194" s="29"/>
      <c r="GL194" s="29"/>
      <c r="GM194" s="29"/>
      <c r="GN194" s="29"/>
      <c r="GO194" s="29"/>
      <c r="GP194" s="29"/>
      <c r="GQ194" s="29"/>
      <c r="GR194" s="29"/>
      <c r="GS194" s="29"/>
      <c r="GT194" s="29"/>
      <c r="GU194" s="29"/>
      <c r="GV194" s="29"/>
      <c r="GW194" s="29"/>
      <c r="GX194" s="29"/>
      <c r="GY194" s="29"/>
      <c r="GZ194" s="29"/>
      <c r="HA194" s="29"/>
      <c r="HB194" s="29"/>
      <c r="HC194" s="29"/>
      <c r="HD194" s="29"/>
      <c r="HE194" s="29"/>
      <c r="HF194" s="29"/>
      <c r="HG194" s="29"/>
      <c r="HH194" s="29"/>
      <c r="HI194" s="29"/>
      <c r="HJ194" s="29"/>
      <c r="HK194" s="29"/>
      <c r="HL194" s="29"/>
      <c r="HM194" s="29"/>
      <c r="HN194" s="29"/>
      <c r="HO194" s="29"/>
      <c r="HP194" s="29"/>
      <c r="HQ194" s="29"/>
      <c r="HR194" s="29"/>
      <c r="HS194" s="29"/>
      <c r="HT194" s="29"/>
      <c r="HU194" s="29"/>
      <c r="HV194" s="29"/>
      <c r="HW194" s="29"/>
      <c r="HX194" s="29"/>
      <c r="HY194" s="29"/>
      <c r="HZ194" s="29"/>
      <c r="IA194" s="29"/>
      <c r="IB194" s="29"/>
      <c r="IC194" s="29"/>
      <c r="ID194" s="29"/>
      <c r="IE194" s="29"/>
      <c r="IF194" s="29"/>
      <c r="IG194" s="29"/>
      <c r="IH194" s="29"/>
      <c r="II194" s="29"/>
      <c r="IJ194" s="29"/>
      <c r="IK194" s="29"/>
      <c r="IL194" s="29"/>
      <c r="IM194" s="29"/>
      <c r="IN194" s="29"/>
      <c r="IO194" s="29"/>
      <c r="IP194" s="29"/>
      <c r="IQ194" s="29"/>
      <c r="IR194" s="29"/>
      <c r="IS194" s="29"/>
      <c r="IT194" s="29"/>
      <c r="IU194" s="29"/>
      <c r="IV194" s="29"/>
      <c r="IW194" s="29"/>
      <c r="IX194" s="29"/>
      <c r="IY194" s="29"/>
      <c r="IZ194" s="29"/>
      <c r="JA194" s="29"/>
      <c r="JB194" s="29"/>
      <c r="JC194" s="29"/>
      <c r="JD194" s="29"/>
      <c r="JE194" s="29"/>
      <c r="JF194" s="29"/>
      <c r="JG194" s="29"/>
      <c r="JH194" s="29"/>
      <c r="JI194" s="29"/>
      <c r="JJ194" s="29"/>
      <c r="JK194" s="29"/>
      <c r="JL194" s="29"/>
      <c r="JM194" s="29"/>
      <c r="JN194" s="29"/>
      <c r="JO194" s="29"/>
      <c r="JP194" s="29"/>
      <c r="JQ194" s="29"/>
      <c r="JR194" s="29"/>
      <c r="JS194" s="29"/>
      <c r="JT194" s="29"/>
      <c r="JU194" s="29"/>
      <c r="JV194" s="29"/>
      <c r="JW194" s="29"/>
      <c r="JX194" s="29"/>
      <c r="JY194" s="29"/>
      <c r="JZ194" s="29"/>
      <c r="KA194" s="29"/>
      <c r="KB194" s="29"/>
      <c r="KC194" s="29"/>
      <c r="KD194" s="29"/>
      <c r="KE194" s="29"/>
      <c r="KF194" s="29"/>
      <c r="KG194" s="29"/>
      <c r="KH194" s="29"/>
      <c r="KI194" s="29"/>
      <c r="KJ194" s="29"/>
      <c r="KK194" s="29"/>
      <c r="KL194" s="29"/>
      <c r="KM194" s="29"/>
      <c r="KN194" s="29"/>
      <c r="KO194" s="29"/>
      <c r="KP194" s="29"/>
      <c r="KQ194" s="29"/>
      <c r="KR194" s="29"/>
      <c r="KS194" s="29"/>
      <c r="KT194" s="29"/>
      <c r="KU194" s="29"/>
      <c r="KV194" s="29"/>
      <c r="KW194" s="29"/>
      <c r="KX194" s="29"/>
      <c r="KY194" s="29"/>
      <c r="KZ194" s="29"/>
      <c r="LA194" s="29"/>
      <c r="LB194" s="29"/>
      <c r="LC194" s="29"/>
      <c r="LD194" s="29"/>
      <c r="LE194" s="29"/>
      <c r="LF194" s="29"/>
      <c r="LG194" s="29"/>
      <c r="LH194" s="29"/>
      <c r="LI194" s="29"/>
      <c r="LJ194" s="29"/>
      <c r="LK194" s="29"/>
      <c r="LL194" s="29"/>
      <c r="LM194" s="29"/>
      <c r="LN194" s="29"/>
      <c r="LO194" s="29"/>
      <c r="LP194" s="29"/>
      <c r="LQ194" s="29"/>
      <c r="LR194" s="29"/>
      <c r="LS194" s="29"/>
      <c r="LT194" s="29"/>
      <c r="LU194" s="29"/>
      <c r="LV194" s="29"/>
      <c r="LW194" s="29"/>
      <c r="LX194" s="29"/>
      <c r="LY194" s="29"/>
      <c r="LZ194" s="29"/>
      <c r="MA194" s="29"/>
      <c r="MB194" s="29"/>
      <c r="MC194" s="29"/>
      <c r="MD194" s="29"/>
      <c r="ME194" s="29"/>
      <c r="MF194" s="29"/>
      <c r="MG194" s="29"/>
      <c r="MH194" s="29"/>
      <c r="MI194" s="29"/>
      <c r="MJ194" s="29"/>
      <c r="MK194" s="29"/>
      <c r="ML194" s="29"/>
      <c r="MM194" s="29"/>
      <c r="MN194" s="29"/>
      <c r="MO194" s="29"/>
      <c r="MP194" s="29"/>
      <c r="MQ194" s="29"/>
      <c r="MR194" s="29"/>
      <c r="MS194" s="29"/>
      <c r="MT194" s="29"/>
      <c r="MU194" s="29"/>
      <c r="MV194" s="29"/>
      <c r="MW194" s="29"/>
      <c r="MX194" s="29"/>
      <c r="MY194" s="29"/>
      <c r="MZ194" s="29"/>
      <c r="NA194" s="29"/>
      <c r="NB194" s="29"/>
      <c r="NC194" s="29"/>
      <c r="ND194" s="29"/>
      <c r="NE194" s="29"/>
      <c r="NF194" s="29"/>
      <c r="NG194" s="29"/>
      <c r="NH194" s="29"/>
      <c r="NI194" s="29"/>
      <c r="NJ194" s="29"/>
      <c r="NK194" s="29"/>
      <c r="NL194" s="29"/>
      <c r="NM194" s="29"/>
      <c r="NN194" s="29"/>
      <c r="NO194" s="29"/>
      <c r="NP194" s="29"/>
      <c r="NQ194" s="29"/>
      <c r="NR194" s="29"/>
      <c r="NS194" s="29"/>
      <c r="NT194" s="29"/>
      <c r="NU194" s="29"/>
      <c r="NV194" s="29"/>
      <c r="NW194" s="29"/>
      <c r="NX194" s="29"/>
      <c r="NY194" s="29"/>
      <c r="NZ194" s="29"/>
      <c r="OA194" s="29"/>
      <c r="OB194" s="29"/>
      <c r="OC194" s="29"/>
      <c r="OD194" s="29"/>
      <c r="OE194" s="29"/>
      <c r="OF194" s="29"/>
      <c r="OG194" s="29"/>
      <c r="OH194" s="29"/>
      <c r="OI194" s="29"/>
      <c r="OJ194" s="29"/>
      <c r="OK194" s="29"/>
      <c r="OL194" s="29"/>
      <c r="OM194" s="29"/>
      <c r="ON194" s="29"/>
      <c r="OO194" s="29"/>
      <c r="OP194" s="29"/>
      <c r="OQ194" s="29"/>
      <c r="OR194" s="29"/>
      <c r="OS194" s="29"/>
      <c r="OT194" s="29"/>
      <c r="OU194" s="29"/>
      <c r="OV194" s="29"/>
      <c r="OW194" s="29"/>
      <c r="OX194" s="29"/>
      <c r="OY194" s="29"/>
      <c r="OZ194" s="29"/>
      <c r="PA194" s="29"/>
      <c r="PB194" s="29"/>
      <c r="PC194" s="29"/>
      <c r="PD194" s="29"/>
      <c r="PE194" s="29"/>
      <c r="PF194" s="29"/>
      <c r="PG194" s="29"/>
      <c r="PH194" s="29"/>
      <c r="PI194" s="29"/>
      <c r="PJ194" s="29"/>
      <c r="PK194" s="29"/>
      <c r="PL194" s="29"/>
      <c r="PM194" s="29"/>
      <c r="PN194" s="29"/>
      <c r="PO194" s="29"/>
      <c r="PP194" s="29"/>
      <c r="PQ194" s="29"/>
      <c r="PR194" s="29"/>
      <c r="PS194" s="29"/>
      <c r="PT194" s="29"/>
      <c r="PU194" s="29"/>
      <c r="PV194" s="29"/>
      <c r="PW194" s="29"/>
      <c r="PX194" s="29"/>
      <c r="PY194" s="29"/>
      <c r="PZ194" s="29"/>
      <c r="QA194" s="29"/>
      <c r="QB194" s="29"/>
      <c r="QC194" s="29"/>
      <c r="QD194" s="29"/>
      <c r="QE194" s="29"/>
      <c r="QF194" s="29"/>
      <c r="QG194" s="29"/>
      <c r="QH194" s="29"/>
      <c r="QI194" s="29"/>
      <c r="QJ194" s="29"/>
      <c r="QK194" s="29"/>
      <c r="QL194" s="29"/>
      <c r="QM194" s="29"/>
      <c r="QN194" s="29"/>
      <c r="QO194" s="29"/>
      <c r="QP194" s="29"/>
      <c r="QQ194" s="29"/>
      <c r="QR194" s="29"/>
      <c r="QS194" s="29"/>
      <c r="QT194" s="29"/>
      <c r="QU194" s="29"/>
      <c r="QV194" s="29"/>
      <c r="QW194" s="29"/>
      <c r="QX194" s="29"/>
      <c r="QY194" s="29"/>
      <c r="QZ194" s="29"/>
      <c r="RA194" s="29"/>
      <c r="RB194" s="29"/>
      <c r="RC194" s="29"/>
      <c r="RD194" s="29"/>
      <c r="RE194" s="29"/>
      <c r="RF194" s="29"/>
      <c r="RG194" s="29"/>
      <c r="RH194" s="29"/>
      <c r="RI194" s="29"/>
      <c r="RJ194" s="29"/>
      <c r="RK194" s="29"/>
      <c r="RL194" s="29"/>
    </row>
    <row r="195" spans="1:480" s="30" customFormat="1" ht="72" customHeight="1" x14ac:dyDescent="0.25">
      <c r="A195" s="34" t="s">
        <v>53</v>
      </c>
      <c r="B195" s="34" t="s">
        <v>60</v>
      </c>
      <c r="C195" s="34" t="s">
        <v>19</v>
      </c>
      <c r="D195" s="26" t="s">
        <v>158</v>
      </c>
      <c r="E195" s="26" t="s">
        <v>55</v>
      </c>
      <c r="F195" s="27" t="s">
        <v>18</v>
      </c>
      <c r="G195" s="28">
        <v>0</v>
      </c>
      <c r="H195" s="134" t="s">
        <v>13</v>
      </c>
      <c r="I195" s="28">
        <v>0</v>
      </c>
      <c r="J195" s="28">
        <v>1.25</v>
      </c>
      <c r="K195" s="33">
        <v>0</v>
      </c>
      <c r="L195" s="28">
        <v>0</v>
      </c>
      <c r="M195" s="28">
        <v>5000</v>
      </c>
      <c r="N195" s="52"/>
      <c r="O195" s="52"/>
      <c r="P195" s="75"/>
      <c r="Q195" s="16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  <c r="FY195" s="29"/>
      <c r="FZ195" s="29"/>
      <c r="GA195" s="29"/>
      <c r="GB195" s="29"/>
      <c r="GC195" s="29"/>
      <c r="GD195" s="29"/>
      <c r="GE195" s="29"/>
      <c r="GF195" s="29"/>
      <c r="GG195" s="29"/>
      <c r="GH195" s="29"/>
      <c r="GI195" s="29"/>
      <c r="GJ195" s="29"/>
      <c r="GK195" s="29"/>
      <c r="GL195" s="29"/>
      <c r="GM195" s="29"/>
      <c r="GN195" s="29"/>
      <c r="GO195" s="29"/>
      <c r="GP195" s="29"/>
      <c r="GQ195" s="29"/>
      <c r="GR195" s="29"/>
      <c r="GS195" s="29"/>
      <c r="GT195" s="29"/>
      <c r="GU195" s="29"/>
      <c r="GV195" s="29"/>
      <c r="GW195" s="29"/>
      <c r="GX195" s="29"/>
      <c r="GY195" s="29"/>
      <c r="GZ195" s="29"/>
      <c r="HA195" s="29"/>
      <c r="HB195" s="29"/>
      <c r="HC195" s="29"/>
      <c r="HD195" s="29"/>
      <c r="HE195" s="29"/>
      <c r="HF195" s="29"/>
      <c r="HG195" s="29"/>
      <c r="HH195" s="29"/>
      <c r="HI195" s="29"/>
      <c r="HJ195" s="29"/>
      <c r="HK195" s="29"/>
      <c r="HL195" s="29"/>
      <c r="HM195" s="29"/>
      <c r="HN195" s="29"/>
      <c r="HO195" s="29"/>
      <c r="HP195" s="29"/>
      <c r="HQ195" s="29"/>
      <c r="HR195" s="29"/>
      <c r="HS195" s="29"/>
      <c r="HT195" s="29"/>
      <c r="HU195" s="29"/>
      <c r="HV195" s="29"/>
      <c r="HW195" s="29"/>
      <c r="HX195" s="29"/>
      <c r="HY195" s="29"/>
      <c r="HZ195" s="29"/>
      <c r="IA195" s="29"/>
      <c r="IB195" s="29"/>
      <c r="IC195" s="29"/>
      <c r="ID195" s="29"/>
      <c r="IE195" s="29"/>
      <c r="IF195" s="29"/>
      <c r="IG195" s="29"/>
      <c r="IH195" s="29"/>
      <c r="II195" s="29"/>
      <c r="IJ195" s="29"/>
      <c r="IK195" s="29"/>
      <c r="IL195" s="29"/>
      <c r="IM195" s="29"/>
      <c r="IN195" s="29"/>
      <c r="IO195" s="29"/>
      <c r="IP195" s="29"/>
      <c r="IQ195" s="29"/>
      <c r="IR195" s="29"/>
      <c r="IS195" s="29"/>
      <c r="IT195" s="29"/>
      <c r="IU195" s="29"/>
      <c r="IV195" s="29"/>
      <c r="IW195" s="29"/>
      <c r="IX195" s="29"/>
      <c r="IY195" s="29"/>
      <c r="IZ195" s="29"/>
      <c r="JA195" s="29"/>
      <c r="JB195" s="29"/>
      <c r="JC195" s="29"/>
      <c r="JD195" s="29"/>
      <c r="JE195" s="29"/>
      <c r="JF195" s="29"/>
      <c r="JG195" s="29"/>
      <c r="JH195" s="29"/>
      <c r="JI195" s="29"/>
      <c r="JJ195" s="29"/>
      <c r="JK195" s="29"/>
      <c r="JL195" s="29"/>
      <c r="JM195" s="29"/>
      <c r="JN195" s="29"/>
      <c r="JO195" s="29"/>
      <c r="JP195" s="29"/>
      <c r="JQ195" s="29"/>
      <c r="JR195" s="29"/>
      <c r="JS195" s="29"/>
      <c r="JT195" s="29"/>
      <c r="JU195" s="29"/>
      <c r="JV195" s="29"/>
      <c r="JW195" s="29"/>
      <c r="JX195" s="29"/>
      <c r="JY195" s="29"/>
      <c r="JZ195" s="29"/>
      <c r="KA195" s="29"/>
      <c r="KB195" s="29"/>
      <c r="KC195" s="29"/>
      <c r="KD195" s="29"/>
      <c r="KE195" s="29"/>
      <c r="KF195" s="29"/>
      <c r="KG195" s="29"/>
      <c r="KH195" s="29"/>
      <c r="KI195" s="29"/>
      <c r="KJ195" s="29"/>
      <c r="KK195" s="29"/>
      <c r="KL195" s="29"/>
      <c r="KM195" s="29"/>
      <c r="KN195" s="29"/>
      <c r="KO195" s="29"/>
      <c r="KP195" s="29"/>
      <c r="KQ195" s="29"/>
      <c r="KR195" s="29"/>
      <c r="KS195" s="29"/>
      <c r="KT195" s="29"/>
      <c r="KU195" s="29"/>
      <c r="KV195" s="29"/>
      <c r="KW195" s="29"/>
      <c r="KX195" s="29"/>
      <c r="KY195" s="29"/>
      <c r="KZ195" s="29"/>
      <c r="LA195" s="29"/>
      <c r="LB195" s="29"/>
      <c r="LC195" s="29"/>
      <c r="LD195" s="29"/>
      <c r="LE195" s="29"/>
      <c r="LF195" s="29"/>
      <c r="LG195" s="29"/>
      <c r="LH195" s="29"/>
      <c r="LI195" s="29"/>
      <c r="LJ195" s="29"/>
      <c r="LK195" s="29"/>
      <c r="LL195" s="29"/>
      <c r="LM195" s="29"/>
      <c r="LN195" s="29"/>
      <c r="LO195" s="29"/>
      <c r="LP195" s="29"/>
      <c r="LQ195" s="29"/>
      <c r="LR195" s="29"/>
      <c r="LS195" s="29"/>
      <c r="LT195" s="29"/>
      <c r="LU195" s="29"/>
      <c r="LV195" s="29"/>
      <c r="LW195" s="29"/>
      <c r="LX195" s="29"/>
      <c r="LY195" s="29"/>
      <c r="LZ195" s="29"/>
      <c r="MA195" s="29"/>
      <c r="MB195" s="29"/>
      <c r="MC195" s="29"/>
      <c r="MD195" s="29"/>
      <c r="ME195" s="29"/>
      <c r="MF195" s="29"/>
      <c r="MG195" s="29"/>
      <c r="MH195" s="29"/>
      <c r="MI195" s="29"/>
      <c r="MJ195" s="29"/>
      <c r="MK195" s="29"/>
      <c r="ML195" s="29"/>
      <c r="MM195" s="29"/>
      <c r="MN195" s="29"/>
      <c r="MO195" s="29"/>
      <c r="MP195" s="29"/>
      <c r="MQ195" s="29"/>
      <c r="MR195" s="29"/>
      <c r="MS195" s="29"/>
      <c r="MT195" s="29"/>
      <c r="MU195" s="29"/>
      <c r="MV195" s="29"/>
      <c r="MW195" s="29"/>
      <c r="MX195" s="29"/>
      <c r="MY195" s="29"/>
      <c r="MZ195" s="29"/>
      <c r="NA195" s="29"/>
      <c r="NB195" s="29"/>
      <c r="NC195" s="29"/>
      <c r="ND195" s="29"/>
      <c r="NE195" s="29"/>
      <c r="NF195" s="29"/>
      <c r="NG195" s="29"/>
      <c r="NH195" s="29"/>
      <c r="NI195" s="29"/>
      <c r="NJ195" s="29"/>
      <c r="NK195" s="29"/>
      <c r="NL195" s="29"/>
      <c r="NM195" s="29"/>
      <c r="NN195" s="29"/>
      <c r="NO195" s="29"/>
      <c r="NP195" s="29"/>
      <c r="NQ195" s="29"/>
      <c r="NR195" s="29"/>
      <c r="NS195" s="29"/>
      <c r="NT195" s="29"/>
      <c r="NU195" s="29"/>
      <c r="NV195" s="29"/>
      <c r="NW195" s="29"/>
      <c r="NX195" s="29"/>
      <c r="NY195" s="29"/>
      <c r="NZ195" s="29"/>
      <c r="OA195" s="29"/>
      <c r="OB195" s="29"/>
      <c r="OC195" s="29"/>
      <c r="OD195" s="29"/>
      <c r="OE195" s="29"/>
      <c r="OF195" s="29"/>
      <c r="OG195" s="29"/>
      <c r="OH195" s="29"/>
      <c r="OI195" s="29"/>
      <c r="OJ195" s="29"/>
      <c r="OK195" s="29"/>
      <c r="OL195" s="29"/>
      <c r="OM195" s="29"/>
      <c r="ON195" s="29"/>
      <c r="OO195" s="29"/>
      <c r="OP195" s="29"/>
      <c r="OQ195" s="29"/>
      <c r="OR195" s="29"/>
      <c r="OS195" s="29"/>
      <c r="OT195" s="29"/>
      <c r="OU195" s="29"/>
      <c r="OV195" s="29"/>
      <c r="OW195" s="29"/>
      <c r="OX195" s="29"/>
      <c r="OY195" s="29"/>
      <c r="OZ195" s="29"/>
      <c r="PA195" s="29"/>
      <c r="PB195" s="29"/>
      <c r="PC195" s="29"/>
      <c r="PD195" s="29"/>
      <c r="PE195" s="29"/>
      <c r="PF195" s="29"/>
      <c r="PG195" s="29"/>
      <c r="PH195" s="29"/>
      <c r="PI195" s="29"/>
      <c r="PJ195" s="29"/>
      <c r="PK195" s="29"/>
      <c r="PL195" s="29"/>
      <c r="PM195" s="29"/>
      <c r="PN195" s="29"/>
      <c r="PO195" s="29"/>
      <c r="PP195" s="29"/>
      <c r="PQ195" s="29"/>
      <c r="PR195" s="29"/>
      <c r="PS195" s="29"/>
      <c r="PT195" s="29"/>
      <c r="PU195" s="29"/>
      <c r="PV195" s="29"/>
      <c r="PW195" s="29"/>
      <c r="PX195" s="29"/>
      <c r="PY195" s="29"/>
      <c r="PZ195" s="29"/>
      <c r="QA195" s="29"/>
      <c r="QB195" s="29"/>
      <c r="QC195" s="29"/>
      <c r="QD195" s="29"/>
      <c r="QE195" s="29"/>
      <c r="QF195" s="29"/>
      <c r="QG195" s="29"/>
      <c r="QH195" s="29"/>
      <c r="QI195" s="29"/>
      <c r="QJ195" s="29"/>
      <c r="QK195" s="29"/>
      <c r="QL195" s="29"/>
      <c r="QM195" s="29"/>
      <c r="QN195" s="29"/>
      <c r="QO195" s="29"/>
      <c r="QP195" s="29"/>
      <c r="QQ195" s="29"/>
      <c r="QR195" s="29"/>
      <c r="QS195" s="29"/>
      <c r="QT195" s="29"/>
      <c r="QU195" s="29"/>
      <c r="QV195" s="29"/>
      <c r="QW195" s="29"/>
      <c r="QX195" s="29"/>
      <c r="QY195" s="29"/>
      <c r="QZ195" s="29"/>
      <c r="RA195" s="29"/>
      <c r="RB195" s="29"/>
      <c r="RC195" s="29"/>
      <c r="RD195" s="29"/>
      <c r="RE195" s="29"/>
      <c r="RF195" s="29"/>
      <c r="RG195" s="29"/>
      <c r="RH195" s="29"/>
      <c r="RI195" s="29"/>
      <c r="RJ195" s="29"/>
      <c r="RK195" s="29"/>
      <c r="RL195" s="29"/>
    </row>
    <row r="196" spans="1:480" s="30" customFormat="1" ht="72" customHeight="1" x14ac:dyDescent="0.25">
      <c r="A196" s="58" t="s">
        <v>13</v>
      </c>
      <c r="B196" s="58" t="s">
        <v>13</v>
      </c>
      <c r="C196" s="58" t="s">
        <v>13</v>
      </c>
      <c r="D196" s="72" t="s">
        <v>184</v>
      </c>
      <c r="E196" s="60" t="s">
        <v>55</v>
      </c>
      <c r="F196" s="61" t="s">
        <v>18</v>
      </c>
      <c r="G196" s="63">
        <f>SUM(G197:G206)</f>
        <v>8.08</v>
      </c>
      <c r="H196" s="62" t="s">
        <v>13</v>
      </c>
      <c r="I196" s="63">
        <f>SUM(I197:I200)</f>
        <v>0</v>
      </c>
      <c r="J196" s="63">
        <f>SUM(J197:J200)</f>
        <v>0</v>
      </c>
      <c r="K196" s="63">
        <f>SUM(K197:K206)</f>
        <v>116997.92</v>
      </c>
      <c r="L196" s="63">
        <f>SUM(L197:L200)</f>
        <v>0</v>
      </c>
      <c r="M196" s="63">
        <f>SUM(M197:M200)</f>
        <v>0</v>
      </c>
      <c r="N196" s="52"/>
      <c r="O196" s="52"/>
      <c r="P196" s="75"/>
      <c r="Q196" s="16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  <c r="FY196" s="29"/>
      <c r="FZ196" s="29"/>
      <c r="GA196" s="29"/>
      <c r="GB196" s="29"/>
      <c r="GC196" s="29"/>
      <c r="GD196" s="29"/>
      <c r="GE196" s="29"/>
      <c r="GF196" s="29"/>
      <c r="GG196" s="29"/>
      <c r="GH196" s="29"/>
      <c r="GI196" s="29"/>
      <c r="GJ196" s="29"/>
      <c r="GK196" s="29"/>
      <c r="GL196" s="29"/>
      <c r="GM196" s="29"/>
      <c r="GN196" s="29"/>
      <c r="GO196" s="29"/>
      <c r="GP196" s="29"/>
      <c r="GQ196" s="29"/>
      <c r="GR196" s="29"/>
      <c r="GS196" s="29"/>
      <c r="GT196" s="29"/>
      <c r="GU196" s="29"/>
      <c r="GV196" s="29"/>
      <c r="GW196" s="29"/>
      <c r="GX196" s="29"/>
      <c r="GY196" s="29"/>
      <c r="GZ196" s="29"/>
      <c r="HA196" s="29"/>
      <c r="HB196" s="29"/>
      <c r="HC196" s="29"/>
      <c r="HD196" s="29"/>
      <c r="HE196" s="29"/>
      <c r="HF196" s="29"/>
      <c r="HG196" s="29"/>
      <c r="HH196" s="29"/>
      <c r="HI196" s="29"/>
      <c r="HJ196" s="29"/>
      <c r="HK196" s="29"/>
      <c r="HL196" s="29"/>
      <c r="HM196" s="29"/>
      <c r="HN196" s="29"/>
      <c r="HO196" s="29"/>
      <c r="HP196" s="29"/>
      <c r="HQ196" s="29"/>
      <c r="HR196" s="29"/>
      <c r="HS196" s="29"/>
      <c r="HT196" s="29"/>
      <c r="HU196" s="29"/>
      <c r="HV196" s="29"/>
      <c r="HW196" s="29"/>
      <c r="HX196" s="29"/>
      <c r="HY196" s="29"/>
      <c r="HZ196" s="29"/>
      <c r="IA196" s="29"/>
      <c r="IB196" s="29"/>
      <c r="IC196" s="29"/>
      <c r="ID196" s="29"/>
      <c r="IE196" s="29"/>
      <c r="IF196" s="29"/>
      <c r="IG196" s="29"/>
      <c r="IH196" s="29"/>
      <c r="II196" s="29"/>
      <c r="IJ196" s="29"/>
      <c r="IK196" s="29"/>
      <c r="IL196" s="29"/>
      <c r="IM196" s="29"/>
      <c r="IN196" s="29"/>
      <c r="IO196" s="29"/>
      <c r="IP196" s="29"/>
      <c r="IQ196" s="29"/>
      <c r="IR196" s="29"/>
      <c r="IS196" s="29"/>
      <c r="IT196" s="29"/>
      <c r="IU196" s="29"/>
      <c r="IV196" s="29"/>
      <c r="IW196" s="29"/>
      <c r="IX196" s="29"/>
      <c r="IY196" s="29"/>
      <c r="IZ196" s="29"/>
      <c r="JA196" s="29"/>
      <c r="JB196" s="29"/>
      <c r="JC196" s="29"/>
      <c r="JD196" s="29"/>
      <c r="JE196" s="29"/>
      <c r="JF196" s="29"/>
      <c r="JG196" s="29"/>
      <c r="JH196" s="29"/>
      <c r="JI196" s="29"/>
      <c r="JJ196" s="29"/>
      <c r="JK196" s="29"/>
      <c r="JL196" s="29"/>
      <c r="JM196" s="29"/>
      <c r="JN196" s="29"/>
      <c r="JO196" s="29"/>
      <c r="JP196" s="29"/>
      <c r="JQ196" s="29"/>
      <c r="JR196" s="29"/>
      <c r="JS196" s="29"/>
      <c r="JT196" s="29"/>
      <c r="JU196" s="29"/>
      <c r="JV196" s="29"/>
      <c r="JW196" s="29"/>
      <c r="JX196" s="29"/>
      <c r="JY196" s="29"/>
      <c r="JZ196" s="29"/>
      <c r="KA196" s="29"/>
      <c r="KB196" s="29"/>
      <c r="KC196" s="29"/>
      <c r="KD196" s="29"/>
      <c r="KE196" s="29"/>
      <c r="KF196" s="29"/>
      <c r="KG196" s="29"/>
      <c r="KH196" s="29"/>
      <c r="KI196" s="29"/>
      <c r="KJ196" s="29"/>
      <c r="KK196" s="29"/>
      <c r="KL196" s="29"/>
      <c r="KM196" s="29"/>
      <c r="KN196" s="29"/>
      <c r="KO196" s="29"/>
      <c r="KP196" s="29"/>
      <c r="KQ196" s="29"/>
      <c r="KR196" s="29"/>
      <c r="KS196" s="29"/>
      <c r="KT196" s="29"/>
      <c r="KU196" s="29"/>
      <c r="KV196" s="29"/>
      <c r="KW196" s="29"/>
      <c r="KX196" s="29"/>
      <c r="KY196" s="29"/>
      <c r="KZ196" s="29"/>
      <c r="LA196" s="29"/>
      <c r="LB196" s="29"/>
      <c r="LC196" s="29"/>
      <c r="LD196" s="29"/>
      <c r="LE196" s="29"/>
      <c r="LF196" s="29"/>
      <c r="LG196" s="29"/>
      <c r="LH196" s="29"/>
      <c r="LI196" s="29"/>
      <c r="LJ196" s="29"/>
      <c r="LK196" s="29"/>
      <c r="LL196" s="29"/>
      <c r="LM196" s="29"/>
      <c r="LN196" s="29"/>
      <c r="LO196" s="29"/>
      <c r="LP196" s="29"/>
      <c r="LQ196" s="29"/>
      <c r="LR196" s="29"/>
      <c r="LS196" s="29"/>
      <c r="LT196" s="29"/>
      <c r="LU196" s="29"/>
      <c r="LV196" s="29"/>
      <c r="LW196" s="29"/>
      <c r="LX196" s="29"/>
      <c r="LY196" s="29"/>
      <c r="LZ196" s="29"/>
      <c r="MA196" s="29"/>
      <c r="MB196" s="29"/>
      <c r="MC196" s="29"/>
      <c r="MD196" s="29"/>
      <c r="ME196" s="29"/>
      <c r="MF196" s="29"/>
      <c r="MG196" s="29"/>
      <c r="MH196" s="29"/>
      <c r="MI196" s="29"/>
      <c r="MJ196" s="29"/>
      <c r="MK196" s="29"/>
      <c r="ML196" s="29"/>
      <c r="MM196" s="29"/>
      <c r="MN196" s="29"/>
      <c r="MO196" s="29"/>
      <c r="MP196" s="29"/>
      <c r="MQ196" s="29"/>
      <c r="MR196" s="29"/>
      <c r="MS196" s="29"/>
      <c r="MT196" s="29"/>
      <c r="MU196" s="29"/>
      <c r="MV196" s="29"/>
      <c r="MW196" s="29"/>
      <c r="MX196" s="29"/>
      <c r="MY196" s="29"/>
      <c r="MZ196" s="29"/>
      <c r="NA196" s="29"/>
      <c r="NB196" s="29"/>
      <c r="NC196" s="29"/>
      <c r="ND196" s="29"/>
      <c r="NE196" s="29"/>
      <c r="NF196" s="29"/>
      <c r="NG196" s="29"/>
      <c r="NH196" s="29"/>
      <c r="NI196" s="29"/>
      <c r="NJ196" s="29"/>
      <c r="NK196" s="29"/>
      <c r="NL196" s="29"/>
      <c r="NM196" s="29"/>
      <c r="NN196" s="29"/>
      <c r="NO196" s="29"/>
      <c r="NP196" s="29"/>
      <c r="NQ196" s="29"/>
      <c r="NR196" s="29"/>
      <c r="NS196" s="29"/>
      <c r="NT196" s="29"/>
      <c r="NU196" s="29"/>
      <c r="NV196" s="29"/>
      <c r="NW196" s="29"/>
      <c r="NX196" s="29"/>
      <c r="NY196" s="29"/>
      <c r="NZ196" s="29"/>
      <c r="OA196" s="29"/>
      <c r="OB196" s="29"/>
      <c r="OC196" s="29"/>
      <c r="OD196" s="29"/>
      <c r="OE196" s="29"/>
      <c r="OF196" s="29"/>
      <c r="OG196" s="29"/>
      <c r="OH196" s="29"/>
      <c r="OI196" s="29"/>
      <c r="OJ196" s="29"/>
      <c r="OK196" s="29"/>
      <c r="OL196" s="29"/>
      <c r="OM196" s="29"/>
      <c r="ON196" s="29"/>
      <c r="OO196" s="29"/>
      <c r="OP196" s="29"/>
      <c r="OQ196" s="29"/>
      <c r="OR196" s="29"/>
      <c r="OS196" s="29"/>
      <c r="OT196" s="29"/>
      <c r="OU196" s="29"/>
      <c r="OV196" s="29"/>
      <c r="OW196" s="29"/>
      <c r="OX196" s="29"/>
      <c r="OY196" s="29"/>
      <c r="OZ196" s="29"/>
      <c r="PA196" s="29"/>
      <c r="PB196" s="29"/>
      <c r="PC196" s="29"/>
      <c r="PD196" s="29"/>
      <c r="PE196" s="29"/>
      <c r="PF196" s="29"/>
      <c r="PG196" s="29"/>
      <c r="PH196" s="29"/>
      <c r="PI196" s="29"/>
      <c r="PJ196" s="29"/>
      <c r="PK196" s="29"/>
      <c r="PL196" s="29"/>
      <c r="PM196" s="29"/>
      <c r="PN196" s="29"/>
      <c r="PO196" s="29"/>
      <c r="PP196" s="29"/>
      <c r="PQ196" s="29"/>
      <c r="PR196" s="29"/>
      <c r="PS196" s="29"/>
      <c r="PT196" s="29"/>
      <c r="PU196" s="29"/>
      <c r="PV196" s="29"/>
      <c r="PW196" s="29"/>
      <c r="PX196" s="29"/>
      <c r="PY196" s="29"/>
      <c r="PZ196" s="29"/>
      <c r="QA196" s="29"/>
      <c r="QB196" s="29"/>
      <c r="QC196" s="29"/>
      <c r="QD196" s="29"/>
      <c r="QE196" s="29"/>
      <c r="QF196" s="29"/>
      <c r="QG196" s="29"/>
      <c r="QH196" s="29"/>
      <c r="QI196" s="29"/>
      <c r="QJ196" s="29"/>
      <c r="QK196" s="29"/>
      <c r="QL196" s="29"/>
      <c r="QM196" s="29"/>
      <c r="QN196" s="29"/>
      <c r="QO196" s="29"/>
      <c r="QP196" s="29"/>
      <c r="QQ196" s="29"/>
      <c r="QR196" s="29"/>
      <c r="QS196" s="29"/>
      <c r="QT196" s="29"/>
      <c r="QU196" s="29"/>
      <c r="QV196" s="29"/>
      <c r="QW196" s="29"/>
      <c r="QX196" s="29"/>
      <c r="QY196" s="29"/>
      <c r="QZ196" s="29"/>
      <c r="RA196" s="29"/>
      <c r="RB196" s="29"/>
      <c r="RC196" s="29"/>
      <c r="RD196" s="29"/>
      <c r="RE196" s="29"/>
      <c r="RF196" s="29"/>
      <c r="RG196" s="29"/>
      <c r="RH196" s="29"/>
      <c r="RI196" s="29"/>
      <c r="RJ196" s="29"/>
      <c r="RK196" s="29"/>
      <c r="RL196" s="29"/>
    </row>
    <row r="197" spans="1:480" s="30" customFormat="1" ht="72" customHeight="1" x14ac:dyDescent="0.25">
      <c r="A197" s="34" t="s">
        <v>53</v>
      </c>
      <c r="B197" s="34" t="s">
        <v>60</v>
      </c>
      <c r="C197" s="34" t="s">
        <v>19</v>
      </c>
      <c r="D197" s="26" t="s">
        <v>309</v>
      </c>
      <c r="E197" s="26" t="s">
        <v>55</v>
      </c>
      <c r="F197" s="27" t="s">
        <v>18</v>
      </c>
      <c r="G197" s="28">
        <f>1.19-0.02</f>
        <v>1.17</v>
      </c>
      <c r="H197" s="76">
        <v>45627</v>
      </c>
      <c r="I197" s="107">
        <v>0</v>
      </c>
      <c r="J197" s="107">
        <v>0</v>
      </c>
      <c r="K197" s="28">
        <v>11763.09</v>
      </c>
      <c r="L197" s="28">
        <v>0</v>
      </c>
      <c r="M197" s="28">
        <v>0</v>
      </c>
      <c r="N197" s="52"/>
      <c r="O197" s="52"/>
      <c r="P197" s="75"/>
      <c r="Q197" s="16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  <c r="FY197" s="29"/>
      <c r="FZ197" s="29"/>
      <c r="GA197" s="29"/>
      <c r="GB197" s="29"/>
      <c r="GC197" s="29"/>
      <c r="GD197" s="29"/>
      <c r="GE197" s="29"/>
      <c r="GF197" s="29"/>
      <c r="GG197" s="29"/>
      <c r="GH197" s="29"/>
      <c r="GI197" s="29"/>
      <c r="GJ197" s="29"/>
      <c r="GK197" s="29"/>
      <c r="GL197" s="29"/>
      <c r="GM197" s="29"/>
      <c r="GN197" s="29"/>
      <c r="GO197" s="29"/>
      <c r="GP197" s="29"/>
      <c r="GQ197" s="29"/>
      <c r="GR197" s="29"/>
      <c r="GS197" s="29"/>
      <c r="GT197" s="29"/>
      <c r="GU197" s="29"/>
      <c r="GV197" s="29"/>
      <c r="GW197" s="29"/>
      <c r="GX197" s="29"/>
      <c r="GY197" s="29"/>
      <c r="GZ197" s="29"/>
      <c r="HA197" s="29"/>
      <c r="HB197" s="29"/>
      <c r="HC197" s="29"/>
      <c r="HD197" s="29"/>
      <c r="HE197" s="29"/>
      <c r="HF197" s="29"/>
      <c r="HG197" s="29"/>
      <c r="HH197" s="29"/>
      <c r="HI197" s="29"/>
      <c r="HJ197" s="29"/>
      <c r="HK197" s="29"/>
      <c r="HL197" s="29"/>
      <c r="HM197" s="29"/>
      <c r="HN197" s="29"/>
      <c r="HO197" s="29"/>
      <c r="HP197" s="29"/>
      <c r="HQ197" s="29"/>
      <c r="HR197" s="29"/>
      <c r="HS197" s="29"/>
      <c r="HT197" s="29"/>
      <c r="HU197" s="29"/>
      <c r="HV197" s="29"/>
      <c r="HW197" s="29"/>
      <c r="HX197" s="29"/>
      <c r="HY197" s="29"/>
      <c r="HZ197" s="29"/>
      <c r="IA197" s="29"/>
      <c r="IB197" s="29"/>
      <c r="IC197" s="29"/>
      <c r="ID197" s="29"/>
      <c r="IE197" s="29"/>
      <c r="IF197" s="29"/>
      <c r="IG197" s="29"/>
      <c r="IH197" s="29"/>
      <c r="II197" s="29"/>
      <c r="IJ197" s="29"/>
      <c r="IK197" s="29"/>
      <c r="IL197" s="29"/>
      <c r="IM197" s="29"/>
      <c r="IN197" s="29"/>
      <c r="IO197" s="29"/>
      <c r="IP197" s="29"/>
      <c r="IQ197" s="29"/>
      <c r="IR197" s="29"/>
      <c r="IS197" s="29"/>
      <c r="IT197" s="29"/>
      <c r="IU197" s="29"/>
      <c r="IV197" s="29"/>
      <c r="IW197" s="29"/>
      <c r="IX197" s="29"/>
      <c r="IY197" s="29"/>
      <c r="IZ197" s="29"/>
      <c r="JA197" s="29"/>
      <c r="JB197" s="29"/>
      <c r="JC197" s="29"/>
      <c r="JD197" s="29"/>
      <c r="JE197" s="29"/>
      <c r="JF197" s="29"/>
      <c r="JG197" s="29"/>
      <c r="JH197" s="29"/>
      <c r="JI197" s="29"/>
      <c r="JJ197" s="29"/>
      <c r="JK197" s="29"/>
      <c r="JL197" s="29"/>
      <c r="JM197" s="29"/>
      <c r="JN197" s="29"/>
      <c r="JO197" s="29"/>
      <c r="JP197" s="29"/>
      <c r="JQ197" s="29"/>
      <c r="JR197" s="29"/>
      <c r="JS197" s="29"/>
      <c r="JT197" s="29"/>
      <c r="JU197" s="29"/>
      <c r="JV197" s="29"/>
      <c r="JW197" s="29"/>
      <c r="JX197" s="29"/>
      <c r="JY197" s="29"/>
      <c r="JZ197" s="29"/>
      <c r="KA197" s="29"/>
      <c r="KB197" s="29"/>
      <c r="KC197" s="29"/>
      <c r="KD197" s="29"/>
      <c r="KE197" s="29"/>
      <c r="KF197" s="29"/>
      <c r="KG197" s="29"/>
      <c r="KH197" s="29"/>
      <c r="KI197" s="29"/>
      <c r="KJ197" s="29"/>
      <c r="KK197" s="29"/>
      <c r="KL197" s="29"/>
      <c r="KM197" s="29"/>
      <c r="KN197" s="29"/>
      <c r="KO197" s="29"/>
      <c r="KP197" s="29"/>
      <c r="KQ197" s="29"/>
      <c r="KR197" s="29"/>
      <c r="KS197" s="29"/>
      <c r="KT197" s="29"/>
      <c r="KU197" s="29"/>
      <c r="KV197" s="29"/>
      <c r="KW197" s="29"/>
      <c r="KX197" s="29"/>
      <c r="KY197" s="29"/>
      <c r="KZ197" s="29"/>
      <c r="LA197" s="29"/>
      <c r="LB197" s="29"/>
      <c r="LC197" s="29"/>
      <c r="LD197" s="29"/>
      <c r="LE197" s="29"/>
      <c r="LF197" s="29"/>
      <c r="LG197" s="29"/>
      <c r="LH197" s="29"/>
      <c r="LI197" s="29"/>
      <c r="LJ197" s="29"/>
      <c r="LK197" s="29"/>
      <c r="LL197" s="29"/>
      <c r="LM197" s="29"/>
      <c r="LN197" s="29"/>
      <c r="LO197" s="29"/>
      <c r="LP197" s="29"/>
      <c r="LQ197" s="29"/>
      <c r="LR197" s="29"/>
      <c r="LS197" s="29"/>
      <c r="LT197" s="29"/>
      <c r="LU197" s="29"/>
      <c r="LV197" s="29"/>
      <c r="LW197" s="29"/>
      <c r="LX197" s="29"/>
      <c r="LY197" s="29"/>
      <c r="LZ197" s="29"/>
      <c r="MA197" s="29"/>
      <c r="MB197" s="29"/>
      <c r="MC197" s="29"/>
      <c r="MD197" s="29"/>
      <c r="ME197" s="29"/>
      <c r="MF197" s="29"/>
      <c r="MG197" s="29"/>
      <c r="MH197" s="29"/>
      <c r="MI197" s="29"/>
      <c r="MJ197" s="29"/>
      <c r="MK197" s="29"/>
      <c r="ML197" s="29"/>
      <c r="MM197" s="29"/>
      <c r="MN197" s="29"/>
      <c r="MO197" s="29"/>
      <c r="MP197" s="29"/>
      <c r="MQ197" s="29"/>
      <c r="MR197" s="29"/>
      <c r="MS197" s="29"/>
      <c r="MT197" s="29"/>
      <c r="MU197" s="29"/>
      <c r="MV197" s="29"/>
      <c r="MW197" s="29"/>
      <c r="MX197" s="29"/>
      <c r="MY197" s="29"/>
      <c r="MZ197" s="29"/>
      <c r="NA197" s="29"/>
      <c r="NB197" s="29"/>
      <c r="NC197" s="29"/>
      <c r="ND197" s="29"/>
      <c r="NE197" s="29"/>
      <c r="NF197" s="29"/>
      <c r="NG197" s="29"/>
      <c r="NH197" s="29"/>
      <c r="NI197" s="29"/>
      <c r="NJ197" s="29"/>
      <c r="NK197" s="29"/>
      <c r="NL197" s="29"/>
      <c r="NM197" s="29"/>
      <c r="NN197" s="29"/>
      <c r="NO197" s="29"/>
      <c r="NP197" s="29"/>
      <c r="NQ197" s="29"/>
      <c r="NR197" s="29"/>
      <c r="NS197" s="29"/>
      <c r="NT197" s="29"/>
      <c r="NU197" s="29"/>
      <c r="NV197" s="29"/>
      <c r="NW197" s="29"/>
      <c r="NX197" s="29"/>
      <c r="NY197" s="29"/>
      <c r="NZ197" s="29"/>
      <c r="OA197" s="29"/>
      <c r="OB197" s="29"/>
      <c r="OC197" s="29"/>
      <c r="OD197" s="29"/>
      <c r="OE197" s="29"/>
      <c r="OF197" s="29"/>
      <c r="OG197" s="29"/>
      <c r="OH197" s="29"/>
      <c r="OI197" s="29"/>
      <c r="OJ197" s="29"/>
      <c r="OK197" s="29"/>
      <c r="OL197" s="29"/>
      <c r="OM197" s="29"/>
      <c r="ON197" s="29"/>
      <c r="OO197" s="29"/>
      <c r="OP197" s="29"/>
      <c r="OQ197" s="29"/>
      <c r="OR197" s="29"/>
      <c r="OS197" s="29"/>
      <c r="OT197" s="29"/>
      <c r="OU197" s="29"/>
      <c r="OV197" s="29"/>
      <c r="OW197" s="29"/>
      <c r="OX197" s="29"/>
      <c r="OY197" s="29"/>
      <c r="OZ197" s="29"/>
      <c r="PA197" s="29"/>
      <c r="PB197" s="29"/>
      <c r="PC197" s="29"/>
      <c r="PD197" s="29"/>
      <c r="PE197" s="29"/>
      <c r="PF197" s="29"/>
      <c r="PG197" s="29"/>
      <c r="PH197" s="29"/>
      <c r="PI197" s="29"/>
      <c r="PJ197" s="29"/>
      <c r="PK197" s="29"/>
      <c r="PL197" s="29"/>
      <c r="PM197" s="29"/>
      <c r="PN197" s="29"/>
      <c r="PO197" s="29"/>
      <c r="PP197" s="29"/>
      <c r="PQ197" s="29"/>
      <c r="PR197" s="29"/>
      <c r="PS197" s="29"/>
      <c r="PT197" s="29"/>
      <c r="PU197" s="29"/>
      <c r="PV197" s="29"/>
      <c r="PW197" s="29"/>
      <c r="PX197" s="29"/>
      <c r="PY197" s="29"/>
      <c r="PZ197" s="29"/>
      <c r="QA197" s="29"/>
      <c r="QB197" s="29"/>
      <c r="QC197" s="29"/>
      <c r="QD197" s="29"/>
      <c r="QE197" s="29"/>
      <c r="QF197" s="29"/>
      <c r="QG197" s="29"/>
      <c r="QH197" s="29"/>
      <c r="QI197" s="29"/>
      <c r="QJ197" s="29"/>
      <c r="QK197" s="29"/>
      <c r="QL197" s="29"/>
      <c r="QM197" s="29"/>
      <c r="QN197" s="29"/>
      <c r="QO197" s="29"/>
      <c r="QP197" s="29"/>
      <c r="QQ197" s="29"/>
      <c r="QR197" s="29"/>
      <c r="QS197" s="29"/>
      <c r="QT197" s="29"/>
      <c r="QU197" s="29"/>
      <c r="QV197" s="29"/>
      <c r="QW197" s="29"/>
      <c r="QX197" s="29"/>
      <c r="QY197" s="29"/>
      <c r="QZ197" s="29"/>
      <c r="RA197" s="29"/>
      <c r="RB197" s="29"/>
      <c r="RC197" s="29"/>
      <c r="RD197" s="29"/>
      <c r="RE197" s="29"/>
      <c r="RF197" s="29"/>
      <c r="RG197" s="29"/>
      <c r="RH197" s="29"/>
      <c r="RI197" s="29"/>
      <c r="RJ197" s="29"/>
      <c r="RK197" s="29"/>
      <c r="RL197" s="29"/>
    </row>
    <row r="198" spans="1:480" s="30" customFormat="1" ht="72" customHeight="1" x14ac:dyDescent="0.25">
      <c r="A198" s="34" t="s">
        <v>53</v>
      </c>
      <c r="B198" s="34" t="s">
        <v>60</v>
      </c>
      <c r="C198" s="34" t="s">
        <v>19</v>
      </c>
      <c r="D198" s="26" t="s">
        <v>311</v>
      </c>
      <c r="E198" s="26" t="s">
        <v>55</v>
      </c>
      <c r="F198" s="27" t="s">
        <v>18</v>
      </c>
      <c r="G198" s="28">
        <v>0.52</v>
      </c>
      <c r="H198" s="76">
        <v>45627</v>
      </c>
      <c r="I198" s="107">
        <v>0</v>
      </c>
      <c r="J198" s="107">
        <v>0</v>
      </c>
      <c r="K198" s="28">
        <v>9703.08</v>
      </c>
      <c r="L198" s="28">
        <v>0</v>
      </c>
      <c r="M198" s="28">
        <v>0</v>
      </c>
      <c r="N198" s="52"/>
      <c r="O198" s="52"/>
      <c r="P198" s="75"/>
      <c r="Q198" s="16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  <c r="FY198" s="29"/>
      <c r="FZ198" s="29"/>
      <c r="GA198" s="29"/>
      <c r="GB198" s="29"/>
      <c r="GC198" s="29"/>
      <c r="GD198" s="29"/>
      <c r="GE198" s="29"/>
      <c r="GF198" s="29"/>
      <c r="GG198" s="29"/>
      <c r="GH198" s="29"/>
      <c r="GI198" s="29"/>
      <c r="GJ198" s="29"/>
      <c r="GK198" s="29"/>
      <c r="GL198" s="29"/>
      <c r="GM198" s="29"/>
      <c r="GN198" s="29"/>
      <c r="GO198" s="29"/>
      <c r="GP198" s="29"/>
      <c r="GQ198" s="29"/>
      <c r="GR198" s="29"/>
      <c r="GS198" s="29"/>
      <c r="GT198" s="29"/>
      <c r="GU198" s="29"/>
      <c r="GV198" s="29"/>
      <c r="GW198" s="29"/>
      <c r="GX198" s="29"/>
      <c r="GY198" s="29"/>
      <c r="GZ198" s="29"/>
      <c r="HA198" s="29"/>
      <c r="HB198" s="29"/>
      <c r="HC198" s="29"/>
      <c r="HD198" s="29"/>
      <c r="HE198" s="29"/>
      <c r="HF198" s="29"/>
      <c r="HG198" s="29"/>
      <c r="HH198" s="29"/>
      <c r="HI198" s="29"/>
      <c r="HJ198" s="29"/>
      <c r="HK198" s="29"/>
      <c r="HL198" s="29"/>
      <c r="HM198" s="29"/>
      <c r="HN198" s="29"/>
      <c r="HO198" s="29"/>
      <c r="HP198" s="29"/>
      <c r="HQ198" s="29"/>
      <c r="HR198" s="29"/>
      <c r="HS198" s="29"/>
      <c r="HT198" s="29"/>
      <c r="HU198" s="29"/>
      <c r="HV198" s="29"/>
      <c r="HW198" s="29"/>
      <c r="HX198" s="29"/>
      <c r="HY198" s="29"/>
      <c r="HZ198" s="29"/>
      <c r="IA198" s="29"/>
      <c r="IB198" s="29"/>
      <c r="IC198" s="29"/>
      <c r="ID198" s="29"/>
      <c r="IE198" s="29"/>
      <c r="IF198" s="29"/>
      <c r="IG198" s="29"/>
      <c r="IH198" s="29"/>
      <c r="II198" s="29"/>
      <c r="IJ198" s="29"/>
      <c r="IK198" s="29"/>
      <c r="IL198" s="29"/>
      <c r="IM198" s="29"/>
      <c r="IN198" s="29"/>
      <c r="IO198" s="29"/>
      <c r="IP198" s="29"/>
      <c r="IQ198" s="29"/>
      <c r="IR198" s="29"/>
      <c r="IS198" s="29"/>
      <c r="IT198" s="29"/>
      <c r="IU198" s="29"/>
      <c r="IV198" s="29"/>
      <c r="IW198" s="29"/>
      <c r="IX198" s="29"/>
      <c r="IY198" s="29"/>
      <c r="IZ198" s="29"/>
      <c r="JA198" s="29"/>
      <c r="JB198" s="29"/>
      <c r="JC198" s="29"/>
      <c r="JD198" s="29"/>
      <c r="JE198" s="29"/>
      <c r="JF198" s="29"/>
      <c r="JG198" s="29"/>
      <c r="JH198" s="29"/>
      <c r="JI198" s="29"/>
      <c r="JJ198" s="29"/>
      <c r="JK198" s="29"/>
      <c r="JL198" s="29"/>
      <c r="JM198" s="29"/>
      <c r="JN198" s="29"/>
      <c r="JO198" s="29"/>
      <c r="JP198" s="29"/>
      <c r="JQ198" s="29"/>
      <c r="JR198" s="29"/>
      <c r="JS198" s="29"/>
      <c r="JT198" s="29"/>
      <c r="JU198" s="29"/>
      <c r="JV198" s="29"/>
      <c r="JW198" s="29"/>
      <c r="JX198" s="29"/>
      <c r="JY198" s="29"/>
      <c r="JZ198" s="29"/>
      <c r="KA198" s="29"/>
      <c r="KB198" s="29"/>
      <c r="KC198" s="29"/>
      <c r="KD198" s="29"/>
      <c r="KE198" s="29"/>
      <c r="KF198" s="29"/>
      <c r="KG198" s="29"/>
      <c r="KH198" s="29"/>
      <c r="KI198" s="29"/>
      <c r="KJ198" s="29"/>
      <c r="KK198" s="29"/>
      <c r="KL198" s="29"/>
      <c r="KM198" s="29"/>
      <c r="KN198" s="29"/>
      <c r="KO198" s="29"/>
      <c r="KP198" s="29"/>
      <c r="KQ198" s="29"/>
      <c r="KR198" s="29"/>
      <c r="KS198" s="29"/>
      <c r="KT198" s="29"/>
      <c r="KU198" s="29"/>
      <c r="KV198" s="29"/>
      <c r="KW198" s="29"/>
      <c r="KX198" s="29"/>
      <c r="KY198" s="29"/>
      <c r="KZ198" s="29"/>
      <c r="LA198" s="29"/>
      <c r="LB198" s="29"/>
      <c r="LC198" s="29"/>
      <c r="LD198" s="29"/>
      <c r="LE198" s="29"/>
      <c r="LF198" s="29"/>
      <c r="LG198" s="29"/>
      <c r="LH198" s="29"/>
      <c r="LI198" s="29"/>
      <c r="LJ198" s="29"/>
      <c r="LK198" s="29"/>
      <c r="LL198" s="29"/>
      <c r="LM198" s="29"/>
      <c r="LN198" s="29"/>
      <c r="LO198" s="29"/>
      <c r="LP198" s="29"/>
      <c r="LQ198" s="29"/>
      <c r="LR198" s="29"/>
      <c r="LS198" s="29"/>
      <c r="LT198" s="29"/>
      <c r="LU198" s="29"/>
      <c r="LV198" s="29"/>
      <c r="LW198" s="29"/>
      <c r="LX198" s="29"/>
      <c r="LY198" s="29"/>
      <c r="LZ198" s="29"/>
      <c r="MA198" s="29"/>
      <c r="MB198" s="29"/>
      <c r="MC198" s="29"/>
      <c r="MD198" s="29"/>
      <c r="ME198" s="29"/>
      <c r="MF198" s="29"/>
      <c r="MG198" s="29"/>
      <c r="MH198" s="29"/>
      <c r="MI198" s="29"/>
      <c r="MJ198" s="29"/>
      <c r="MK198" s="29"/>
      <c r="ML198" s="29"/>
      <c r="MM198" s="29"/>
      <c r="MN198" s="29"/>
      <c r="MO198" s="29"/>
      <c r="MP198" s="29"/>
      <c r="MQ198" s="29"/>
      <c r="MR198" s="29"/>
      <c r="MS198" s="29"/>
      <c r="MT198" s="29"/>
      <c r="MU198" s="29"/>
      <c r="MV198" s="29"/>
      <c r="MW198" s="29"/>
      <c r="MX198" s="29"/>
      <c r="MY198" s="29"/>
      <c r="MZ198" s="29"/>
      <c r="NA198" s="29"/>
      <c r="NB198" s="29"/>
      <c r="NC198" s="29"/>
      <c r="ND198" s="29"/>
      <c r="NE198" s="29"/>
      <c r="NF198" s="29"/>
      <c r="NG198" s="29"/>
      <c r="NH198" s="29"/>
      <c r="NI198" s="29"/>
      <c r="NJ198" s="29"/>
      <c r="NK198" s="29"/>
      <c r="NL198" s="29"/>
      <c r="NM198" s="29"/>
      <c r="NN198" s="29"/>
      <c r="NO198" s="29"/>
      <c r="NP198" s="29"/>
      <c r="NQ198" s="29"/>
      <c r="NR198" s="29"/>
      <c r="NS198" s="29"/>
      <c r="NT198" s="29"/>
      <c r="NU198" s="29"/>
      <c r="NV198" s="29"/>
      <c r="NW198" s="29"/>
      <c r="NX198" s="29"/>
      <c r="NY198" s="29"/>
      <c r="NZ198" s="29"/>
      <c r="OA198" s="29"/>
      <c r="OB198" s="29"/>
      <c r="OC198" s="29"/>
      <c r="OD198" s="29"/>
      <c r="OE198" s="29"/>
      <c r="OF198" s="29"/>
      <c r="OG198" s="29"/>
      <c r="OH198" s="29"/>
      <c r="OI198" s="29"/>
      <c r="OJ198" s="29"/>
      <c r="OK198" s="29"/>
      <c r="OL198" s="29"/>
      <c r="OM198" s="29"/>
      <c r="ON198" s="29"/>
      <c r="OO198" s="29"/>
      <c r="OP198" s="29"/>
      <c r="OQ198" s="29"/>
      <c r="OR198" s="29"/>
      <c r="OS198" s="29"/>
      <c r="OT198" s="29"/>
      <c r="OU198" s="29"/>
      <c r="OV198" s="29"/>
      <c r="OW198" s="29"/>
      <c r="OX198" s="29"/>
      <c r="OY198" s="29"/>
      <c r="OZ198" s="29"/>
      <c r="PA198" s="29"/>
      <c r="PB198" s="29"/>
      <c r="PC198" s="29"/>
      <c r="PD198" s="29"/>
      <c r="PE198" s="29"/>
      <c r="PF198" s="29"/>
      <c r="PG198" s="29"/>
      <c r="PH198" s="29"/>
      <c r="PI198" s="29"/>
      <c r="PJ198" s="29"/>
      <c r="PK198" s="29"/>
      <c r="PL198" s="29"/>
      <c r="PM198" s="29"/>
      <c r="PN198" s="29"/>
      <c r="PO198" s="29"/>
      <c r="PP198" s="29"/>
      <c r="PQ198" s="29"/>
      <c r="PR198" s="29"/>
      <c r="PS198" s="29"/>
      <c r="PT198" s="29"/>
      <c r="PU198" s="29"/>
      <c r="PV198" s="29"/>
      <c r="PW198" s="29"/>
      <c r="PX198" s="29"/>
      <c r="PY198" s="29"/>
      <c r="PZ198" s="29"/>
      <c r="QA198" s="29"/>
      <c r="QB198" s="29"/>
      <c r="QC198" s="29"/>
      <c r="QD198" s="29"/>
      <c r="QE198" s="29"/>
      <c r="QF198" s="29"/>
      <c r="QG198" s="29"/>
      <c r="QH198" s="29"/>
      <c r="QI198" s="29"/>
      <c r="QJ198" s="29"/>
      <c r="QK198" s="29"/>
      <c r="QL198" s="29"/>
      <c r="QM198" s="29"/>
      <c r="QN198" s="29"/>
      <c r="QO198" s="29"/>
      <c r="QP198" s="29"/>
      <c r="QQ198" s="29"/>
      <c r="QR198" s="29"/>
      <c r="QS198" s="29"/>
      <c r="QT198" s="29"/>
      <c r="QU198" s="29"/>
      <c r="QV198" s="29"/>
      <c r="QW198" s="29"/>
      <c r="QX198" s="29"/>
      <c r="QY198" s="29"/>
      <c r="QZ198" s="29"/>
      <c r="RA198" s="29"/>
      <c r="RB198" s="29"/>
      <c r="RC198" s="29"/>
      <c r="RD198" s="29"/>
      <c r="RE198" s="29"/>
      <c r="RF198" s="29"/>
      <c r="RG198" s="29"/>
      <c r="RH198" s="29"/>
      <c r="RI198" s="29"/>
      <c r="RJ198" s="29"/>
      <c r="RK198" s="29"/>
      <c r="RL198" s="29"/>
    </row>
    <row r="199" spans="1:480" s="30" customFormat="1" ht="72" customHeight="1" x14ac:dyDescent="0.25">
      <c r="A199" s="34" t="s">
        <v>53</v>
      </c>
      <c r="B199" s="34" t="s">
        <v>60</v>
      </c>
      <c r="C199" s="34" t="s">
        <v>19</v>
      </c>
      <c r="D199" s="26" t="s">
        <v>306</v>
      </c>
      <c r="E199" s="26" t="s">
        <v>55</v>
      </c>
      <c r="F199" s="27" t="s">
        <v>18</v>
      </c>
      <c r="G199" s="28">
        <v>1.2</v>
      </c>
      <c r="H199" s="76">
        <v>45627</v>
      </c>
      <c r="I199" s="107">
        <v>0</v>
      </c>
      <c r="J199" s="107">
        <v>0</v>
      </c>
      <c r="K199" s="28">
        <v>20107.45</v>
      </c>
      <c r="L199" s="28">
        <v>0</v>
      </c>
      <c r="M199" s="28">
        <v>0</v>
      </c>
      <c r="N199" s="52"/>
      <c r="O199" s="52"/>
      <c r="P199" s="75"/>
      <c r="Q199" s="16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  <c r="FY199" s="29"/>
      <c r="FZ199" s="29"/>
      <c r="GA199" s="29"/>
      <c r="GB199" s="29"/>
      <c r="GC199" s="29"/>
      <c r="GD199" s="29"/>
      <c r="GE199" s="29"/>
      <c r="GF199" s="29"/>
      <c r="GG199" s="29"/>
      <c r="GH199" s="29"/>
      <c r="GI199" s="29"/>
      <c r="GJ199" s="29"/>
      <c r="GK199" s="29"/>
      <c r="GL199" s="29"/>
      <c r="GM199" s="29"/>
      <c r="GN199" s="29"/>
      <c r="GO199" s="29"/>
      <c r="GP199" s="29"/>
      <c r="GQ199" s="29"/>
      <c r="GR199" s="29"/>
      <c r="GS199" s="29"/>
      <c r="GT199" s="29"/>
      <c r="GU199" s="29"/>
      <c r="GV199" s="29"/>
      <c r="GW199" s="29"/>
      <c r="GX199" s="29"/>
      <c r="GY199" s="29"/>
      <c r="GZ199" s="29"/>
      <c r="HA199" s="29"/>
      <c r="HB199" s="29"/>
      <c r="HC199" s="29"/>
      <c r="HD199" s="29"/>
      <c r="HE199" s="29"/>
      <c r="HF199" s="29"/>
      <c r="HG199" s="29"/>
      <c r="HH199" s="29"/>
      <c r="HI199" s="29"/>
      <c r="HJ199" s="29"/>
      <c r="HK199" s="29"/>
      <c r="HL199" s="29"/>
      <c r="HM199" s="29"/>
      <c r="HN199" s="29"/>
      <c r="HO199" s="29"/>
      <c r="HP199" s="29"/>
      <c r="HQ199" s="29"/>
      <c r="HR199" s="29"/>
      <c r="HS199" s="29"/>
      <c r="HT199" s="29"/>
      <c r="HU199" s="29"/>
      <c r="HV199" s="29"/>
      <c r="HW199" s="29"/>
      <c r="HX199" s="29"/>
      <c r="HY199" s="29"/>
      <c r="HZ199" s="29"/>
      <c r="IA199" s="29"/>
      <c r="IB199" s="29"/>
      <c r="IC199" s="29"/>
      <c r="ID199" s="29"/>
      <c r="IE199" s="29"/>
      <c r="IF199" s="29"/>
      <c r="IG199" s="29"/>
      <c r="IH199" s="29"/>
      <c r="II199" s="29"/>
      <c r="IJ199" s="29"/>
      <c r="IK199" s="29"/>
      <c r="IL199" s="29"/>
      <c r="IM199" s="29"/>
      <c r="IN199" s="29"/>
      <c r="IO199" s="29"/>
      <c r="IP199" s="29"/>
      <c r="IQ199" s="29"/>
      <c r="IR199" s="29"/>
      <c r="IS199" s="29"/>
      <c r="IT199" s="29"/>
      <c r="IU199" s="29"/>
      <c r="IV199" s="29"/>
      <c r="IW199" s="29"/>
      <c r="IX199" s="29"/>
      <c r="IY199" s="29"/>
      <c r="IZ199" s="29"/>
      <c r="JA199" s="29"/>
      <c r="JB199" s="29"/>
      <c r="JC199" s="29"/>
      <c r="JD199" s="29"/>
      <c r="JE199" s="29"/>
      <c r="JF199" s="29"/>
      <c r="JG199" s="29"/>
      <c r="JH199" s="29"/>
      <c r="JI199" s="29"/>
      <c r="JJ199" s="29"/>
      <c r="JK199" s="29"/>
      <c r="JL199" s="29"/>
      <c r="JM199" s="29"/>
      <c r="JN199" s="29"/>
      <c r="JO199" s="29"/>
      <c r="JP199" s="29"/>
      <c r="JQ199" s="29"/>
      <c r="JR199" s="29"/>
      <c r="JS199" s="29"/>
      <c r="JT199" s="29"/>
      <c r="JU199" s="29"/>
      <c r="JV199" s="29"/>
      <c r="JW199" s="29"/>
      <c r="JX199" s="29"/>
      <c r="JY199" s="29"/>
      <c r="JZ199" s="29"/>
      <c r="KA199" s="29"/>
      <c r="KB199" s="29"/>
      <c r="KC199" s="29"/>
      <c r="KD199" s="29"/>
      <c r="KE199" s="29"/>
      <c r="KF199" s="29"/>
      <c r="KG199" s="29"/>
      <c r="KH199" s="29"/>
      <c r="KI199" s="29"/>
      <c r="KJ199" s="29"/>
      <c r="KK199" s="29"/>
      <c r="KL199" s="29"/>
      <c r="KM199" s="29"/>
      <c r="KN199" s="29"/>
      <c r="KO199" s="29"/>
      <c r="KP199" s="29"/>
      <c r="KQ199" s="29"/>
      <c r="KR199" s="29"/>
      <c r="KS199" s="29"/>
      <c r="KT199" s="29"/>
      <c r="KU199" s="29"/>
      <c r="KV199" s="29"/>
      <c r="KW199" s="29"/>
      <c r="KX199" s="29"/>
      <c r="KY199" s="29"/>
      <c r="KZ199" s="29"/>
      <c r="LA199" s="29"/>
      <c r="LB199" s="29"/>
      <c r="LC199" s="29"/>
      <c r="LD199" s="29"/>
      <c r="LE199" s="29"/>
      <c r="LF199" s="29"/>
      <c r="LG199" s="29"/>
      <c r="LH199" s="29"/>
      <c r="LI199" s="29"/>
      <c r="LJ199" s="29"/>
      <c r="LK199" s="29"/>
      <c r="LL199" s="29"/>
      <c r="LM199" s="29"/>
      <c r="LN199" s="29"/>
      <c r="LO199" s="29"/>
      <c r="LP199" s="29"/>
      <c r="LQ199" s="29"/>
      <c r="LR199" s="29"/>
      <c r="LS199" s="29"/>
      <c r="LT199" s="29"/>
      <c r="LU199" s="29"/>
      <c r="LV199" s="29"/>
      <c r="LW199" s="29"/>
      <c r="LX199" s="29"/>
      <c r="LY199" s="29"/>
      <c r="LZ199" s="29"/>
      <c r="MA199" s="29"/>
      <c r="MB199" s="29"/>
      <c r="MC199" s="29"/>
      <c r="MD199" s="29"/>
      <c r="ME199" s="29"/>
      <c r="MF199" s="29"/>
      <c r="MG199" s="29"/>
      <c r="MH199" s="29"/>
      <c r="MI199" s="29"/>
      <c r="MJ199" s="29"/>
      <c r="MK199" s="29"/>
      <c r="ML199" s="29"/>
      <c r="MM199" s="29"/>
      <c r="MN199" s="29"/>
      <c r="MO199" s="29"/>
      <c r="MP199" s="29"/>
      <c r="MQ199" s="29"/>
      <c r="MR199" s="29"/>
      <c r="MS199" s="29"/>
      <c r="MT199" s="29"/>
      <c r="MU199" s="29"/>
      <c r="MV199" s="29"/>
      <c r="MW199" s="29"/>
      <c r="MX199" s="29"/>
      <c r="MY199" s="29"/>
      <c r="MZ199" s="29"/>
      <c r="NA199" s="29"/>
      <c r="NB199" s="29"/>
      <c r="NC199" s="29"/>
      <c r="ND199" s="29"/>
      <c r="NE199" s="29"/>
      <c r="NF199" s="29"/>
      <c r="NG199" s="29"/>
      <c r="NH199" s="29"/>
      <c r="NI199" s="29"/>
      <c r="NJ199" s="29"/>
      <c r="NK199" s="29"/>
      <c r="NL199" s="29"/>
      <c r="NM199" s="29"/>
      <c r="NN199" s="29"/>
      <c r="NO199" s="29"/>
      <c r="NP199" s="29"/>
      <c r="NQ199" s="29"/>
      <c r="NR199" s="29"/>
      <c r="NS199" s="29"/>
      <c r="NT199" s="29"/>
      <c r="NU199" s="29"/>
      <c r="NV199" s="29"/>
      <c r="NW199" s="29"/>
      <c r="NX199" s="29"/>
      <c r="NY199" s="29"/>
      <c r="NZ199" s="29"/>
      <c r="OA199" s="29"/>
      <c r="OB199" s="29"/>
      <c r="OC199" s="29"/>
      <c r="OD199" s="29"/>
      <c r="OE199" s="29"/>
      <c r="OF199" s="29"/>
      <c r="OG199" s="29"/>
      <c r="OH199" s="29"/>
      <c r="OI199" s="29"/>
      <c r="OJ199" s="29"/>
      <c r="OK199" s="29"/>
      <c r="OL199" s="29"/>
      <c r="OM199" s="29"/>
      <c r="ON199" s="29"/>
      <c r="OO199" s="29"/>
      <c r="OP199" s="29"/>
      <c r="OQ199" s="29"/>
      <c r="OR199" s="29"/>
      <c r="OS199" s="29"/>
      <c r="OT199" s="29"/>
      <c r="OU199" s="29"/>
      <c r="OV199" s="29"/>
      <c r="OW199" s="29"/>
      <c r="OX199" s="29"/>
      <c r="OY199" s="29"/>
      <c r="OZ199" s="29"/>
      <c r="PA199" s="29"/>
      <c r="PB199" s="29"/>
      <c r="PC199" s="29"/>
      <c r="PD199" s="29"/>
      <c r="PE199" s="29"/>
      <c r="PF199" s="29"/>
      <c r="PG199" s="29"/>
      <c r="PH199" s="29"/>
      <c r="PI199" s="29"/>
      <c r="PJ199" s="29"/>
      <c r="PK199" s="29"/>
      <c r="PL199" s="29"/>
      <c r="PM199" s="29"/>
      <c r="PN199" s="29"/>
      <c r="PO199" s="29"/>
      <c r="PP199" s="29"/>
      <c r="PQ199" s="29"/>
      <c r="PR199" s="29"/>
      <c r="PS199" s="29"/>
      <c r="PT199" s="29"/>
      <c r="PU199" s="29"/>
      <c r="PV199" s="29"/>
      <c r="PW199" s="29"/>
      <c r="PX199" s="29"/>
      <c r="PY199" s="29"/>
      <c r="PZ199" s="29"/>
      <c r="QA199" s="29"/>
      <c r="QB199" s="29"/>
      <c r="QC199" s="29"/>
      <c r="QD199" s="29"/>
      <c r="QE199" s="29"/>
      <c r="QF199" s="29"/>
      <c r="QG199" s="29"/>
      <c r="QH199" s="29"/>
      <c r="QI199" s="29"/>
      <c r="QJ199" s="29"/>
      <c r="QK199" s="29"/>
      <c r="QL199" s="29"/>
      <c r="QM199" s="29"/>
      <c r="QN199" s="29"/>
      <c r="QO199" s="29"/>
      <c r="QP199" s="29"/>
      <c r="QQ199" s="29"/>
      <c r="QR199" s="29"/>
      <c r="QS199" s="29"/>
      <c r="QT199" s="29"/>
      <c r="QU199" s="29"/>
      <c r="QV199" s="29"/>
      <c r="QW199" s="29"/>
      <c r="QX199" s="29"/>
      <c r="QY199" s="29"/>
      <c r="QZ199" s="29"/>
      <c r="RA199" s="29"/>
      <c r="RB199" s="29"/>
      <c r="RC199" s="29"/>
      <c r="RD199" s="29"/>
      <c r="RE199" s="29"/>
      <c r="RF199" s="29"/>
      <c r="RG199" s="29"/>
      <c r="RH199" s="29"/>
      <c r="RI199" s="29"/>
      <c r="RJ199" s="29"/>
      <c r="RK199" s="29"/>
      <c r="RL199" s="29"/>
    </row>
    <row r="200" spans="1:480" s="30" customFormat="1" ht="72" customHeight="1" x14ac:dyDescent="0.25">
      <c r="A200" s="34" t="s">
        <v>53</v>
      </c>
      <c r="B200" s="34" t="s">
        <v>60</v>
      </c>
      <c r="C200" s="34" t="s">
        <v>19</v>
      </c>
      <c r="D200" s="26" t="s">
        <v>304</v>
      </c>
      <c r="E200" s="26" t="s">
        <v>55</v>
      </c>
      <c r="F200" s="27" t="s">
        <v>18</v>
      </c>
      <c r="G200" s="28">
        <v>0.92</v>
      </c>
      <c r="H200" s="76">
        <v>45627</v>
      </c>
      <c r="I200" s="107">
        <v>0</v>
      </c>
      <c r="J200" s="107">
        <v>0</v>
      </c>
      <c r="K200" s="28">
        <v>11950.3</v>
      </c>
      <c r="L200" s="28">
        <v>0</v>
      </c>
      <c r="M200" s="28">
        <v>0</v>
      </c>
      <c r="N200" s="52"/>
      <c r="O200" s="52"/>
      <c r="P200" s="75"/>
      <c r="Q200" s="16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  <c r="FY200" s="29"/>
      <c r="FZ200" s="29"/>
      <c r="GA200" s="29"/>
      <c r="GB200" s="29"/>
      <c r="GC200" s="29"/>
      <c r="GD200" s="29"/>
      <c r="GE200" s="29"/>
      <c r="GF200" s="29"/>
      <c r="GG200" s="29"/>
      <c r="GH200" s="29"/>
      <c r="GI200" s="29"/>
      <c r="GJ200" s="29"/>
      <c r="GK200" s="29"/>
      <c r="GL200" s="29"/>
      <c r="GM200" s="29"/>
      <c r="GN200" s="29"/>
      <c r="GO200" s="29"/>
      <c r="GP200" s="29"/>
      <c r="GQ200" s="29"/>
      <c r="GR200" s="29"/>
      <c r="GS200" s="29"/>
      <c r="GT200" s="29"/>
      <c r="GU200" s="29"/>
      <c r="GV200" s="29"/>
      <c r="GW200" s="29"/>
      <c r="GX200" s="29"/>
      <c r="GY200" s="29"/>
      <c r="GZ200" s="29"/>
      <c r="HA200" s="29"/>
      <c r="HB200" s="29"/>
      <c r="HC200" s="29"/>
      <c r="HD200" s="29"/>
      <c r="HE200" s="29"/>
      <c r="HF200" s="29"/>
      <c r="HG200" s="29"/>
      <c r="HH200" s="29"/>
      <c r="HI200" s="29"/>
      <c r="HJ200" s="29"/>
      <c r="HK200" s="29"/>
      <c r="HL200" s="29"/>
      <c r="HM200" s="29"/>
      <c r="HN200" s="29"/>
      <c r="HO200" s="29"/>
      <c r="HP200" s="29"/>
      <c r="HQ200" s="29"/>
      <c r="HR200" s="29"/>
      <c r="HS200" s="29"/>
      <c r="HT200" s="29"/>
      <c r="HU200" s="29"/>
      <c r="HV200" s="29"/>
      <c r="HW200" s="29"/>
      <c r="HX200" s="29"/>
      <c r="HY200" s="29"/>
      <c r="HZ200" s="29"/>
      <c r="IA200" s="29"/>
      <c r="IB200" s="29"/>
      <c r="IC200" s="29"/>
      <c r="ID200" s="29"/>
      <c r="IE200" s="29"/>
      <c r="IF200" s="29"/>
      <c r="IG200" s="29"/>
      <c r="IH200" s="29"/>
      <c r="II200" s="29"/>
      <c r="IJ200" s="29"/>
      <c r="IK200" s="29"/>
      <c r="IL200" s="29"/>
      <c r="IM200" s="29"/>
      <c r="IN200" s="29"/>
      <c r="IO200" s="29"/>
      <c r="IP200" s="29"/>
      <c r="IQ200" s="29"/>
      <c r="IR200" s="29"/>
      <c r="IS200" s="29"/>
      <c r="IT200" s="29"/>
      <c r="IU200" s="29"/>
      <c r="IV200" s="29"/>
      <c r="IW200" s="29"/>
      <c r="IX200" s="29"/>
      <c r="IY200" s="29"/>
      <c r="IZ200" s="29"/>
      <c r="JA200" s="29"/>
      <c r="JB200" s="29"/>
      <c r="JC200" s="29"/>
      <c r="JD200" s="29"/>
      <c r="JE200" s="29"/>
      <c r="JF200" s="29"/>
      <c r="JG200" s="29"/>
      <c r="JH200" s="29"/>
      <c r="JI200" s="29"/>
      <c r="JJ200" s="29"/>
      <c r="JK200" s="29"/>
      <c r="JL200" s="29"/>
      <c r="JM200" s="29"/>
      <c r="JN200" s="29"/>
      <c r="JO200" s="29"/>
      <c r="JP200" s="29"/>
      <c r="JQ200" s="29"/>
      <c r="JR200" s="29"/>
      <c r="JS200" s="29"/>
      <c r="JT200" s="29"/>
      <c r="JU200" s="29"/>
      <c r="JV200" s="29"/>
      <c r="JW200" s="29"/>
      <c r="JX200" s="29"/>
      <c r="JY200" s="29"/>
      <c r="JZ200" s="29"/>
      <c r="KA200" s="29"/>
      <c r="KB200" s="29"/>
      <c r="KC200" s="29"/>
      <c r="KD200" s="29"/>
      <c r="KE200" s="29"/>
      <c r="KF200" s="29"/>
      <c r="KG200" s="29"/>
      <c r="KH200" s="29"/>
      <c r="KI200" s="29"/>
      <c r="KJ200" s="29"/>
      <c r="KK200" s="29"/>
      <c r="KL200" s="29"/>
      <c r="KM200" s="29"/>
      <c r="KN200" s="29"/>
      <c r="KO200" s="29"/>
      <c r="KP200" s="29"/>
      <c r="KQ200" s="29"/>
      <c r="KR200" s="29"/>
      <c r="KS200" s="29"/>
      <c r="KT200" s="29"/>
      <c r="KU200" s="29"/>
      <c r="KV200" s="29"/>
      <c r="KW200" s="29"/>
      <c r="KX200" s="29"/>
      <c r="KY200" s="29"/>
      <c r="KZ200" s="29"/>
      <c r="LA200" s="29"/>
      <c r="LB200" s="29"/>
      <c r="LC200" s="29"/>
      <c r="LD200" s="29"/>
      <c r="LE200" s="29"/>
      <c r="LF200" s="29"/>
      <c r="LG200" s="29"/>
      <c r="LH200" s="29"/>
      <c r="LI200" s="29"/>
      <c r="LJ200" s="29"/>
      <c r="LK200" s="29"/>
      <c r="LL200" s="29"/>
      <c r="LM200" s="29"/>
      <c r="LN200" s="29"/>
      <c r="LO200" s="29"/>
      <c r="LP200" s="29"/>
      <c r="LQ200" s="29"/>
      <c r="LR200" s="29"/>
      <c r="LS200" s="29"/>
      <c r="LT200" s="29"/>
      <c r="LU200" s="29"/>
      <c r="LV200" s="29"/>
      <c r="LW200" s="29"/>
      <c r="LX200" s="29"/>
      <c r="LY200" s="29"/>
      <c r="LZ200" s="29"/>
      <c r="MA200" s="29"/>
      <c r="MB200" s="29"/>
      <c r="MC200" s="29"/>
      <c r="MD200" s="29"/>
      <c r="ME200" s="29"/>
      <c r="MF200" s="29"/>
      <c r="MG200" s="29"/>
      <c r="MH200" s="29"/>
      <c r="MI200" s="29"/>
      <c r="MJ200" s="29"/>
      <c r="MK200" s="29"/>
      <c r="ML200" s="29"/>
      <c r="MM200" s="29"/>
      <c r="MN200" s="29"/>
      <c r="MO200" s="29"/>
      <c r="MP200" s="29"/>
      <c r="MQ200" s="29"/>
      <c r="MR200" s="29"/>
      <c r="MS200" s="29"/>
      <c r="MT200" s="29"/>
      <c r="MU200" s="29"/>
      <c r="MV200" s="29"/>
      <c r="MW200" s="29"/>
      <c r="MX200" s="29"/>
      <c r="MY200" s="29"/>
      <c r="MZ200" s="29"/>
      <c r="NA200" s="29"/>
      <c r="NB200" s="29"/>
      <c r="NC200" s="29"/>
      <c r="ND200" s="29"/>
      <c r="NE200" s="29"/>
      <c r="NF200" s="29"/>
      <c r="NG200" s="29"/>
      <c r="NH200" s="29"/>
      <c r="NI200" s="29"/>
      <c r="NJ200" s="29"/>
      <c r="NK200" s="29"/>
      <c r="NL200" s="29"/>
      <c r="NM200" s="29"/>
      <c r="NN200" s="29"/>
      <c r="NO200" s="29"/>
      <c r="NP200" s="29"/>
      <c r="NQ200" s="29"/>
      <c r="NR200" s="29"/>
      <c r="NS200" s="29"/>
      <c r="NT200" s="29"/>
      <c r="NU200" s="29"/>
      <c r="NV200" s="29"/>
      <c r="NW200" s="29"/>
      <c r="NX200" s="29"/>
      <c r="NY200" s="29"/>
      <c r="NZ200" s="29"/>
      <c r="OA200" s="29"/>
      <c r="OB200" s="29"/>
      <c r="OC200" s="29"/>
      <c r="OD200" s="29"/>
      <c r="OE200" s="29"/>
      <c r="OF200" s="29"/>
      <c r="OG200" s="29"/>
      <c r="OH200" s="29"/>
      <c r="OI200" s="29"/>
      <c r="OJ200" s="29"/>
      <c r="OK200" s="29"/>
      <c r="OL200" s="29"/>
      <c r="OM200" s="29"/>
      <c r="ON200" s="29"/>
      <c r="OO200" s="29"/>
      <c r="OP200" s="29"/>
      <c r="OQ200" s="29"/>
      <c r="OR200" s="29"/>
      <c r="OS200" s="29"/>
      <c r="OT200" s="29"/>
      <c r="OU200" s="29"/>
      <c r="OV200" s="29"/>
      <c r="OW200" s="29"/>
      <c r="OX200" s="29"/>
      <c r="OY200" s="29"/>
      <c r="OZ200" s="29"/>
      <c r="PA200" s="29"/>
      <c r="PB200" s="29"/>
      <c r="PC200" s="29"/>
      <c r="PD200" s="29"/>
      <c r="PE200" s="29"/>
      <c r="PF200" s="29"/>
      <c r="PG200" s="29"/>
      <c r="PH200" s="29"/>
      <c r="PI200" s="29"/>
      <c r="PJ200" s="29"/>
      <c r="PK200" s="29"/>
      <c r="PL200" s="29"/>
      <c r="PM200" s="29"/>
      <c r="PN200" s="29"/>
      <c r="PO200" s="29"/>
      <c r="PP200" s="29"/>
      <c r="PQ200" s="29"/>
      <c r="PR200" s="29"/>
      <c r="PS200" s="29"/>
      <c r="PT200" s="29"/>
      <c r="PU200" s="29"/>
      <c r="PV200" s="29"/>
      <c r="PW200" s="29"/>
      <c r="PX200" s="29"/>
      <c r="PY200" s="29"/>
      <c r="PZ200" s="29"/>
      <c r="QA200" s="29"/>
      <c r="QB200" s="29"/>
      <c r="QC200" s="29"/>
      <c r="QD200" s="29"/>
      <c r="QE200" s="29"/>
      <c r="QF200" s="29"/>
      <c r="QG200" s="29"/>
      <c r="QH200" s="29"/>
      <c r="QI200" s="29"/>
      <c r="QJ200" s="29"/>
      <c r="QK200" s="29"/>
      <c r="QL200" s="29"/>
      <c r="QM200" s="29"/>
      <c r="QN200" s="29"/>
      <c r="QO200" s="29"/>
      <c r="QP200" s="29"/>
      <c r="QQ200" s="29"/>
      <c r="QR200" s="29"/>
      <c r="QS200" s="29"/>
      <c r="QT200" s="29"/>
      <c r="QU200" s="29"/>
      <c r="QV200" s="29"/>
      <c r="QW200" s="29"/>
      <c r="QX200" s="29"/>
      <c r="QY200" s="29"/>
      <c r="QZ200" s="29"/>
      <c r="RA200" s="29"/>
      <c r="RB200" s="29"/>
      <c r="RC200" s="29"/>
      <c r="RD200" s="29"/>
      <c r="RE200" s="29"/>
      <c r="RF200" s="29"/>
      <c r="RG200" s="29"/>
      <c r="RH200" s="29"/>
      <c r="RI200" s="29"/>
      <c r="RJ200" s="29"/>
      <c r="RK200" s="29"/>
      <c r="RL200" s="29"/>
    </row>
    <row r="201" spans="1:480" s="30" customFormat="1" ht="72" customHeight="1" x14ac:dyDescent="0.25">
      <c r="A201" s="34" t="s">
        <v>53</v>
      </c>
      <c r="B201" s="34" t="s">
        <v>60</v>
      </c>
      <c r="C201" s="34" t="s">
        <v>19</v>
      </c>
      <c r="D201" s="26" t="s">
        <v>305</v>
      </c>
      <c r="E201" s="26" t="s">
        <v>55</v>
      </c>
      <c r="F201" s="27" t="s">
        <v>18</v>
      </c>
      <c r="G201" s="28">
        <v>0.87</v>
      </c>
      <c r="H201" s="76">
        <v>45628</v>
      </c>
      <c r="I201" s="107">
        <v>0</v>
      </c>
      <c r="J201" s="107">
        <v>0</v>
      </c>
      <c r="K201" s="28">
        <v>17280.04</v>
      </c>
      <c r="L201" s="28">
        <v>0</v>
      </c>
      <c r="M201" s="28">
        <v>0</v>
      </c>
      <c r="N201" s="52"/>
      <c r="O201" s="52"/>
      <c r="P201" s="75"/>
      <c r="Q201" s="16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  <c r="FY201" s="29"/>
      <c r="FZ201" s="29"/>
      <c r="GA201" s="29"/>
      <c r="GB201" s="29"/>
      <c r="GC201" s="29"/>
      <c r="GD201" s="29"/>
      <c r="GE201" s="29"/>
      <c r="GF201" s="29"/>
      <c r="GG201" s="29"/>
      <c r="GH201" s="29"/>
      <c r="GI201" s="29"/>
      <c r="GJ201" s="29"/>
      <c r="GK201" s="29"/>
      <c r="GL201" s="29"/>
      <c r="GM201" s="29"/>
      <c r="GN201" s="29"/>
      <c r="GO201" s="29"/>
      <c r="GP201" s="29"/>
      <c r="GQ201" s="29"/>
      <c r="GR201" s="29"/>
      <c r="GS201" s="29"/>
      <c r="GT201" s="29"/>
      <c r="GU201" s="29"/>
      <c r="GV201" s="29"/>
      <c r="GW201" s="29"/>
      <c r="GX201" s="29"/>
      <c r="GY201" s="29"/>
      <c r="GZ201" s="29"/>
      <c r="HA201" s="29"/>
      <c r="HB201" s="29"/>
      <c r="HC201" s="29"/>
      <c r="HD201" s="29"/>
      <c r="HE201" s="29"/>
      <c r="HF201" s="29"/>
      <c r="HG201" s="29"/>
      <c r="HH201" s="29"/>
      <c r="HI201" s="29"/>
      <c r="HJ201" s="29"/>
      <c r="HK201" s="29"/>
      <c r="HL201" s="29"/>
      <c r="HM201" s="29"/>
      <c r="HN201" s="29"/>
      <c r="HO201" s="29"/>
      <c r="HP201" s="29"/>
      <c r="HQ201" s="29"/>
      <c r="HR201" s="29"/>
      <c r="HS201" s="29"/>
      <c r="HT201" s="29"/>
      <c r="HU201" s="29"/>
      <c r="HV201" s="29"/>
      <c r="HW201" s="29"/>
      <c r="HX201" s="29"/>
      <c r="HY201" s="29"/>
      <c r="HZ201" s="29"/>
      <c r="IA201" s="29"/>
      <c r="IB201" s="29"/>
      <c r="IC201" s="29"/>
      <c r="ID201" s="29"/>
      <c r="IE201" s="29"/>
      <c r="IF201" s="29"/>
      <c r="IG201" s="29"/>
      <c r="IH201" s="29"/>
      <c r="II201" s="29"/>
      <c r="IJ201" s="29"/>
      <c r="IK201" s="29"/>
      <c r="IL201" s="29"/>
      <c r="IM201" s="29"/>
      <c r="IN201" s="29"/>
      <c r="IO201" s="29"/>
      <c r="IP201" s="29"/>
      <c r="IQ201" s="29"/>
      <c r="IR201" s="29"/>
      <c r="IS201" s="29"/>
      <c r="IT201" s="29"/>
      <c r="IU201" s="29"/>
      <c r="IV201" s="29"/>
      <c r="IW201" s="29"/>
      <c r="IX201" s="29"/>
      <c r="IY201" s="29"/>
      <c r="IZ201" s="29"/>
      <c r="JA201" s="29"/>
      <c r="JB201" s="29"/>
      <c r="JC201" s="29"/>
      <c r="JD201" s="29"/>
      <c r="JE201" s="29"/>
      <c r="JF201" s="29"/>
      <c r="JG201" s="29"/>
      <c r="JH201" s="29"/>
      <c r="JI201" s="29"/>
      <c r="JJ201" s="29"/>
      <c r="JK201" s="29"/>
      <c r="JL201" s="29"/>
      <c r="JM201" s="29"/>
      <c r="JN201" s="29"/>
      <c r="JO201" s="29"/>
      <c r="JP201" s="29"/>
      <c r="JQ201" s="29"/>
      <c r="JR201" s="29"/>
      <c r="JS201" s="29"/>
      <c r="JT201" s="29"/>
      <c r="JU201" s="29"/>
      <c r="JV201" s="29"/>
      <c r="JW201" s="29"/>
      <c r="JX201" s="29"/>
      <c r="JY201" s="29"/>
      <c r="JZ201" s="29"/>
      <c r="KA201" s="29"/>
      <c r="KB201" s="29"/>
      <c r="KC201" s="29"/>
      <c r="KD201" s="29"/>
      <c r="KE201" s="29"/>
      <c r="KF201" s="29"/>
      <c r="KG201" s="29"/>
      <c r="KH201" s="29"/>
      <c r="KI201" s="29"/>
      <c r="KJ201" s="29"/>
      <c r="KK201" s="29"/>
      <c r="KL201" s="29"/>
      <c r="KM201" s="29"/>
      <c r="KN201" s="29"/>
      <c r="KO201" s="29"/>
      <c r="KP201" s="29"/>
      <c r="KQ201" s="29"/>
      <c r="KR201" s="29"/>
      <c r="KS201" s="29"/>
      <c r="KT201" s="29"/>
      <c r="KU201" s="29"/>
      <c r="KV201" s="29"/>
      <c r="KW201" s="29"/>
      <c r="KX201" s="29"/>
      <c r="KY201" s="29"/>
      <c r="KZ201" s="29"/>
      <c r="LA201" s="29"/>
      <c r="LB201" s="29"/>
      <c r="LC201" s="29"/>
      <c r="LD201" s="29"/>
      <c r="LE201" s="29"/>
      <c r="LF201" s="29"/>
      <c r="LG201" s="29"/>
      <c r="LH201" s="29"/>
      <c r="LI201" s="29"/>
      <c r="LJ201" s="29"/>
      <c r="LK201" s="29"/>
      <c r="LL201" s="29"/>
      <c r="LM201" s="29"/>
      <c r="LN201" s="29"/>
      <c r="LO201" s="29"/>
      <c r="LP201" s="29"/>
      <c r="LQ201" s="29"/>
      <c r="LR201" s="29"/>
      <c r="LS201" s="29"/>
      <c r="LT201" s="29"/>
      <c r="LU201" s="29"/>
      <c r="LV201" s="29"/>
      <c r="LW201" s="29"/>
      <c r="LX201" s="29"/>
      <c r="LY201" s="29"/>
      <c r="LZ201" s="29"/>
      <c r="MA201" s="29"/>
      <c r="MB201" s="29"/>
      <c r="MC201" s="29"/>
      <c r="MD201" s="29"/>
      <c r="ME201" s="29"/>
      <c r="MF201" s="29"/>
      <c r="MG201" s="29"/>
      <c r="MH201" s="29"/>
      <c r="MI201" s="29"/>
      <c r="MJ201" s="29"/>
      <c r="MK201" s="29"/>
      <c r="ML201" s="29"/>
      <c r="MM201" s="29"/>
      <c r="MN201" s="29"/>
      <c r="MO201" s="29"/>
      <c r="MP201" s="29"/>
      <c r="MQ201" s="29"/>
      <c r="MR201" s="29"/>
      <c r="MS201" s="29"/>
      <c r="MT201" s="29"/>
      <c r="MU201" s="29"/>
      <c r="MV201" s="29"/>
      <c r="MW201" s="29"/>
      <c r="MX201" s="29"/>
      <c r="MY201" s="29"/>
      <c r="MZ201" s="29"/>
      <c r="NA201" s="29"/>
      <c r="NB201" s="29"/>
      <c r="NC201" s="29"/>
      <c r="ND201" s="29"/>
      <c r="NE201" s="29"/>
      <c r="NF201" s="29"/>
      <c r="NG201" s="29"/>
      <c r="NH201" s="29"/>
      <c r="NI201" s="29"/>
      <c r="NJ201" s="29"/>
      <c r="NK201" s="29"/>
      <c r="NL201" s="29"/>
      <c r="NM201" s="29"/>
      <c r="NN201" s="29"/>
      <c r="NO201" s="29"/>
      <c r="NP201" s="29"/>
      <c r="NQ201" s="29"/>
      <c r="NR201" s="29"/>
      <c r="NS201" s="29"/>
      <c r="NT201" s="29"/>
      <c r="NU201" s="29"/>
      <c r="NV201" s="29"/>
      <c r="NW201" s="29"/>
      <c r="NX201" s="29"/>
      <c r="NY201" s="29"/>
      <c r="NZ201" s="29"/>
      <c r="OA201" s="29"/>
      <c r="OB201" s="29"/>
      <c r="OC201" s="29"/>
      <c r="OD201" s="29"/>
      <c r="OE201" s="29"/>
      <c r="OF201" s="29"/>
      <c r="OG201" s="29"/>
      <c r="OH201" s="29"/>
      <c r="OI201" s="29"/>
      <c r="OJ201" s="29"/>
      <c r="OK201" s="29"/>
      <c r="OL201" s="29"/>
      <c r="OM201" s="29"/>
      <c r="ON201" s="29"/>
      <c r="OO201" s="29"/>
      <c r="OP201" s="29"/>
      <c r="OQ201" s="29"/>
      <c r="OR201" s="29"/>
      <c r="OS201" s="29"/>
      <c r="OT201" s="29"/>
      <c r="OU201" s="29"/>
      <c r="OV201" s="29"/>
      <c r="OW201" s="29"/>
      <c r="OX201" s="29"/>
      <c r="OY201" s="29"/>
      <c r="OZ201" s="29"/>
      <c r="PA201" s="29"/>
      <c r="PB201" s="29"/>
      <c r="PC201" s="29"/>
      <c r="PD201" s="29"/>
      <c r="PE201" s="29"/>
      <c r="PF201" s="29"/>
      <c r="PG201" s="29"/>
      <c r="PH201" s="29"/>
      <c r="PI201" s="29"/>
      <c r="PJ201" s="29"/>
      <c r="PK201" s="29"/>
      <c r="PL201" s="29"/>
      <c r="PM201" s="29"/>
      <c r="PN201" s="29"/>
      <c r="PO201" s="29"/>
      <c r="PP201" s="29"/>
      <c r="PQ201" s="29"/>
      <c r="PR201" s="29"/>
      <c r="PS201" s="29"/>
      <c r="PT201" s="29"/>
      <c r="PU201" s="29"/>
      <c r="PV201" s="29"/>
      <c r="PW201" s="29"/>
      <c r="PX201" s="29"/>
      <c r="PY201" s="29"/>
      <c r="PZ201" s="29"/>
      <c r="QA201" s="29"/>
      <c r="QB201" s="29"/>
      <c r="QC201" s="29"/>
      <c r="QD201" s="29"/>
      <c r="QE201" s="29"/>
      <c r="QF201" s="29"/>
      <c r="QG201" s="29"/>
      <c r="QH201" s="29"/>
      <c r="QI201" s="29"/>
      <c r="QJ201" s="29"/>
      <c r="QK201" s="29"/>
      <c r="QL201" s="29"/>
      <c r="QM201" s="29"/>
      <c r="QN201" s="29"/>
      <c r="QO201" s="29"/>
      <c r="QP201" s="29"/>
      <c r="QQ201" s="29"/>
      <c r="QR201" s="29"/>
      <c r="QS201" s="29"/>
      <c r="QT201" s="29"/>
      <c r="QU201" s="29"/>
      <c r="QV201" s="29"/>
      <c r="QW201" s="29"/>
      <c r="QX201" s="29"/>
      <c r="QY201" s="29"/>
      <c r="QZ201" s="29"/>
      <c r="RA201" s="29"/>
      <c r="RB201" s="29"/>
      <c r="RC201" s="29"/>
      <c r="RD201" s="29"/>
      <c r="RE201" s="29"/>
      <c r="RF201" s="29"/>
      <c r="RG201" s="29"/>
      <c r="RH201" s="29"/>
      <c r="RI201" s="29"/>
      <c r="RJ201" s="29"/>
      <c r="RK201" s="29"/>
      <c r="RL201" s="29"/>
    </row>
    <row r="202" spans="1:480" s="30" customFormat="1" ht="72" customHeight="1" x14ac:dyDescent="0.25">
      <c r="A202" s="34" t="s">
        <v>53</v>
      </c>
      <c r="B202" s="34" t="s">
        <v>60</v>
      </c>
      <c r="C202" s="34" t="s">
        <v>19</v>
      </c>
      <c r="D202" s="26" t="s">
        <v>307</v>
      </c>
      <c r="E202" s="26" t="s">
        <v>55</v>
      </c>
      <c r="F202" s="27" t="s">
        <v>18</v>
      </c>
      <c r="G202" s="28">
        <v>0.55000000000000004</v>
      </c>
      <c r="H202" s="76">
        <v>45629</v>
      </c>
      <c r="I202" s="107">
        <v>0</v>
      </c>
      <c r="J202" s="107">
        <v>0</v>
      </c>
      <c r="K202" s="28">
        <v>5162.46</v>
      </c>
      <c r="L202" s="28">
        <v>0</v>
      </c>
      <c r="M202" s="28">
        <v>0</v>
      </c>
      <c r="N202" s="52"/>
      <c r="O202" s="52"/>
      <c r="P202" s="75"/>
      <c r="Q202" s="16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  <c r="FY202" s="29"/>
      <c r="FZ202" s="29"/>
      <c r="GA202" s="29"/>
      <c r="GB202" s="29"/>
      <c r="GC202" s="29"/>
      <c r="GD202" s="29"/>
      <c r="GE202" s="29"/>
      <c r="GF202" s="29"/>
      <c r="GG202" s="29"/>
      <c r="GH202" s="29"/>
      <c r="GI202" s="29"/>
      <c r="GJ202" s="29"/>
      <c r="GK202" s="29"/>
      <c r="GL202" s="29"/>
      <c r="GM202" s="29"/>
      <c r="GN202" s="29"/>
      <c r="GO202" s="29"/>
      <c r="GP202" s="29"/>
      <c r="GQ202" s="29"/>
      <c r="GR202" s="29"/>
      <c r="GS202" s="29"/>
      <c r="GT202" s="29"/>
      <c r="GU202" s="29"/>
      <c r="GV202" s="29"/>
      <c r="GW202" s="29"/>
      <c r="GX202" s="29"/>
      <c r="GY202" s="29"/>
      <c r="GZ202" s="29"/>
      <c r="HA202" s="29"/>
      <c r="HB202" s="29"/>
      <c r="HC202" s="29"/>
      <c r="HD202" s="29"/>
      <c r="HE202" s="29"/>
      <c r="HF202" s="29"/>
      <c r="HG202" s="29"/>
      <c r="HH202" s="29"/>
      <c r="HI202" s="29"/>
      <c r="HJ202" s="29"/>
      <c r="HK202" s="29"/>
      <c r="HL202" s="29"/>
      <c r="HM202" s="29"/>
      <c r="HN202" s="29"/>
      <c r="HO202" s="29"/>
      <c r="HP202" s="29"/>
      <c r="HQ202" s="29"/>
      <c r="HR202" s="29"/>
      <c r="HS202" s="29"/>
      <c r="HT202" s="29"/>
      <c r="HU202" s="29"/>
      <c r="HV202" s="29"/>
      <c r="HW202" s="29"/>
      <c r="HX202" s="29"/>
      <c r="HY202" s="29"/>
      <c r="HZ202" s="29"/>
      <c r="IA202" s="29"/>
      <c r="IB202" s="29"/>
      <c r="IC202" s="29"/>
      <c r="ID202" s="29"/>
      <c r="IE202" s="29"/>
      <c r="IF202" s="29"/>
      <c r="IG202" s="29"/>
      <c r="IH202" s="29"/>
      <c r="II202" s="29"/>
      <c r="IJ202" s="29"/>
      <c r="IK202" s="29"/>
      <c r="IL202" s="29"/>
      <c r="IM202" s="29"/>
      <c r="IN202" s="29"/>
      <c r="IO202" s="29"/>
      <c r="IP202" s="29"/>
      <c r="IQ202" s="29"/>
      <c r="IR202" s="29"/>
      <c r="IS202" s="29"/>
      <c r="IT202" s="29"/>
      <c r="IU202" s="29"/>
      <c r="IV202" s="29"/>
      <c r="IW202" s="29"/>
      <c r="IX202" s="29"/>
      <c r="IY202" s="29"/>
      <c r="IZ202" s="29"/>
      <c r="JA202" s="29"/>
      <c r="JB202" s="29"/>
      <c r="JC202" s="29"/>
      <c r="JD202" s="29"/>
      <c r="JE202" s="29"/>
      <c r="JF202" s="29"/>
      <c r="JG202" s="29"/>
      <c r="JH202" s="29"/>
      <c r="JI202" s="29"/>
      <c r="JJ202" s="29"/>
      <c r="JK202" s="29"/>
      <c r="JL202" s="29"/>
      <c r="JM202" s="29"/>
      <c r="JN202" s="29"/>
      <c r="JO202" s="29"/>
      <c r="JP202" s="29"/>
      <c r="JQ202" s="29"/>
      <c r="JR202" s="29"/>
      <c r="JS202" s="29"/>
      <c r="JT202" s="29"/>
      <c r="JU202" s="29"/>
      <c r="JV202" s="29"/>
      <c r="JW202" s="29"/>
      <c r="JX202" s="29"/>
      <c r="JY202" s="29"/>
      <c r="JZ202" s="29"/>
      <c r="KA202" s="29"/>
      <c r="KB202" s="29"/>
      <c r="KC202" s="29"/>
      <c r="KD202" s="29"/>
      <c r="KE202" s="29"/>
      <c r="KF202" s="29"/>
      <c r="KG202" s="29"/>
      <c r="KH202" s="29"/>
      <c r="KI202" s="29"/>
      <c r="KJ202" s="29"/>
      <c r="KK202" s="29"/>
      <c r="KL202" s="29"/>
      <c r="KM202" s="29"/>
      <c r="KN202" s="29"/>
      <c r="KO202" s="29"/>
      <c r="KP202" s="29"/>
      <c r="KQ202" s="29"/>
      <c r="KR202" s="29"/>
      <c r="KS202" s="29"/>
      <c r="KT202" s="29"/>
      <c r="KU202" s="29"/>
      <c r="KV202" s="29"/>
      <c r="KW202" s="29"/>
      <c r="KX202" s="29"/>
      <c r="KY202" s="29"/>
      <c r="KZ202" s="29"/>
      <c r="LA202" s="29"/>
      <c r="LB202" s="29"/>
      <c r="LC202" s="29"/>
      <c r="LD202" s="29"/>
      <c r="LE202" s="29"/>
      <c r="LF202" s="29"/>
      <c r="LG202" s="29"/>
      <c r="LH202" s="29"/>
      <c r="LI202" s="29"/>
      <c r="LJ202" s="29"/>
      <c r="LK202" s="29"/>
      <c r="LL202" s="29"/>
      <c r="LM202" s="29"/>
      <c r="LN202" s="29"/>
      <c r="LO202" s="29"/>
      <c r="LP202" s="29"/>
      <c r="LQ202" s="29"/>
      <c r="LR202" s="29"/>
      <c r="LS202" s="29"/>
      <c r="LT202" s="29"/>
      <c r="LU202" s="29"/>
      <c r="LV202" s="29"/>
      <c r="LW202" s="29"/>
      <c r="LX202" s="29"/>
      <c r="LY202" s="29"/>
      <c r="LZ202" s="29"/>
      <c r="MA202" s="29"/>
      <c r="MB202" s="29"/>
      <c r="MC202" s="29"/>
      <c r="MD202" s="29"/>
      <c r="ME202" s="29"/>
      <c r="MF202" s="29"/>
      <c r="MG202" s="29"/>
      <c r="MH202" s="29"/>
      <c r="MI202" s="29"/>
      <c r="MJ202" s="29"/>
      <c r="MK202" s="29"/>
      <c r="ML202" s="29"/>
      <c r="MM202" s="29"/>
      <c r="MN202" s="29"/>
      <c r="MO202" s="29"/>
      <c r="MP202" s="29"/>
      <c r="MQ202" s="29"/>
      <c r="MR202" s="29"/>
      <c r="MS202" s="29"/>
      <c r="MT202" s="29"/>
      <c r="MU202" s="29"/>
      <c r="MV202" s="29"/>
      <c r="MW202" s="29"/>
      <c r="MX202" s="29"/>
      <c r="MY202" s="29"/>
      <c r="MZ202" s="29"/>
      <c r="NA202" s="29"/>
      <c r="NB202" s="29"/>
      <c r="NC202" s="29"/>
      <c r="ND202" s="29"/>
      <c r="NE202" s="29"/>
      <c r="NF202" s="29"/>
      <c r="NG202" s="29"/>
      <c r="NH202" s="29"/>
      <c r="NI202" s="29"/>
      <c r="NJ202" s="29"/>
      <c r="NK202" s="29"/>
      <c r="NL202" s="29"/>
      <c r="NM202" s="29"/>
      <c r="NN202" s="29"/>
      <c r="NO202" s="29"/>
      <c r="NP202" s="29"/>
      <c r="NQ202" s="29"/>
      <c r="NR202" s="29"/>
      <c r="NS202" s="29"/>
      <c r="NT202" s="29"/>
      <c r="NU202" s="29"/>
      <c r="NV202" s="29"/>
      <c r="NW202" s="29"/>
      <c r="NX202" s="29"/>
      <c r="NY202" s="29"/>
      <c r="NZ202" s="29"/>
      <c r="OA202" s="29"/>
      <c r="OB202" s="29"/>
      <c r="OC202" s="29"/>
      <c r="OD202" s="29"/>
      <c r="OE202" s="29"/>
      <c r="OF202" s="29"/>
      <c r="OG202" s="29"/>
      <c r="OH202" s="29"/>
      <c r="OI202" s="29"/>
      <c r="OJ202" s="29"/>
      <c r="OK202" s="29"/>
      <c r="OL202" s="29"/>
      <c r="OM202" s="29"/>
      <c r="ON202" s="29"/>
      <c r="OO202" s="29"/>
      <c r="OP202" s="29"/>
      <c r="OQ202" s="29"/>
      <c r="OR202" s="29"/>
      <c r="OS202" s="29"/>
      <c r="OT202" s="29"/>
      <c r="OU202" s="29"/>
      <c r="OV202" s="29"/>
      <c r="OW202" s="29"/>
      <c r="OX202" s="29"/>
      <c r="OY202" s="29"/>
      <c r="OZ202" s="29"/>
      <c r="PA202" s="29"/>
      <c r="PB202" s="29"/>
      <c r="PC202" s="29"/>
      <c r="PD202" s="29"/>
      <c r="PE202" s="29"/>
      <c r="PF202" s="29"/>
      <c r="PG202" s="29"/>
      <c r="PH202" s="29"/>
      <c r="PI202" s="29"/>
      <c r="PJ202" s="29"/>
      <c r="PK202" s="29"/>
      <c r="PL202" s="29"/>
      <c r="PM202" s="29"/>
      <c r="PN202" s="29"/>
      <c r="PO202" s="29"/>
      <c r="PP202" s="29"/>
      <c r="PQ202" s="29"/>
      <c r="PR202" s="29"/>
      <c r="PS202" s="29"/>
      <c r="PT202" s="29"/>
      <c r="PU202" s="29"/>
      <c r="PV202" s="29"/>
      <c r="PW202" s="29"/>
      <c r="PX202" s="29"/>
      <c r="PY202" s="29"/>
      <c r="PZ202" s="29"/>
      <c r="QA202" s="29"/>
      <c r="QB202" s="29"/>
      <c r="QC202" s="29"/>
      <c r="QD202" s="29"/>
      <c r="QE202" s="29"/>
      <c r="QF202" s="29"/>
      <c r="QG202" s="29"/>
      <c r="QH202" s="29"/>
      <c r="QI202" s="29"/>
      <c r="QJ202" s="29"/>
      <c r="QK202" s="29"/>
      <c r="QL202" s="29"/>
      <c r="QM202" s="29"/>
      <c r="QN202" s="29"/>
      <c r="QO202" s="29"/>
      <c r="QP202" s="29"/>
      <c r="QQ202" s="29"/>
      <c r="QR202" s="29"/>
      <c r="QS202" s="29"/>
      <c r="QT202" s="29"/>
      <c r="QU202" s="29"/>
      <c r="QV202" s="29"/>
      <c r="QW202" s="29"/>
      <c r="QX202" s="29"/>
      <c r="QY202" s="29"/>
      <c r="QZ202" s="29"/>
      <c r="RA202" s="29"/>
      <c r="RB202" s="29"/>
      <c r="RC202" s="29"/>
      <c r="RD202" s="29"/>
      <c r="RE202" s="29"/>
      <c r="RF202" s="29"/>
      <c r="RG202" s="29"/>
      <c r="RH202" s="29"/>
      <c r="RI202" s="29"/>
      <c r="RJ202" s="29"/>
      <c r="RK202" s="29"/>
      <c r="RL202" s="29"/>
    </row>
    <row r="203" spans="1:480" s="30" customFormat="1" ht="72" customHeight="1" x14ac:dyDescent="0.25">
      <c r="A203" s="34" t="s">
        <v>53</v>
      </c>
      <c r="B203" s="34" t="s">
        <v>60</v>
      </c>
      <c r="C203" s="34" t="s">
        <v>19</v>
      </c>
      <c r="D203" s="26" t="s">
        <v>308</v>
      </c>
      <c r="E203" s="26" t="s">
        <v>55</v>
      </c>
      <c r="F203" s="27" t="s">
        <v>18</v>
      </c>
      <c r="G203" s="28">
        <v>0.24</v>
      </c>
      <c r="H203" s="76">
        <v>45630</v>
      </c>
      <c r="I203" s="107">
        <v>0</v>
      </c>
      <c r="J203" s="107">
        <v>0</v>
      </c>
      <c r="K203" s="28">
        <v>2373.09</v>
      </c>
      <c r="L203" s="28">
        <v>0</v>
      </c>
      <c r="M203" s="28">
        <v>0</v>
      </c>
      <c r="N203" s="52"/>
      <c r="O203" s="52"/>
      <c r="P203" s="75"/>
      <c r="Q203" s="16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  <c r="FY203" s="29"/>
      <c r="FZ203" s="29"/>
      <c r="GA203" s="29"/>
      <c r="GB203" s="29"/>
      <c r="GC203" s="29"/>
      <c r="GD203" s="29"/>
      <c r="GE203" s="29"/>
      <c r="GF203" s="29"/>
      <c r="GG203" s="29"/>
      <c r="GH203" s="29"/>
      <c r="GI203" s="29"/>
      <c r="GJ203" s="29"/>
      <c r="GK203" s="29"/>
      <c r="GL203" s="29"/>
      <c r="GM203" s="29"/>
      <c r="GN203" s="29"/>
      <c r="GO203" s="29"/>
      <c r="GP203" s="29"/>
      <c r="GQ203" s="29"/>
      <c r="GR203" s="29"/>
      <c r="GS203" s="29"/>
      <c r="GT203" s="29"/>
      <c r="GU203" s="29"/>
      <c r="GV203" s="29"/>
      <c r="GW203" s="29"/>
      <c r="GX203" s="29"/>
      <c r="GY203" s="29"/>
      <c r="GZ203" s="29"/>
      <c r="HA203" s="29"/>
      <c r="HB203" s="29"/>
      <c r="HC203" s="29"/>
      <c r="HD203" s="29"/>
      <c r="HE203" s="29"/>
      <c r="HF203" s="29"/>
      <c r="HG203" s="29"/>
      <c r="HH203" s="29"/>
      <c r="HI203" s="29"/>
      <c r="HJ203" s="29"/>
      <c r="HK203" s="29"/>
      <c r="HL203" s="29"/>
      <c r="HM203" s="29"/>
      <c r="HN203" s="29"/>
      <c r="HO203" s="29"/>
      <c r="HP203" s="29"/>
      <c r="HQ203" s="29"/>
      <c r="HR203" s="29"/>
      <c r="HS203" s="29"/>
      <c r="HT203" s="29"/>
      <c r="HU203" s="29"/>
      <c r="HV203" s="29"/>
      <c r="HW203" s="29"/>
      <c r="HX203" s="29"/>
      <c r="HY203" s="29"/>
      <c r="HZ203" s="29"/>
      <c r="IA203" s="29"/>
      <c r="IB203" s="29"/>
      <c r="IC203" s="29"/>
      <c r="ID203" s="29"/>
      <c r="IE203" s="29"/>
      <c r="IF203" s="29"/>
      <c r="IG203" s="29"/>
      <c r="IH203" s="29"/>
      <c r="II203" s="29"/>
      <c r="IJ203" s="29"/>
      <c r="IK203" s="29"/>
      <c r="IL203" s="29"/>
      <c r="IM203" s="29"/>
      <c r="IN203" s="29"/>
      <c r="IO203" s="29"/>
      <c r="IP203" s="29"/>
      <c r="IQ203" s="29"/>
      <c r="IR203" s="29"/>
      <c r="IS203" s="29"/>
      <c r="IT203" s="29"/>
      <c r="IU203" s="29"/>
      <c r="IV203" s="29"/>
      <c r="IW203" s="29"/>
      <c r="IX203" s="29"/>
      <c r="IY203" s="29"/>
      <c r="IZ203" s="29"/>
      <c r="JA203" s="29"/>
      <c r="JB203" s="29"/>
      <c r="JC203" s="29"/>
      <c r="JD203" s="29"/>
      <c r="JE203" s="29"/>
      <c r="JF203" s="29"/>
      <c r="JG203" s="29"/>
      <c r="JH203" s="29"/>
      <c r="JI203" s="29"/>
      <c r="JJ203" s="29"/>
      <c r="JK203" s="29"/>
      <c r="JL203" s="29"/>
      <c r="JM203" s="29"/>
      <c r="JN203" s="29"/>
      <c r="JO203" s="29"/>
      <c r="JP203" s="29"/>
      <c r="JQ203" s="29"/>
      <c r="JR203" s="29"/>
      <c r="JS203" s="29"/>
      <c r="JT203" s="29"/>
      <c r="JU203" s="29"/>
      <c r="JV203" s="29"/>
      <c r="JW203" s="29"/>
      <c r="JX203" s="29"/>
      <c r="JY203" s="29"/>
      <c r="JZ203" s="29"/>
      <c r="KA203" s="29"/>
      <c r="KB203" s="29"/>
      <c r="KC203" s="29"/>
      <c r="KD203" s="29"/>
      <c r="KE203" s="29"/>
      <c r="KF203" s="29"/>
      <c r="KG203" s="29"/>
      <c r="KH203" s="29"/>
      <c r="KI203" s="29"/>
      <c r="KJ203" s="29"/>
      <c r="KK203" s="29"/>
      <c r="KL203" s="29"/>
      <c r="KM203" s="29"/>
      <c r="KN203" s="29"/>
      <c r="KO203" s="29"/>
      <c r="KP203" s="29"/>
      <c r="KQ203" s="29"/>
      <c r="KR203" s="29"/>
      <c r="KS203" s="29"/>
      <c r="KT203" s="29"/>
      <c r="KU203" s="29"/>
      <c r="KV203" s="29"/>
      <c r="KW203" s="29"/>
      <c r="KX203" s="29"/>
      <c r="KY203" s="29"/>
      <c r="KZ203" s="29"/>
      <c r="LA203" s="29"/>
      <c r="LB203" s="29"/>
      <c r="LC203" s="29"/>
      <c r="LD203" s="29"/>
      <c r="LE203" s="29"/>
      <c r="LF203" s="29"/>
      <c r="LG203" s="29"/>
      <c r="LH203" s="29"/>
      <c r="LI203" s="29"/>
      <c r="LJ203" s="29"/>
      <c r="LK203" s="29"/>
      <c r="LL203" s="29"/>
      <c r="LM203" s="29"/>
      <c r="LN203" s="29"/>
      <c r="LO203" s="29"/>
      <c r="LP203" s="29"/>
      <c r="LQ203" s="29"/>
      <c r="LR203" s="29"/>
      <c r="LS203" s="29"/>
      <c r="LT203" s="29"/>
      <c r="LU203" s="29"/>
      <c r="LV203" s="29"/>
      <c r="LW203" s="29"/>
      <c r="LX203" s="29"/>
      <c r="LY203" s="29"/>
      <c r="LZ203" s="29"/>
      <c r="MA203" s="29"/>
      <c r="MB203" s="29"/>
      <c r="MC203" s="29"/>
      <c r="MD203" s="29"/>
      <c r="ME203" s="29"/>
      <c r="MF203" s="29"/>
      <c r="MG203" s="29"/>
      <c r="MH203" s="29"/>
      <c r="MI203" s="29"/>
      <c r="MJ203" s="29"/>
      <c r="MK203" s="29"/>
      <c r="ML203" s="29"/>
      <c r="MM203" s="29"/>
      <c r="MN203" s="29"/>
      <c r="MO203" s="29"/>
      <c r="MP203" s="29"/>
      <c r="MQ203" s="29"/>
      <c r="MR203" s="29"/>
      <c r="MS203" s="29"/>
      <c r="MT203" s="29"/>
      <c r="MU203" s="29"/>
      <c r="MV203" s="29"/>
      <c r="MW203" s="29"/>
      <c r="MX203" s="29"/>
      <c r="MY203" s="29"/>
      <c r="MZ203" s="29"/>
      <c r="NA203" s="29"/>
      <c r="NB203" s="29"/>
      <c r="NC203" s="29"/>
      <c r="ND203" s="29"/>
      <c r="NE203" s="29"/>
      <c r="NF203" s="29"/>
      <c r="NG203" s="29"/>
      <c r="NH203" s="29"/>
      <c r="NI203" s="29"/>
      <c r="NJ203" s="29"/>
      <c r="NK203" s="29"/>
      <c r="NL203" s="29"/>
      <c r="NM203" s="29"/>
      <c r="NN203" s="29"/>
      <c r="NO203" s="29"/>
      <c r="NP203" s="29"/>
      <c r="NQ203" s="29"/>
      <c r="NR203" s="29"/>
      <c r="NS203" s="29"/>
      <c r="NT203" s="29"/>
      <c r="NU203" s="29"/>
      <c r="NV203" s="29"/>
      <c r="NW203" s="29"/>
      <c r="NX203" s="29"/>
      <c r="NY203" s="29"/>
      <c r="NZ203" s="29"/>
      <c r="OA203" s="29"/>
      <c r="OB203" s="29"/>
      <c r="OC203" s="29"/>
      <c r="OD203" s="29"/>
      <c r="OE203" s="29"/>
      <c r="OF203" s="29"/>
      <c r="OG203" s="29"/>
      <c r="OH203" s="29"/>
      <c r="OI203" s="29"/>
      <c r="OJ203" s="29"/>
      <c r="OK203" s="29"/>
      <c r="OL203" s="29"/>
      <c r="OM203" s="29"/>
      <c r="ON203" s="29"/>
      <c r="OO203" s="29"/>
      <c r="OP203" s="29"/>
      <c r="OQ203" s="29"/>
      <c r="OR203" s="29"/>
      <c r="OS203" s="29"/>
      <c r="OT203" s="29"/>
      <c r="OU203" s="29"/>
      <c r="OV203" s="29"/>
      <c r="OW203" s="29"/>
      <c r="OX203" s="29"/>
      <c r="OY203" s="29"/>
      <c r="OZ203" s="29"/>
      <c r="PA203" s="29"/>
      <c r="PB203" s="29"/>
      <c r="PC203" s="29"/>
      <c r="PD203" s="29"/>
      <c r="PE203" s="29"/>
      <c r="PF203" s="29"/>
      <c r="PG203" s="29"/>
      <c r="PH203" s="29"/>
      <c r="PI203" s="29"/>
      <c r="PJ203" s="29"/>
      <c r="PK203" s="29"/>
      <c r="PL203" s="29"/>
      <c r="PM203" s="29"/>
      <c r="PN203" s="29"/>
      <c r="PO203" s="29"/>
      <c r="PP203" s="29"/>
      <c r="PQ203" s="29"/>
      <c r="PR203" s="29"/>
      <c r="PS203" s="29"/>
      <c r="PT203" s="29"/>
      <c r="PU203" s="29"/>
      <c r="PV203" s="29"/>
      <c r="PW203" s="29"/>
      <c r="PX203" s="29"/>
      <c r="PY203" s="29"/>
      <c r="PZ203" s="29"/>
      <c r="QA203" s="29"/>
      <c r="QB203" s="29"/>
      <c r="QC203" s="29"/>
      <c r="QD203" s="29"/>
      <c r="QE203" s="29"/>
      <c r="QF203" s="29"/>
      <c r="QG203" s="29"/>
      <c r="QH203" s="29"/>
      <c r="QI203" s="29"/>
      <c r="QJ203" s="29"/>
      <c r="QK203" s="29"/>
      <c r="QL203" s="29"/>
      <c r="QM203" s="29"/>
      <c r="QN203" s="29"/>
      <c r="QO203" s="29"/>
      <c r="QP203" s="29"/>
      <c r="QQ203" s="29"/>
      <c r="QR203" s="29"/>
      <c r="QS203" s="29"/>
      <c r="QT203" s="29"/>
      <c r="QU203" s="29"/>
      <c r="QV203" s="29"/>
      <c r="QW203" s="29"/>
      <c r="QX203" s="29"/>
      <c r="QY203" s="29"/>
      <c r="QZ203" s="29"/>
      <c r="RA203" s="29"/>
      <c r="RB203" s="29"/>
      <c r="RC203" s="29"/>
      <c r="RD203" s="29"/>
      <c r="RE203" s="29"/>
      <c r="RF203" s="29"/>
      <c r="RG203" s="29"/>
      <c r="RH203" s="29"/>
      <c r="RI203" s="29"/>
      <c r="RJ203" s="29"/>
      <c r="RK203" s="29"/>
      <c r="RL203" s="29"/>
    </row>
    <row r="204" spans="1:480" s="30" customFormat="1" ht="72" customHeight="1" x14ac:dyDescent="0.25">
      <c r="A204" s="34" t="s">
        <v>53</v>
      </c>
      <c r="B204" s="34" t="s">
        <v>60</v>
      </c>
      <c r="C204" s="34" t="s">
        <v>19</v>
      </c>
      <c r="D204" s="26" t="s">
        <v>310</v>
      </c>
      <c r="E204" s="26" t="s">
        <v>55</v>
      </c>
      <c r="F204" s="27" t="s">
        <v>18</v>
      </c>
      <c r="G204" s="28">
        <v>1</v>
      </c>
      <c r="H204" s="76">
        <v>45631</v>
      </c>
      <c r="I204" s="107">
        <v>0</v>
      </c>
      <c r="J204" s="107">
        <v>0</v>
      </c>
      <c r="K204" s="28">
        <v>16612.87</v>
      </c>
      <c r="L204" s="28">
        <v>0</v>
      </c>
      <c r="M204" s="28">
        <v>0</v>
      </c>
      <c r="N204" s="52"/>
      <c r="O204" s="52"/>
      <c r="P204" s="75"/>
      <c r="Q204" s="16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  <c r="FY204" s="29"/>
      <c r="FZ204" s="29"/>
      <c r="GA204" s="29"/>
      <c r="GB204" s="29"/>
      <c r="GC204" s="29"/>
      <c r="GD204" s="29"/>
      <c r="GE204" s="29"/>
      <c r="GF204" s="29"/>
      <c r="GG204" s="29"/>
      <c r="GH204" s="29"/>
      <c r="GI204" s="29"/>
      <c r="GJ204" s="29"/>
      <c r="GK204" s="29"/>
      <c r="GL204" s="29"/>
      <c r="GM204" s="29"/>
      <c r="GN204" s="29"/>
      <c r="GO204" s="29"/>
      <c r="GP204" s="29"/>
      <c r="GQ204" s="29"/>
      <c r="GR204" s="29"/>
      <c r="GS204" s="29"/>
      <c r="GT204" s="29"/>
      <c r="GU204" s="29"/>
      <c r="GV204" s="29"/>
      <c r="GW204" s="29"/>
      <c r="GX204" s="29"/>
      <c r="GY204" s="29"/>
      <c r="GZ204" s="29"/>
      <c r="HA204" s="29"/>
      <c r="HB204" s="29"/>
      <c r="HC204" s="29"/>
      <c r="HD204" s="29"/>
      <c r="HE204" s="29"/>
      <c r="HF204" s="29"/>
      <c r="HG204" s="29"/>
      <c r="HH204" s="29"/>
      <c r="HI204" s="29"/>
      <c r="HJ204" s="29"/>
      <c r="HK204" s="29"/>
      <c r="HL204" s="29"/>
      <c r="HM204" s="29"/>
      <c r="HN204" s="29"/>
      <c r="HO204" s="29"/>
      <c r="HP204" s="29"/>
      <c r="HQ204" s="29"/>
      <c r="HR204" s="29"/>
      <c r="HS204" s="29"/>
      <c r="HT204" s="29"/>
      <c r="HU204" s="29"/>
      <c r="HV204" s="29"/>
      <c r="HW204" s="29"/>
      <c r="HX204" s="29"/>
      <c r="HY204" s="29"/>
      <c r="HZ204" s="29"/>
      <c r="IA204" s="29"/>
      <c r="IB204" s="29"/>
      <c r="IC204" s="29"/>
      <c r="ID204" s="29"/>
      <c r="IE204" s="29"/>
      <c r="IF204" s="29"/>
      <c r="IG204" s="29"/>
      <c r="IH204" s="29"/>
      <c r="II204" s="29"/>
      <c r="IJ204" s="29"/>
      <c r="IK204" s="29"/>
      <c r="IL204" s="29"/>
      <c r="IM204" s="29"/>
      <c r="IN204" s="29"/>
      <c r="IO204" s="29"/>
      <c r="IP204" s="29"/>
      <c r="IQ204" s="29"/>
      <c r="IR204" s="29"/>
      <c r="IS204" s="29"/>
      <c r="IT204" s="29"/>
      <c r="IU204" s="29"/>
      <c r="IV204" s="29"/>
      <c r="IW204" s="29"/>
      <c r="IX204" s="29"/>
      <c r="IY204" s="29"/>
      <c r="IZ204" s="29"/>
      <c r="JA204" s="29"/>
      <c r="JB204" s="29"/>
      <c r="JC204" s="29"/>
      <c r="JD204" s="29"/>
      <c r="JE204" s="29"/>
      <c r="JF204" s="29"/>
      <c r="JG204" s="29"/>
      <c r="JH204" s="29"/>
      <c r="JI204" s="29"/>
      <c r="JJ204" s="29"/>
      <c r="JK204" s="29"/>
      <c r="JL204" s="29"/>
      <c r="JM204" s="29"/>
      <c r="JN204" s="29"/>
      <c r="JO204" s="29"/>
      <c r="JP204" s="29"/>
      <c r="JQ204" s="29"/>
      <c r="JR204" s="29"/>
      <c r="JS204" s="29"/>
      <c r="JT204" s="29"/>
      <c r="JU204" s="29"/>
      <c r="JV204" s="29"/>
      <c r="JW204" s="29"/>
      <c r="JX204" s="29"/>
      <c r="JY204" s="29"/>
      <c r="JZ204" s="29"/>
      <c r="KA204" s="29"/>
      <c r="KB204" s="29"/>
      <c r="KC204" s="29"/>
      <c r="KD204" s="29"/>
      <c r="KE204" s="29"/>
      <c r="KF204" s="29"/>
      <c r="KG204" s="29"/>
      <c r="KH204" s="29"/>
      <c r="KI204" s="29"/>
      <c r="KJ204" s="29"/>
      <c r="KK204" s="29"/>
      <c r="KL204" s="29"/>
      <c r="KM204" s="29"/>
      <c r="KN204" s="29"/>
      <c r="KO204" s="29"/>
      <c r="KP204" s="29"/>
      <c r="KQ204" s="29"/>
      <c r="KR204" s="29"/>
      <c r="KS204" s="29"/>
      <c r="KT204" s="29"/>
      <c r="KU204" s="29"/>
      <c r="KV204" s="29"/>
      <c r="KW204" s="29"/>
      <c r="KX204" s="29"/>
      <c r="KY204" s="29"/>
      <c r="KZ204" s="29"/>
      <c r="LA204" s="29"/>
      <c r="LB204" s="29"/>
      <c r="LC204" s="29"/>
      <c r="LD204" s="29"/>
      <c r="LE204" s="29"/>
      <c r="LF204" s="29"/>
      <c r="LG204" s="29"/>
      <c r="LH204" s="29"/>
      <c r="LI204" s="29"/>
      <c r="LJ204" s="29"/>
      <c r="LK204" s="29"/>
      <c r="LL204" s="29"/>
      <c r="LM204" s="29"/>
      <c r="LN204" s="29"/>
      <c r="LO204" s="29"/>
      <c r="LP204" s="29"/>
      <c r="LQ204" s="29"/>
      <c r="LR204" s="29"/>
      <c r="LS204" s="29"/>
      <c r="LT204" s="29"/>
      <c r="LU204" s="29"/>
      <c r="LV204" s="29"/>
      <c r="LW204" s="29"/>
      <c r="LX204" s="29"/>
      <c r="LY204" s="29"/>
      <c r="LZ204" s="29"/>
      <c r="MA204" s="29"/>
      <c r="MB204" s="29"/>
      <c r="MC204" s="29"/>
      <c r="MD204" s="29"/>
      <c r="ME204" s="29"/>
      <c r="MF204" s="29"/>
      <c r="MG204" s="29"/>
      <c r="MH204" s="29"/>
      <c r="MI204" s="29"/>
      <c r="MJ204" s="29"/>
      <c r="MK204" s="29"/>
      <c r="ML204" s="29"/>
      <c r="MM204" s="29"/>
      <c r="MN204" s="29"/>
      <c r="MO204" s="29"/>
      <c r="MP204" s="29"/>
      <c r="MQ204" s="29"/>
      <c r="MR204" s="29"/>
      <c r="MS204" s="29"/>
      <c r="MT204" s="29"/>
      <c r="MU204" s="29"/>
      <c r="MV204" s="29"/>
      <c r="MW204" s="29"/>
      <c r="MX204" s="29"/>
      <c r="MY204" s="29"/>
      <c r="MZ204" s="29"/>
      <c r="NA204" s="29"/>
      <c r="NB204" s="29"/>
      <c r="NC204" s="29"/>
      <c r="ND204" s="29"/>
      <c r="NE204" s="29"/>
      <c r="NF204" s="29"/>
      <c r="NG204" s="29"/>
      <c r="NH204" s="29"/>
      <c r="NI204" s="29"/>
      <c r="NJ204" s="29"/>
      <c r="NK204" s="29"/>
      <c r="NL204" s="29"/>
      <c r="NM204" s="29"/>
      <c r="NN204" s="29"/>
      <c r="NO204" s="29"/>
      <c r="NP204" s="29"/>
      <c r="NQ204" s="29"/>
      <c r="NR204" s="29"/>
      <c r="NS204" s="29"/>
      <c r="NT204" s="29"/>
      <c r="NU204" s="29"/>
      <c r="NV204" s="29"/>
      <c r="NW204" s="29"/>
      <c r="NX204" s="29"/>
      <c r="NY204" s="29"/>
      <c r="NZ204" s="29"/>
      <c r="OA204" s="29"/>
      <c r="OB204" s="29"/>
      <c r="OC204" s="29"/>
      <c r="OD204" s="29"/>
      <c r="OE204" s="29"/>
      <c r="OF204" s="29"/>
      <c r="OG204" s="29"/>
      <c r="OH204" s="29"/>
      <c r="OI204" s="29"/>
      <c r="OJ204" s="29"/>
      <c r="OK204" s="29"/>
      <c r="OL204" s="29"/>
      <c r="OM204" s="29"/>
      <c r="ON204" s="29"/>
      <c r="OO204" s="29"/>
      <c r="OP204" s="29"/>
      <c r="OQ204" s="29"/>
      <c r="OR204" s="29"/>
      <c r="OS204" s="29"/>
      <c r="OT204" s="29"/>
      <c r="OU204" s="29"/>
      <c r="OV204" s="29"/>
      <c r="OW204" s="29"/>
      <c r="OX204" s="29"/>
      <c r="OY204" s="29"/>
      <c r="OZ204" s="29"/>
      <c r="PA204" s="29"/>
      <c r="PB204" s="29"/>
      <c r="PC204" s="29"/>
      <c r="PD204" s="29"/>
      <c r="PE204" s="29"/>
      <c r="PF204" s="29"/>
      <c r="PG204" s="29"/>
      <c r="PH204" s="29"/>
      <c r="PI204" s="29"/>
      <c r="PJ204" s="29"/>
      <c r="PK204" s="29"/>
      <c r="PL204" s="29"/>
      <c r="PM204" s="29"/>
      <c r="PN204" s="29"/>
      <c r="PO204" s="29"/>
      <c r="PP204" s="29"/>
      <c r="PQ204" s="29"/>
      <c r="PR204" s="29"/>
      <c r="PS204" s="29"/>
      <c r="PT204" s="29"/>
      <c r="PU204" s="29"/>
      <c r="PV204" s="29"/>
      <c r="PW204" s="29"/>
      <c r="PX204" s="29"/>
      <c r="PY204" s="29"/>
      <c r="PZ204" s="29"/>
      <c r="QA204" s="29"/>
      <c r="QB204" s="29"/>
      <c r="QC204" s="29"/>
      <c r="QD204" s="29"/>
      <c r="QE204" s="29"/>
      <c r="QF204" s="29"/>
      <c r="QG204" s="29"/>
      <c r="QH204" s="29"/>
      <c r="QI204" s="29"/>
      <c r="QJ204" s="29"/>
      <c r="QK204" s="29"/>
      <c r="QL204" s="29"/>
      <c r="QM204" s="29"/>
      <c r="QN204" s="29"/>
      <c r="QO204" s="29"/>
      <c r="QP204" s="29"/>
      <c r="QQ204" s="29"/>
      <c r="QR204" s="29"/>
      <c r="QS204" s="29"/>
      <c r="QT204" s="29"/>
      <c r="QU204" s="29"/>
      <c r="QV204" s="29"/>
      <c r="QW204" s="29"/>
      <c r="QX204" s="29"/>
      <c r="QY204" s="29"/>
      <c r="QZ204" s="29"/>
      <c r="RA204" s="29"/>
      <c r="RB204" s="29"/>
      <c r="RC204" s="29"/>
      <c r="RD204" s="29"/>
      <c r="RE204" s="29"/>
      <c r="RF204" s="29"/>
      <c r="RG204" s="29"/>
      <c r="RH204" s="29"/>
      <c r="RI204" s="29"/>
      <c r="RJ204" s="29"/>
      <c r="RK204" s="29"/>
      <c r="RL204" s="29"/>
    </row>
    <row r="205" spans="1:480" s="30" customFormat="1" ht="72" customHeight="1" x14ac:dyDescent="0.25">
      <c r="A205" s="34" t="s">
        <v>53</v>
      </c>
      <c r="B205" s="34" t="s">
        <v>60</v>
      </c>
      <c r="C205" s="34" t="s">
        <v>19</v>
      </c>
      <c r="D205" s="26" t="s">
        <v>312</v>
      </c>
      <c r="E205" s="26" t="s">
        <v>55</v>
      </c>
      <c r="F205" s="27" t="s">
        <v>18</v>
      </c>
      <c r="G205" s="28">
        <v>0.97</v>
      </c>
      <c r="H205" s="76">
        <v>45632</v>
      </c>
      <c r="I205" s="107">
        <v>0</v>
      </c>
      <c r="J205" s="107">
        <v>0</v>
      </c>
      <c r="K205" s="28">
        <v>12027.18</v>
      </c>
      <c r="L205" s="28">
        <v>0</v>
      </c>
      <c r="M205" s="28">
        <v>0</v>
      </c>
      <c r="N205" s="52"/>
      <c r="O205" s="52"/>
      <c r="P205" s="75"/>
      <c r="Q205" s="16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  <c r="FY205" s="29"/>
      <c r="FZ205" s="29"/>
      <c r="GA205" s="29"/>
      <c r="GB205" s="29"/>
      <c r="GC205" s="29"/>
      <c r="GD205" s="29"/>
      <c r="GE205" s="29"/>
      <c r="GF205" s="29"/>
      <c r="GG205" s="29"/>
      <c r="GH205" s="29"/>
      <c r="GI205" s="29"/>
      <c r="GJ205" s="29"/>
      <c r="GK205" s="29"/>
      <c r="GL205" s="29"/>
      <c r="GM205" s="29"/>
      <c r="GN205" s="29"/>
      <c r="GO205" s="29"/>
      <c r="GP205" s="29"/>
      <c r="GQ205" s="29"/>
      <c r="GR205" s="29"/>
      <c r="GS205" s="29"/>
      <c r="GT205" s="29"/>
      <c r="GU205" s="29"/>
      <c r="GV205" s="29"/>
      <c r="GW205" s="29"/>
      <c r="GX205" s="29"/>
      <c r="GY205" s="29"/>
      <c r="GZ205" s="29"/>
      <c r="HA205" s="29"/>
      <c r="HB205" s="29"/>
      <c r="HC205" s="29"/>
      <c r="HD205" s="29"/>
      <c r="HE205" s="29"/>
      <c r="HF205" s="29"/>
      <c r="HG205" s="29"/>
      <c r="HH205" s="29"/>
      <c r="HI205" s="29"/>
      <c r="HJ205" s="29"/>
      <c r="HK205" s="29"/>
      <c r="HL205" s="29"/>
      <c r="HM205" s="29"/>
      <c r="HN205" s="29"/>
      <c r="HO205" s="29"/>
      <c r="HP205" s="29"/>
      <c r="HQ205" s="29"/>
      <c r="HR205" s="29"/>
      <c r="HS205" s="29"/>
      <c r="HT205" s="29"/>
      <c r="HU205" s="29"/>
      <c r="HV205" s="29"/>
      <c r="HW205" s="29"/>
      <c r="HX205" s="29"/>
      <c r="HY205" s="29"/>
      <c r="HZ205" s="29"/>
      <c r="IA205" s="29"/>
      <c r="IB205" s="29"/>
      <c r="IC205" s="29"/>
      <c r="ID205" s="29"/>
      <c r="IE205" s="29"/>
      <c r="IF205" s="29"/>
      <c r="IG205" s="29"/>
      <c r="IH205" s="29"/>
      <c r="II205" s="29"/>
      <c r="IJ205" s="29"/>
      <c r="IK205" s="29"/>
      <c r="IL205" s="29"/>
      <c r="IM205" s="29"/>
      <c r="IN205" s="29"/>
      <c r="IO205" s="29"/>
      <c r="IP205" s="29"/>
      <c r="IQ205" s="29"/>
      <c r="IR205" s="29"/>
      <c r="IS205" s="29"/>
      <c r="IT205" s="29"/>
      <c r="IU205" s="29"/>
      <c r="IV205" s="29"/>
      <c r="IW205" s="29"/>
      <c r="IX205" s="29"/>
      <c r="IY205" s="29"/>
      <c r="IZ205" s="29"/>
      <c r="JA205" s="29"/>
      <c r="JB205" s="29"/>
      <c r="JC205" s="29"/>
      <c r="JD205" s="29"/>
      <c r="JE205" s="29"/>
      <c r="JF205" s="29"/>
      <c r="JG205" s="29"/>
      <c r="JH205" s="29"/>
      <c r="JI205" s="29"/>
      <c r="JJ205" s="29"/>
      <c r="JK205" s="29"/>
      <c r="JL205" s="29"/>
      <c r="JM205" s="29"/>
      <c r="JN205" s="29"/>
      <c r="JO205" s="29"/>
      <c r="JP205" s="29"/>
      <c r="JQ205" s="29"/>
      <c r="JR205" s="29"/>
      <c r="JS205" s="29"/>
      <c r="JT205" s="29"/>
      <c r="JU205" s="29"/>
      <c r="JV205" s="29"/>
      <c r="JW205" s="29"/>
      <c r="JX205" s="29"/>
      <c r="JY205" s="29"/>
      <c r="JZ205" s="29"/>
      <c r="KA205" s="29"/>
      <c r="KB205" s="29"/>
      <c r="KC205" s="29"/>
      <c r="KD205" s="29"/>
      <c r="KE205" s="29"/>
      <c r="KF205" s="29"/>
      <c r="KG205" s="29"/>
      <c r="KH205" s="29"/>
      <c r="KI205" s="29"/>
      <c r="KJ205" s="29"/>
      <c r="KK205" s="29"/>
      <c r="KL205" s="29"/>
      <c r="KM205" s="29"/>
      <c r="KN205" s="29"/>
      <c r="KO205" s="29"/>
      <c r="KP205" s="29"/>
      <c r="KQ205" s="29"/>
      <c r="KR205" s="29"/>
      <c r="KS205" s="29"/>
      <c r="KT205" s="29"/>
      <c r="KU205" s="29"/>
      <c r="KV205" s="29"/>
      <c r="KW205" s="29"/>
      <c r="KX205" s="29"/>
      <c r="KY205" s="29"/>
      <c r="KZ205" s="29"/>
      <c r="LA205" s="29"/>
      <c r="LB205" s="29"/>
      <c r="LC205" s="29"/>
      <c r="LD205" s="29"/>
      <c r="LE205" s="29"/>
      <c r="LF205" s="29"/>
      <c r="LG205" s="29"/>
      <c r="LH205" s="29"/>
      <c r="LI205" s="29"/>
      <c r="LJ205" s="29"/>
      <c r="LK205" s="29"/>
      <c r="LL205" s="29"/>
      <c r="LM205" s="29"/>
      <c r="LN205" s="29"/>
      <c r="LO205" s="29"/>
      <c r="LP205" s="29"/>
      <c r="LQ205" s="29"/>
      <c r="LR205" s="29"/>
      <c r="LS205" s="29"/>
      <c r="LT205" s="29"/>
      <c r="LU205" s="29"/>
      <c r="LV205" s="29"/>
      <c r="LW205" s="29"/>
      <c r="LX205" s="29"/>
      <c r="LY205" s="29"/>
      <c r="LZ205" s="29"/>
      <c r="MA205" s="29"/>
      <c r="MB205" s="29"/>
      <c r="MC205" s="29"/>
      <c r="MD205" s="29"/>
      <c r="ME205" s="29"/>
      <c r="MF205" s="29"/>
      <c r="MG205" s="29"/>
      <c r="MH205" s="29"/>
      <c r="MI205" s="29"/>
      <c r="MJ205" s="29"/>
      <c r="MK205" s="29"/>
      <c r="ML205" s="29"/>
      <c r="MM205" s="29"/>
      <c r="MN205" s="29"/>
      <c r="MO205" s="29"/>
      <c r="MP205" s="29"/>
      <c r="MQ205" s="29"/>
      <c r="MR205" s="29"/>
      <c r="MS205" s="29"/>
      <c r="MT205" s="29"/>
      <c r="MU205" s="29"/>
      <c r="MV205" s="29"/>
      <c r="MW205" s="29"/>
      <c r="MX205" s="29"/>
      <c r="MY205" s="29"/>
      <c r="MZ205" s="29"/>
      <c r="NA205" s="29"/>
      <c r="NB205" s="29"/>
      <c r="NC205" s="29"/>
      <c r="ND205" s="29"/>
      <c r="NE205" s="29"/>
      <c r="NF205" s="29"/>
      <c r="NG205" s="29"/>
      <c r="NH205" s="29"/>
      <c r="NI205" s="29"/>
      <c r="NJ205" s="29"/>
      <c r="NK205" s="29"/>
      <c r="NL205" s="29"/>
      <c r="NM205" s="29"/>
      <c r="NN205" s="29"/>
      <c r="NO205" s="29"/>
      <c r="NP205" s="29"/>
      <c r="NQ205" s="29"/>
      <c r="NR205" s="29"/>
      <c r="NS205" s="29"/>
      <c r="NT205" s="29"/>
      <c r="NU205" s="29"/>
      <c r="NV205" s="29"/>
      <c r="NW205" s="29"/>
      <c r="NX205" s="29"/>
      <c r="NY205" s="29"/>
      <c r="NZ205" s="29"/>
      <c r="OA205" s="29"/>
      <c r="OB205" s="29"/>
      <c r="OC205" s="29"/>
      <c r="OD205" s="29"/>
      <c r="OE205" s="29"/>
      <c r="OF205" s="29"/>
      <c r="OG205" s="29"/>
      <c r="OH205" s="29"/>
      <c r="OI205" s="29"/>
      <c r="OJ205" s="29"/>
      <c r="OK205" s="29"/>
      <c r="OL205" s="29"/>
      <c r="OM205" s="29"/>
      <c r="ON205" s="29"/>
      <c r="OO205" s="29"/>
      <c r="OP205" s="29"/>
      <c r="OQ205" s="29"/>
      <c r="OR205" s="29"/>
      <c r="OS205" s="29"/>
      <c r="OT205" s="29"/>
      <c r="OU205" s="29"/>
      <c r="OV205" s="29"/>
      <c r="OW205" s="29"/>
      <c r="OX205" s="29"/>
      <c r="OY205" s="29"/>
      <c r="OZ205" s="29"/>
      <c r="PA205" s="29"/>
      <c r="PB205" s="29"/>
      <c r="PC205" s="29"/>
      <c r="PD205" s="29"/>
      <c r="PE205" s="29"/>
      <c r="PF205" s="29"/>
      <c r="PG205" s="29"/>
      <c r="PH205" s="29"/>
      <c r="PI205" s="29"/>
      <c r="PJ205" s="29"/>
      <c r="PK205" s="29"/>
      <c r="PL205" s="29"/>
      <c r="PM205" s="29"/>
      <c r="PN205" s="29"/>
      <c r="PO205" s="29"/>
      <c r="PP205" s="29"/>
      <c r="PQ205" s="29"/>
      <c r="PR205" s="29"/>
      <c r="PS205" s="29"/>
      <c r="PT205" s="29"/>
      <c r="PU205" s="29"/>
      <c r="PV205" s="29"/>
      <c r="PW205" s="29"/>
      <c r="PX205" s="29"/>
      <c r="PY205" s="29"/>
      <c r="PZ205" s="29"/>
      <c r="QA205" s="29"/>
      <c r="QB205" s="29"/>
      <c r="QC205" s="29"/>
      <c r="QD205" s="29"/>
      <c r="QE205" s="29"/>
      <c r="QF205" s="29"/>
      <c r="QG205" s="29"/>
      <c r="QH205" s="29"/>
      <c r="QI205" s="29"/>
      <c r="QJ205" s="29"/>
      <c r="QK205" s="29"/>
      <c r="QL205" s="29"/>
      <c r="QM205" s="29"/>
      <c r="QN205" s="29"/>
      <c r="QO205" s="29"/>
      <c r="QP205" s="29"/>
      <c r="QQ205" s="29"/>
      <c r="QR205" s="29"/>
      <c r="QS205" s="29"/>
      <c r="QT205" s="29"/>
      <c r="QU205" s="29"/>
      <c r="QV205" s="29"/>
      <c r="QW205" s="29"/>
      <c r="QX205" s="29"/>
      <c r="QY205" s="29"/>
      <c r="QZ205" s="29"/>
      <c r="RA205" s="29"/>
      <c r="RB205" s="29"/>
      <c r="RC205" s="29"/>
      <c r="RD205" s="29"/>
      <c r="RE205" s="29"/>
      <c r="RF205" s="29"/>
      <c r="RG205" s="29"/>
      <c r="RH205" s="29"/>
      <c r="RI205" s="29"/>
      <c r="RJ205" s="29"/>
      <c r="RK205" s="29"/>
      <c r="RL205" s="29"/>
    </row>
    <row r="206" spans="1:480" s="30" customFormat="1" ht="72" customHeight="1" x14ac:dyDescent="0.25">
      <c r="A206" s="34" t="s">
        <v>53</v>
      </c>
      <c r="B206" s="34" t="s">
        <v>60</v>
      </c>
      <c r="C206" s="34" t="s">
        <v>19</v>
      </c>
      <c r="D206" s="26" t="s">
        <v>313</v>
      </c>
      <c r="E206" s="26" t="s">
        <v>55</v>
      </c>
      <c r="F206" s="27" t="s">
        <v>18</v>
      </c>
      <c r="G206" s="28">
        <v>0.64</v>
      </c>
      <c r="H206" s="76">
        <v>45633</v>
      </c>
      <c r="I206" s="107">
        <v>0</v>
      </c>
      <c r="J206" s="107">
        <v>0</v>
      </c>
      <c r="K206" s="28">
        <v>10018.36</v>
      </c>
      <c r="L206" s="28">
        <v>0</v>
      </c>
      <c r="M206" s="28">
        <v>0</v>
      </c>
      <c r="N206" s="52"/>
      <c r="O206" s="52"/>
      <c r="P206" s="75"/>
      <c r="Q206" s="16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  <c r="FY206" s="29"/>
      <c r="FZ206" s="29"/>
      <c r="GA206" s="29"/>
      <c r="GB206" s="29"/>
      <c r="GC206" s="29"/>
      <c r="GD206" s="29"/>
      <c r="GE206" s="29"/>
      <c r="GF206" s="29"/>
      <c r="GG206" s="29"/>
      <c r="GH206" s="29"/>
      <c r="GI206" s="29"/>
      <c r="GJ206" s="29"/>
      <c r="GK206" s="29"/>
      <c r="GL206" s="29"/>
      <c r="GM206" s="29"/>
      <c r="GN206" s="29"/>
      <c r="GO206" s="29"/>
      <c r="GP206" s="29"/>
      <c r="GQ206" s="29"/>
      <c r="GR206" s="29"/>
      <c r="GS206" s="29"/>
      <c r="GT206" s="29"/>
      <c r="GU206" s="29"/>
      <c r="GV206" s="29"/>
      <c r="GW206" s="29"/>
      <c r="GX206" s="29"/>
      <c r="GY206" s="29"/>
      <c r="GZ206" s="29"/>
      <c r="HA206" s="29"/>
      <c r="HB206" s="29"/>
      <c r="HC206" s="29"/>
      <c r="HD206" s="29"/>
      <c r="HE206" s="29"/>
      <c r="HF206" s="29"/>
      <c r="HG206" s="29"/>
      <c r="HH206" s="29"/>
      <c r="HI206" s="29"/>
      <c r="HJ206" s="29"/>
      <c r="HK206" s="29"/>
      <c r="HL206" s="29"/>
      <c r="HM206" s="29"/>
      <c r="HN206" s="29"/>
      <c r="HO206" s="29"/>
      <c r="HP206" s="29"/>
      <c r="HQ206" s="29"/>
      <c r="HR206" s="29"/>
      <c r="HS206" s="29"/>
      <c r="HT206" s="29"/>
      <c r="HU206" s="29"/>
      <c r="HV206" s="29"/>
      <c r="HW206" s="29"/>
      <c r="HX206" s="29"/>
      <c r="HY206" s="29"/>
      <c r="HZ206" s="29"/>
      <c r="IA206" s="29"/>
      <c r="IB206" s="29"/>
      <c r="IC206" s="29"/>
      <c r="ID206" s="29"/>
      <c r="IE206" s="29"/>
      <c r="IF206" s="29"/>
      <c r="IG206" s="29"/>
      <c r="IH206" s="29"/>
      <c r="II206" s="29"/>
      <c r="IJ206" s="29"/>
      <c r="IK206" s="29"/>
      <c r="IL206" s="29"/>
      <c r="IM206" s="29"/>
      <c r="IN206" s="29"/>
      <c r="IO206" s="29"/>
      <c r="IP206" s="29"/>
      <c r="IQ206" s="29"/>
      <c r="IR206" s="29"/>
      <c r="IS206" s="29"/>
      <c r="IT206" s="29"/>
      <c r="IU206" s="29"/>
      <c r="IV206" s="29"/>
      <c r="IW206" s="29"/>
      <c r="IX206" s="29"/>
      <c r="IY206" s="29"/>
      <c r="IZ206" s="29"/>
      <c r="JA206" s="29"/>
      <c r="JB206" s="29"/>
      <c r="JC206" s="29"/>
      <c r="JD206" s="29"/>
      <c r="JE206" s="29"/>
      <c r="JF206" s="29"/>
      <c r="JG206" s="29"/>
      <c r="JH206" s="29"/>
      <c r="JI206" s="29"/>
      <c r="JJ206" s="29"/>
      <c r="JK206" s="29"/>
      <c r="JL206" s="29"/>
      <c r="JM206" s="29"/>
      <c r="JN206" s="29"/>
      <c r="JO206" s="29"/>
      <c r="JP206" s="29"/>
      <c r="JQ206" s="29"/>
      <c r="JR206" s="29"/>
      <c r="JS206" s="29"/>
      <c r="JT206" s="29"/>
      <c r="JU206" s="29"/>
      <c r="JV206" s="29"/>
      <c r="JW206" s="29"/>
      <c r="JX206" s="29"/>
      <c r="JY206" s="29"/>
      <c r="JZ206" s="29"/>
      <c r="KA206" s="29"/>
      <c r="KB206" s="29"/>
      <c r="KC206" s="29"/>
      <c r="KD206" s="29"/>
      <c r="KE206" s="29"/>
      <c r="KF206" s="29"/>
      <c r="KG206" s="29"/>
      <c r="KH206" s="29"/>
      <c r="KI206" s="29"/>
      <c r="KJ206" s="29"/>
      <c r="KK206" s="29"/>
      <c r="KL206" s="29"/>
      <c r="KM206" s="29"/>
      <c r="KN206" s="29"/>
      <c r="KO206" s="29"/>
      <c r="KP206" s="29"/>
      <c r="KQ206" s="29"/>
      <c r="KR206" s="29"/>
      <c r="KS206" s="29"/>
      <c r="KT206" s="29"/>
      <c r="KU206" s="29"/>
      <c r="KV206" s="29"/>
      <c r="KW206" s="29"/>
      <c r="KX206" s="29"/>
      <c r="KY206" s="29"/>
      <c r="KZ206" s="29"/>
      <c r="LA206" s="29"/>
      <c r="LB206" s="29"/>
      <c r="LC206" s="29"/>
      <c r="LD206" s="29"/>
      <c r="LE206" s="29"/>
      <c r="LF206" s="29"/>
      <c r="LG206" s="29"/>
      <c r="LH206" s="29"/>
      <c r="LI206" s="29"/>
      <c r="LJ206" s="29"/>
      <c r="LK206" s="29"/>
      <c r="LL206" s="29"/>
      <c r="LM206" s="29"/>
      <c r="LN206" s="29"/>
      <c r="LO206" s="29"/>
      <c r="LP206" s="29"/>
      <c r="LQ206" s="29"/>
      <c r="LR206" s="29"/>
      <c r="LS206" s="29"/>
      <c r="LT206" s="29"/>
      <c r="LU206" s="29"/>
      <c r="LV206" s="29"/>
      <c r="LW206" s="29"/>
      <c r="LX206" s="29"/>
      <c r="LY206" s="29"/>
      <c r="LZ206" s="29"/>
      <c r="MA206" s="29"/>
      <c r="MB206" s="29"/>
      <c r="MC206" s="29"/>
      <c r="MD206" s="29"/>
      <c r="ME206" s="29"/>
      <c r="MF206" s="29"/>
      <c r="MG206" s="29"/>
      <c r="MH206" s="29"/>
      <c r="MI206" s="29"/>
      <c r="MJ206" s="29"/>
      <c r="MK206" s="29"/>
      <c r="ML206" s="29"/>
      <c r="MM206" s="29"/>
      <c r="MN206" s="29"/>
      <c r="MO206" s="29"/>
      <c r="MP206" s="29"/>
      <c r="MQ206" s="29"/>
      <c r="MR206" s="29"/>
      <c r="MS206" s="29"/>
      <c r="MT206" s="29"/>
      <c r="MU206" s="29"/>
      <c r="MV206" s="29"/>
      <c r="MW206" s="29"/>
      <c r="MX206" s="29"/>
      <c r="MY206" s="29"/>
      <c r="MZ206" s="29"/>
      <c r="NA206" s="29"/>
      <c r="NB206" s="29"/>
      <c r="NC206" s="29"/>
      <c r="ND206" s="29"/>
      <c r="NE206" s="29"/>
      <c r="NF206" s="29"/>
      <c r="NG206" s="29"/>
      <c r="NH206" s="29"/>
      <c r="NI206" s="29"/>
      <c r="NJ206" s="29"/>
      <c r="NK206" s="29"/>
      <c r="NL206" s="29"/>
      <c r="NM206" s="29"/>
      <c r="NN206" s="29"/>
      <c r="NO206" s="29"/>
      <c r="NP206" s="29"/>
      <c r="NQ206" s="29"/>
      <c r="NR206" s="29"/>
      <c r="NS206" s="29"/>
      <c r="NT206" s="29"/>
      <c r="NU206" s="29"/>
      <c r="NV206" s="29"/>
      <c r="NW206" s="29"/>
      <c r="NX206" s="29"/>
      <c r="NY206" s="29"/>
      <c r="NZ206" s="29"/>
      <c r="OA206" s="29"/>
      <c r="OB206" s="29"/>
      <c r="OC206" s="29"/>
      <c r="OD206" s="29"/>
      <c r="OE206" s="29"/>
      <c r="OF206" s="29"/>
      <c r="OG206" s="29"/>
      <c r="OH206" s="29"/>
      <c r="OI206" s="29"/>
      <c r="OJ206" s="29"/>
      <c r="OK206" s="29"/>
      <c r="OL206" s="29"/>
      <c r="OM206" s="29"/>
      <c r="ON206" s="29"/>
      <c r="OO206" s="29"/>
      <c r="OP206" s="29"/>
      <c r="OQ206" s="29"/>
      <c r="OR206" s="29"/>
      <c r="OS206" s="29"/>
      <c r="OT206" s="29"/>
      <c r="OU206" s="29"/>
      <c r="OV206" s="29"/>
      <c r="OW206" s="29"/>
      <c r="OX206" s="29"/>
      <c r="OY206" s="29"/>
      <c r="OZ206" s="29"/>
      <c r="PA206" s="29"/>
      <c r="PB206" s="29"/>
      <c r="PC206" s="29"/>
      <c r="PD206" s="29"/>
      <c r="PE206" s="29"/>
      <c r="PF206" s="29"/>
      <c r="PG206" s="29"/>
      <c r="PH206" s="29"/>
      <c r="PI206" s="29"/>
      <c r="PJ206" s="29"/>
      <c r="PK206" s="29"/>
      <c r="PL206" s="29"/>
      <c r="PM206" s="29"/>
      <c r="PN206" s="29"/>
      <c r="PO206" s="29"/>
      <c r="PP206" s="29"/>
      <c r="PQ206" s="29"/>
      <c r="PR206" s="29"/>
      <c r="PS206" s="29"/>
      <c r="PT206" s="29"/>
      <c r="PU206" s="29"/>
      <c r="PV206" s="29"/>
      <c r="PW206" s="29"/>
      <c r="PX206" s="29"/>
      <c r="PY206" s="29"/>
      <c r="PZ206" s="29"/>
      <c r="QA206" s="29"/>
      <c r="QB206" s="29"/>
      <c r="QC206" s="29"/>
      <c r="QD206" s="29"/>
      <c r="QE206" s="29"/>
      <c r="QF206" s="29"/>
      <c r="QG206" s="29"/>
      <c r="QH206" s="29"/>
      <c r="QI206" s="29"/>
      <c r="QJ206" s="29"/>
      <c r="QK206" s="29"/>
      <c r="QL206" s="29"/>
      <c r="QM206" s="29"/>
      <c r="QN206" s="29"/>
      <c r="QO206" s="29"/>
      <c r="QP206" s="29"/>
      <c r="QQ206" s="29"/>
      <c r="QR206" s="29"/>
      <c r="QS206" s="29"/>
      <c r="QT206" s="29"/>
      <c r="QU206" s="29"/>
      <c r="QV206" s="29"/>
      <c r="QW206" s="29"/>
      <c r="QX206" s="29"/>
      <c r="QY206" s="29"/>
      <c r="QZ206" s="29"/>
      <c r="RA206" s="29"/>
      <c r="RB206" s="29"/>
      <c r="RC206" s="29"/>
      <c r="RD206" s="29"/>
      <c r="RE206" s="29"/>
      <c r="RF206" s="29"/>
      <c r="RG206" s="29"/>
      <c r="RH206" s="29"/>
      <c r="RI206" s="29"/>
      <c r="RJ206" s="29"/>
      <c r="RK206" s="29"/>
      <c r="RL206" s="29"/>
    </row>
    <row r="207" spans="1:480" s="30" customFormat="1" ht="72" customHeight="1" x14ac:dyDescent="0.25">
      <c r="A207" s="58" t="s">
        <v>13</v>
      </c>
      <c r="B207" s="58" t="s">
        <v>13</v>
      </c>
      <c r="C207" s="58" t="s">
        <v>13</v>
      </c>
      <c r="D207" s="72" t="s">
        <v>247</v>
      </c>
      <c r="E207" s="60" t="s">
        <v>55</v>
      </c>
      <c r="F207" s="61" t="s">
        <v>18</v>
      </c>
      <c r="G207" s="62">
        <f>SUM(G208:G209)</f>
        <v>0.73</v>
      </c>
      <c r="H207" s="62" t="s">
        <v>13</v>
      </c>
      <c r="I207" s="62">
        <f>SUM(I208:I209)</f>
        <v>0</v>
      </c>
      <c r="J207" s="62">
        <f>SUM(J208:J209)</f>
        <v>0</v>
      </c>
      <c r="K207" s="62">
        <f>SUM(K208:K209)</f>
        <v>8902.99</v>
      </c>
      <c r="L207" s="62">
        <f>SUM(L208:L209)</f>
        <v>0</v>
      </c>
      <c r="M207" s="62">
        <f>SUM(M208:M209)</f>
        <v>0</v>
      </c>
      <c r="N207" s="52"/>
      <c r="O207" s="52"/>
      <c r="P207" s="75"/>
      <c r="Q207" s="16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  <c r="FY207" s="29"/>
      <c r="FZ207" s="29"/>
      <c r="GA207" s="29"/>
      <c r="GB207" s="29"/>
      <c r="GC207" s="29"/>
      <c r="GD207" s="29"/>
      <c r="GE207" s="29"/>
      <c r="GF207" s="29"/>
      <c r="GG207" s="29"/>
      <c r="GH207" s="29"/>
      <c r="GI207" s="29"/>
      <c r="GJ207" s="29"/>
      <c r="GK207" s="29"/>
      <c r="GL207" s="29"/>
      <c r="GM207" s="29"/>
      <c r="GN207" s="29"/>
      <c r="GO207" s="29"/>
      <c r="GP207" s="29"/>
      <c r="GQ207" s="29"/>
      <c r="GR207" s="29"/>
      <c r="GS207" s="29"/>
      <c r="GT207" s="29"/>
      <c r="GU207" s="29"/>
      <c r="GV207" s="29"/>
      <c r="GW207" s="29"/>
      <c r="GX207" s="29"/>
      <c r="GY207" s="29"/>
      <c r="GZ207" s="29"/>
      <c r="HA207" s="29"/>
      <c r="HB207" s="29"/>
      <c r="HC207" s="29"/>
      <c r="HD207" s="29"/>
      <c r="HE207" s="29"/>
      <c r="HF207" s="29"/>
      <c r="HG207" s="29"/>
      <c r="HH207" s="29"/>
      <c r="HI207" s="29"/>
      <c r="HJ207" s="29"/>
      <c r="HK207" s="29"/>
      <c r="HL207" s="29"/>
      <c r="HM207" s="29"/>
      <c r="HN207" s="29"/>
      <c r="HO207" s="29"/>
      <c r="HP207" s="29"/>
      <c r="HQ207" s="29"/>
      <c r="HR207" s="29"/>
      <c r="HS207" s="29"/>
      <c r="HT207" s="29"/>
      <c r="HU207" s="29"/>
      <c r="HV207" s="29"/>
      <c r="HW207" s="29"/>
      <c r="HX207" s="29"/>
      <c r="HY207" s="29"/>
      <c r="HZ207" s="29"/>
      <c r="IA207" s="29"/>
      <c r="IB207" s="29"/>
      <c r="IC207" s="29"/>
      <c r="ID207" s="29"/>
      <c r="IE207" s="29"/>
      <c r="IF207" s="29"/>
      <c r="IG207" s="29"/>
      <c r="IH207" s="29"/>
      <c r="II207" s="29"/>
      <c r="IJ207" s="29"/>
      <c r="IK207" s="29"/>
      <c r="IL207" s="29"/>
      <c r="IM207" s="29"/>
      <c r="IN207" s="29"/>
      <c r="IO207" s="29"/>
      <c r="IP207" s="29"/>
      <c r="IQ207" s="29"/>
      <c r="IR207" s="29"/>
      <c r="IS207" s="29"/>
      <c r="IT207" s="29"/>
      <c r="IU207" s="29"/>
      <c r="IV207" s="29"/>
      <c r="IW207" s="29"/>
      <c r="IX207" s="29"/>
      <c r="IY207" s="29"/>
      <c r="IZ207" s="29"/>
      <c r="JA207" s="29"/>
      <c r="JB207" s="29"/>
      <c r="JC207" s="29"/>
      <c r="JD207" s="29"/>
      <c r="JE207" s="29"/>
      <c r="JF207" s="29"/>
      <c r="JG207" s="29"/>
      <c r="JH207" s="29"/>
      <c r="JI207" s="29"/>
      <c r="JJ207" s="29"/>
      <c r="JK207" s="29"/>
      <c r="JL207" s="29"/>
      <c r="JM207" s="29"/>
      <c r="JN207" s="29"/>
      <c r="JO207" s="29"/>
      <c r="JP207" s="29"/>
      <c r="JQ207" s="29"/>
      <c r="JR207" s="29"/>
      <c r="JS207" s="29"/>
      <c r="JT207" s="29"/>
      <c r="JU207" s="29"/>
      <c r="JV207" s="29"/>
      <c r="JW207" s="29"/>
      <c r="JX207" s="29"/>
      <c r="JY207" s="29"/>
      <c r="JZ207" s="29"/>
      <c r="KA207" s="29"/>
      <c r="KB207" s="29"/>
      <c r="KC207" s="29"/>
      <c r="KD207" s="29"/>
      <c r="KE207" s="29"/>
      <c r="KF207" s="29"/>
      <c r="KG207" s="29"/>
      <c r="KH207" s="29"/>
      <c r="KI207" s="29"/>
      <c r="KJ207" s="29"/>
      <c r="KK207" s="29"/>
      <c r="KL207" s="29"/>
      <c r="KM207" s="29"/>
      <c r="KN207" s="29"/>
      <c r="KO207" s="29"/>
      <c r="KP207" s="29"/>
      <c r="KQ207" s="29"/>
      <c r="KR207" s="29"/>
      <c r="KS207" s="29"/>
      <c r="KT207" s="29"/>
      <c r="KU207" s="29"/>
      <c r="KV207" s="29"/>
      <c r="KW207" s="29"/>
      <c r="KX207" s="29"/>
      <c r="KY207" s="29"/>
      <c r="KZ207" s="29"/>
      <c r="LA207" s="29"/>
      <c r="LB207" s="29"/>
      <c r="LC207" s="29"/>
      <c r="LD207" s="29"/>
      <c r="LE207" s="29"/>
      <c r="LF207" s="29"/>
      <c r="LG207" s="29"/>
      <c r="LH207" s="29"/>
      <c r="LI207" s="29"/>
      <c r="LJ207" s="29"/>
      <c r="LK207" s="29"/>
      <c r="LL207" s="29"/>
      <c r="LM207" s="29"/>
      <c r="LN207" s="29"/>
      <c r="LO207" s="29"/>
      <c r="LP207" s="29"/>
      <c r="LQ207" s="29"/>
      <c r="LR207" s="29"/>
      <c r="LS207" s="29"/>
      <c r="LT207" s="29"/>
      <c r="LU207" s="29"/>
      <c r="LV207" s="29"/>
      <c r="LW207" s="29"/>
      <c r="LX207" s="29"/>
      <c r="LY207" s="29"/>
      <c r="LZ207" s="29"/>
      <c r="MA207" s="29"/>
      <c r="MB207" s="29"/>
      <c r="MC207" s="29"/>
      <c r="MD207" s="29"/>
      <c r="ME207" s="29"/>
      <c r="MF207" s="29"/>
      <c r="MG207" s="29"/>
      <c r="MH207" s="29"/>
      <c r="MI207" s="29"/>
      <c r="MJ207" s="29"/>
      <c r="MK207" s="29"/>
      <c r="ML207" s="29"/>
      <c r="MM207" s="29"/>
      <c r="MN207" s="29"/>
      <c r="MO207" s="29"/>
      <c r="MP207" s="29"/>
      <c r="MQ207" s="29"/>
      <c r="MR207" s="29"/>
      <c r="MS207" s="29"/>
      <c r="MT207" s="29"/>
      <c r="MU207" s="29"/>
      <c r="MV207" s="29"/>
      <c r="MW207" s="29"/>
      <c r="MX207" s="29"/>
      <c r="MY207" s="29"/>
      <c r="MZ207" s="29"/>
      <c r="NA207" s="29"/>
      <c r="NB207" s="29"/>
      <c r="NC207" s="29"/>
      <c r="ND207" s="29"/>
      <c r="NE207" s="29"/>
      <c r="NF207" s="29"/>
      <c r="NG207" s="29"/>
      <c r="NH207" s="29"/>
      <c r="NI207" s="29"/>
      <c r="NJ207" s="29"/>
      <c r="NK207" s="29"/>
      <c r="NL207" s="29"/>
      <c r="NM207" s="29"/>
      <c r="NN207" s="29"/>
      <c r="NO207" s="29"/>
      <c r="NP207" s="29"/>
      <c r="NQ207" s="29"/>
      <c r="NR207" s="29"/>
      <c r="NS207" s="29"/>
      <c r="NT207" s="29"/>
      <c r="NU207" s="29"/>
      <c r="NV207" s="29"/>
      <c r="NW207" s="29"/>
      <c r="NX207" s="29"/>
      <c r="NY207" s="29"/>
      <c r="NZ207" s="29"/>
      <c r="OA207" s="29"/>
      <c r="OB207" s="29"/>
      <c r="OC207" s="29"/>
      <c r="OD207" s="29"/>
      <c r="OE207" s="29"/>
      <c r="OF207" s="29"/>
      <c r="OG207" s="29"/>
      <c r="OH207" s="29"/>
      <c r="OI207" s="29"/>
      <c r="OJ207" s="29"/>
      <c r="OK207" s="29"/>
      <c r="OL207" s="29"/>
      <c r="OM207" s="29"/>
      <c r="ON207" s="29"/>
      <c r="OO207" s="29"/>
      <c r="OP207" s="29"/>
      <c r="OQ207" s="29"/>
      <c r="OR207" s="29"/>
      <c r="OS207" s="29"/>
      <c r="OT207" s="29"/>
      <c r="OU207" s="29"/>
      <c r="OV207" s="29"/>
      <c r="OW207" s="29"/>
      <c r="OX207" s="29"/>
      <c r="OY207" s="29"/>
      <c r="OZ207" s="29"/>
      <c r="PA207" s="29"/>
      <c r="PB207" s="29"/>
      <c r="PC207" s="29"/>
      <c r="PD207" s="29"/>
      <c r="PE207" s="29"/>
      <c r="PF207" s="29"/>
      <c r="PG207" s="29"/>
      <c r="PH207" s="29"/>
      <c r="PI207" s="29"/>
      <c r="PJ207" s="29"/>
      <c r="PK207" s="29"/>
      <c r="PL207" s="29"/>
      <c r="PM207" s="29"/>
      <c r="PN207" s="29"/>
      <c r="PO207" s="29"/>
      <c r="PP207" s="29"/>
      <c r="PQ207" s="29"/>
      <c r="PR207" s="29"/>
      <c r="PS207" s="29"/>
      <c r="PT207" s="29"/>
      <c r="PU207" s="29"/>
      <c r="PV207" s="29"/>
      <c r="PW207" s="29"/>
      <c r="PX207" s="29"/>
      <c r="PY207" s="29"/>
      <c r="PZ207" s="29"/>
      <c r="QA207" s="29"/>
      <c r="QB207" s="29"/>
      <c r="QC207" s="29"/>
      <c r="QD207" s="29"/>
      <c r="QE207" s="29"/>
      <c r="QF207" s="29"/>
      <c r="QG207" s="29"/>
      <c r="QH207" s="29"/>
      <c r="QI207" s="29"/>
      <c r="QJ207" s="29"/>
      <c r="QK207" s="29"/>
      <c r="QL207" s="29"/>
      <c r="QM207" s="29"/>
      <c r="QN207" s="29"/>
      <c r="QO207" s="29"/>
      <c r="QP207" s="29"/>
      <c r="QQ207" s="29"/>
      <c r="QR207" s="29"/>
      <c r="QS207" s="29"/>
      <c r="QT207" s="29"/>
      <c r="QU207" s="29"/>
      <c r="QV207" s="29"/>
      <c r="QW207" s="29"/>
      <c r="QX207" s="29"/>
      <c r="QY207" s="29"/>
      <c r="QZ207" s="29"/>
      <c r="RA207" s="29"/>
      <c r="RB207" s="29"/>
      <c r="RC207" s="29"/>
      <c r="RD207" s="29"/>
      <c r="RE207" s="29"/>
      <c r="RF207" s="29"/>
      <c r="RG207" s="29"/>
      <c r="RH207" s="29"/>
      <c r="RI207" s="29"/>
      <c r="RJ207" s="29"/>
      <c r="RK207" s="29"/>
      <c r="RL207" s="29"/>
    </row>
    <row r="208" spans="1:480" s="30" customFormat="1" ht="72" customHeight="1" x14ac:dyDescent="0.25">
      <c r="A208" s="34" t="s">
        <v>53</v>
      </c>
      <c r="B208" s="34" t="s">
        <v>60</v>
      </c>
      <c r="C208" s="34" t="s">
        <v>19</v>
      </c>
      <c r="D208" s="26" t="s">
        <v>236</v>
      </c>
      <c r="E208" s="26" t="s">
        <v>55</v>
      </c>
      <c r="F208" s="27" t="s">
        <v>18</v>
      </c>
      <c r="G208" s="28">
        <v>0.39</v>
      </c>
      <c r="H208" s="76">
        <v>45350</v>
      </c>
      <c r="I208" s="28">
        <v>0</v>
      </c>
      <c r="J208" s="28">
        <v>0</v>
      </c>
      <c r="K208" s="74">
        <v>5494.99</v>
      </c>
      <c r="L208" s="28">
        <v>0</v>
      </c>
      <c r="M208" s="28">
        <v>0</v>
      </c>
      <c r="N208" s="52"/>
      <c r="O208" s="52"/>
      <c r="P208" s="75"/>
      <c r="Q208" s="16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  <c r="FY208" s="29"/>
      <c r="FZ208" s="29"/>
      <c r="GA208" s="29"/>
      <c r="GB208" s="29"/>
      <c r="GC208" s="29"/>
      <c r="GD208" s="29"/>
      <c r="GE208" s="29"/>
      <c r="GF208" s="29"/>
      <c r="GG208" s="29"/>
      <c r="GH208" s="29"/>
      <c r="GI208" s="29"/>
      <c r="GJ208" s="29"/>
      <c r="GK208" s="29"/>
      <c r="GL208" s="29"/>
      <c r="GM208" s="29"/>
      <c r="GN208" s="29"/>
      <c r="GO208" s="29"/>
      <c r="GP208" s="29"/>
      <c r="GQ208" s="29"/>
      <c r="GR208" s="29"/>
      <c r="GS208" s="29"/>
      <c r="GT208" s="29"/>
      <c r="GU208" s="29"/>
      <c r="GV208" s="29"/>
      <c r="GW208" s="29"/>
      <c r="GX208" s="29"/>
      <c r="GY208" s="29"/>
      <c r="GZ208" s="29"/>
      <c r="HA208" s="29"/>
      <c r="HB208" s="29"/>
      <c r="HC208" s="29"/>
      <c r="HD208" s="29"/>
      <c r="HE208" s="29"/>
      <c r="HF208" s="29"/>
      <c r="HG208" s="29"/>
      <c r="HH208" s="29"/>
      <c r="HI208" s="29"/>
      <c r="HJ208" s="29"/>
      <c r="HK208" s="29"/>
      <c r="HL208" s="29"/>
      <c r="HM208" s="29"/>
      <c r="HN208" s="29"/>
      <c r="HO208" s="29"/>
      <c r="HP208" s="29"/>
      <c r="HQ208" s="29"/>
      <c r="HR208" s="29"/>
      <c r="HS208" s="29"/>
      <c r="HT208" s="29"/>
      <c r="HU208" s="29"/>
      <c r="HV208" s="29"/>
      <c r="HW208" s="29"/>
      <c r="HX208" s="29"/>
      <c r="HY208" s="29"/>
      <c r="HZ208" s="29"/>
      <c r="IA208" s="29"/>
      <c r="IB208" s="29"/>
      <c r="IC208" s="29"/>
      <c r="ID208" s="29"/>
      <c r="IE208" s="29"/>
      <c r="IF208" s="29"/>
      <c r="IG208" s="29"/>
      <c r="IH208" s="29"/>
      <c r="II208" s="29"/>
      <c r="IJ208" s="29"/>
      <c r="IK208" s="29"/>
      <c r="IL208" s="29"/>
      <c r="IM208" s="29"/>
      <c r="IN208" s="29"/>
      <c r="IO208" s="29"/>
      <c r="IP208" s="29"/>
      <c r="IQ208" s="29"/>
      <c r="IR208" s="29"/>
      <c r="IS208" s="29"/>
      <c r="IT208" s="29"/>
      <c r="IU208" s="29"/>
      <c r="IV208" s="29"/>
      <c r="IW208" s="29"/>
      <c r="IX208" s="29"/>
      <c r="IY208" s="29"/>
      <c r="IZ208" s="29"/>
      <c r="JA208" s="29"/>
      <c r="JB208" s="29"/>
      <c r="JC208" s="29"/>
      <c r="JD208" s="29"/>
      <c r="JE208" s="29"/>
      <c r="JF208" s="29"/>
      <c r="JG208" s="29"/>
      <c r="JH208" s="29"/>
      <c r="JI208" s="29"/>
      <c r="JJ208" s="29"/>
      <c r="JK208" s="29"/>
      <c r="JL208" s="29"/>
      <c r="JM208" s="29"/>
      <c r="JN208" s="29"/>
      <c r="JO208" s="29"/>
      <c r="JP208" s="29"/>
      <c r="JQ208" s="29"/>
      <c r="JR208" s="29"/>
      <c r="JS208" s="29"/>
      <c r="JT208" s="29"/>
      <c r="JU208" s="29"/>
      <c r="JV208" s="29"/>
      <c r="JW208" s="29"/>
      <c r="JX208" s="29"/>
      <c r="JY208" s="29"/>
      <c r="JZ208" s="29"/>
      <c r="KA208" s="29"/>
      <c r="KB208" s="29"/>
      <c r="KC208" s="29"/>
      <c r="KD208" s="29"/>
      <c r="KE208" s="29"/>
      <c r="KF208" s="29"/>
      <c r="KG208" s="29"/>
      <c r="KH208" s="29"/>
      <c r="KI208" s="29"/>
      <c r="KJ208" s="29"/>
      <c r="KK208" s="29"/>
      <c r="KL208" s="29"/>
      <c r="KM208" s="29"/>
      <c r="KN208" s="29"/>
      <c r="KO208" s="29"/>
      <c r="KP208" s="29"/>
      <c r="KQ208" s="29"/>
      <c r="KR208" s="29"/>
      <c r="KS208" s="29"/>
      <c r="KT208" s="29"/>
      <c r="KU208" s="29"/>
      <c r="KV208" s="29"/>
      <c r="KW208" s="29"/>
      <c r="KX208" s="29"/>
      <c r="KY208" s="29"/>
      <c r="KZ208" s="29"/>
      <c r="LA208" s="29"/>
      <c r="LB208" s="29"/>
      <c r="LC208" s="29"/>
      <c r="LD208" s="29"/>
      <c r="LE208" s="29"/>
      <c r="LF208" s="29"/>
      <c r="LG208" s="29"/>
      <c r="LH208" s="29"/>
      <c r="LI208" s="29"/>
      <c r="LJ208" s="29"/>
      <c r="LK208" s="29"/>
      <c r="LL208" s="29"/>
      <c r="LM208" s="29"/>
      <c r="LN208" s="29"/>
      <c r="LO208" s="29"/>
      <c r="LP208" s="29"/>
      <c r="LQ208" s="29"/>
      <c r="LR208" s="29"/>
      <c r="LS208" s="29"/>
      <c r="LT208" s="29"/>
      <c r="LU208" s="29"/>
      <c r="LV208" s="29"/>
      <c r="LW208" s="29"/>
      <c r="LX208" s="29"/>
      <c r="LY208" s="29"/>
      <c r="LZ208" s="29"/>
      <c r="MA208" s="29"/>
      <c r="MB208" s="29"/>
      <c r="MC208" s="29"/>
      <c r="MD208" s="29"/>
      <c r="ME208" s="29"/>
      <c r="MF208" s="29"/>
      <c r="MG208" s="29"/>
      <c r="MH208" s="29"/>
      <c r="MI208" s="29"/>
      <c r="MJ208" s="29"/>
      <c r="MK208" s="29"/>
      <c r="ML208" s="29"/>
      <c r="MM208" s="29"/>
      <c r="MN208" s="29"/>
      <c r="MO208" s="29"/>
      <c r="MP208" s="29"/>
      <c r="MQ208" s="29"/>
      <c r="MR208" s="29"/>
      <c r="MS208" s="29"/>
      <c r="MT208" s="29"/>
      <c r="MU208" s="29"/>
      <c r="MV208" s="29"/>
      <c r="MW208" s="29"/>
      <c r="MX208" s="29"/>
      <c r="MY208" s="29"/>
      <c r="MZ208" s="29"/>
      <c r="NA208" s="29"/>
      <c r="NB208" s="29"/>
      <c r="NC208" s="29"/>
      <c r="ND208" s="29"/>
      <c r="NE208" s="29"/>
      <c r="NF208" s="29"/>
      <c r="NG208" s="29"/>
      <c r="NH208" s="29"/>
      <c r="NI208" s="29"/>
      <c r="NJ208" s="29"/>
      <c r="NK208" s="29"/>
      <c r="NL208" s="29"/>
      <c r="NM208" s="29"/>
      <c r="NN208" s="29"/>
      <c r="NO208" s="29"/>
      <c r="NP208" s="29"/>
      <c r="NQ208" s="29"/>
      <c r="NR208" s="29"/>
      <c r="NS208" s="29"/>
      <c r="NT208" s="29"/>
      <c r="NU208" s="29"/>
      <c r="NV208" s="29"/>
      <c r="NW208" s="29"/>
      <c r="NX208" s="29"/>
      <c r="NY208" s="29"/>
      <c r="NZ208" s="29"/>
      <c r="OA208" s="29"/>
      <c r="OB208" s="29"/>
      <c r="OC208" s="29"/>
      <c r="OD208" s="29"/>
      <c r="OE208" s="29"/>
      <c r="OF208" s="29"/>
      <c r="OG208" s="29"/>
      <c r="OH208" s="29"/>
      <c r="OI208" s="29"/>
      <c r="OJ208" s="29"/>
      <c r="OK208" s="29"/>
      <c r="OL208" s="29"/>
      <c r="OM208" s="29"/>
      <c r="ON208" s="29"/>
      <c r="OO208" s="29"/>
      <c r="OP208" s="29"/>
      <c r="OQ208" s="29"/>
      <c r="OR208" s="29"/>
      <c r="OS208" s="29"/>
      <c r="OT208" s="29"/>
      <c r="OU208" s="29"/>
      <c r="OV208" s="29"/>
      <c r="OW208" s="29"/>
      <c r="OX208" s="29"/>
      <c r="OY208" s="29"/>
      <c r="OZ208" s="29"/>
      <c r="PA208" s="29"/>
      <c r="PB208" s="29"/>
      <c r="PC208" s="29"/>
      <c r="PD208" s="29"/>
      <c r="PE208" s="29"/>
      <c r="PF208" s="29"/>
      <c r="PG208" s="29"/>
      <c r="PH208" s="29"/>
      <c r="PI208" s="29"/>
      <c r="PJ208" s="29"/>
      <c r="PK208" s="29"/>
      <c r="PL208" s="29"/>
      <c r="PM208" s="29"/>
      <c r="PN208" s="29"/>
      <c r="PO208" s="29"/>
      <c r="PP208" s="29"/>
      <c r="PQ208" s="29"/>
      <c r="PR208" s="29"/>
      <c r="PS208" s="29"/>
      <c r="PT208" s="29"/>
      <c r="PU208" s="29"/>
      <c r="PV208" s="29"/>
      <c r="PW208" s="29"/>
      <c r="PX208" s="29"/>
      <c r="PY208" s="29"/>
      <c r="PZ208" s="29"/>
      <c r="QA208" s="29"/>
      <c r="QB208" s="29"/>
      <c r="QC208" s="29"/>
      <c r="QD208" s="29"/>
      <c r="QE208" s="29"/>
      <c r="QF208" s="29"/>
      <c r="QG208" s="29"/>
      <c r="QH208" s="29"/>
      <c r="QI208" s="29"/>
      <c r="QJ208" s="29"/>
      <c r="QK208" s="29"/>
      <c r="QL208" s="29"/>
      <c r="QM208" s="29"/>
      <c r="QN208" s="29"/>
      <c r="QO208" s="29"/>
      <c r="QP208" s="29"/>
      <c r="QQ208" s="29"/>
      <c r="QR208" s="29"/>
      <c r="QS208" s="29"/>
      <c r="QT208" s="29"/>
      <c r="QU208" s="29"/>
      <c r="QV208" s="29"/>
      <c r="QW208" s="29"/>
      <c r="QX208" s="29"/>
      <c r="QY208" s="29"/>
      <c r="QZ208" s="29"/>
      <c r="RA208" s="29"/>
      <c r="RB208" s="29"/>
      <c r="RC208" s="29"/>
      <c r="RD208" s="29"/>
      <c r="RE208" s="29"/>
      <c r="RF208" s="29"/>
      <c r="RG208" s="29"/>
      <c r="RH208" s="29"/>
      <c r="RI208" s="29"/>
      <c r="RJ208" s="29"/>
      <c r="RK208" s="29"/>
      <c r="RL208" s="29"/>
    </row>
    <row r="209" spans="1:480" s="30" customFormat="1" ht="81" customHeight="1" x14ac:dyDescent="0.25">
      <c r="A209" s="34" t="s">
        <v>53</v>
      </c>
      <c r="B209" s="34" t="s">
        <v>60</v>
      </c>
      <c r="C209" s="34" t="s">
        <v>19</v>
      </c>
      <c r="D209" s="26" t="s">
        <v>237</v>
      </c>
      <c r="E209" s="26" t="s">
        <v>55</v>
      </c>
      <c r="F209" s="27" t="s">
        <v>18</v>
      </c>
      <c r="G209" s="28">
        <v>0.34</v>
      </c>
      <c r="H209" s="76">
        <v>45413</v>
      </c>
      <c r="I209" s="28">
        <v>0</v>
      </c>
      <c r="J209" s="28">
        <v>0</v>
      </c>
      <c r="K209" s="74">
        <v>3408</v>
      </c>
      <c r="L209" s="28">
        <v>0</v>
      </c>
      <c r="M209" s="28">
        <v>0</v>
      </c>
      <c r="N209" s="52"/>
      <c r="O209" s="52"/>
      <c r="P209" s="75"/>
      <c r="Q209" s="16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  <c r="FY209" s="29"/>
      <c r="FZ209" s="29"/>
      <c r="GA209" s="29"/>
      <c r="GB209" s="29"/>
      <c r="GC209" s="29"/>
      <c r="GD209" s="29"/>
      <c r="GE209" s="29"/>
      <c r="GF209" s="29"/>
      <c r="GG209" s="29"/>
      <c r="GH209" s="29"/>
      <c r="GI209" s="29"/>
      <c r="GJ209" s="29"/>
      <c r="GK209" s="29"/>
      <c r="GL209" s="29"/>
      <c r="GM209" s="29"/>
      <c r="GN209" s="29"/>
      <c r="GO209" s="29"/>
      <c r="GP209" s="29"/>
      <c r="GQ209" s="29"/>
      <c r="GR209" s="29"/>
      <c r="GS209" s="29"/>
      <c r="GT209" s="29"/>
      <c r="GU209" s="29"/>
      <c r="GV209" s="29"/>
      <c r="GW209" s="29"/>
      <c r="GX209" s="29"/>
      <c r="GY209" s="29"/>
      <c r="GZ209" s="29"/>
      <c r="HA209" s="29"/>
      <c r="HB209" s="29"/>
      <c r="HC209" s="29"/>
      <c r="HD209" s="29"/>
      <c r="HE209" s="29"/>
      <c r="HF209" s="29"/>
      <c r="HG209" s="29"/>
      <c r="HH209" s="29"/>
      <c r="HI209" s="29"/>
      <c r="HJ209" s="29"/>
      <c r="HK209" s="29"/>
      <c r="HL209" s="29"/>
      <c r="HM209" s="29"/>
      <c r="HN209" s="29"/>
      <c r="HO209" s="29"/>
      <c r="HP209" s="29"/>
      <c r="HQ209" s="29"/>
      <c r="HR209" s="29"/>
      <c r="HS209" s="29"/>
      <c r="HT209" s="29"/>
      <c r="HU209" s="29"/>
      <c r="HV209" s="29"/>
      <c r="HW209" s="29"/>
      <c r="HX209" s="29"/>
      <c r="HY209" s="29"/>
      <c r="HZ209" s="29"/>
      <c r="IA209" s="29"/>
      <c r="IB209" s="29"/>
      <c r="IC209" s="29"/>
      <c r="ID209" s="29"/>
      <c r="IE209" s="29"/>
      <c r="IF209" s="29"/>
      <c r="IG209" s="29"/>
      <c r="IH209" s="29"/>
      <c r="II209" s="29"/>
      <c r="IJ209" s="29"/>
      <c r="IK209" s="29"/>
      <c r="IL209" s="29"/>
      <c r="IM209" s="29"/>
      <c r="IN209" s="29"/>
      <c r="IO209" s="29"/>
      <c r="IP209" s="29"/>
      <c r="IQ209" s="29"/>
      <c r="IR209" s="29"/>
      <c r="IS209" s="29"/>
      <c r="IT209" s="29"/>
      <c r="IU209" s="29"/>
      <c r="IV209" s="29"/>
      <c r="IW209" s="29"/>
      <c r="IX209" s="29"/>
      <c r="IY209" s="29"/>
      <c r="IZ209" s="29"/>
      <c r="JA209" s="29"/>
      <c r="JB209" s="29"/>
      <c r="JC209" s="29"/>
      <c r="JD209" s="29"/>
      <c r="JE209" s="29"/>
      <c r="JF209" s="29"/>
      <c r="JG209" s="29"/>
      <c r="JH209" s="29"/>
      <c r="JI209" s="29"/>
      <c r="JJ209" s="29"/>
      <c r="JK209" s="29"/>
      <c r="JL209" s="29"/>
      <c r="JM209" s="29"/>
      <c r="JN209" s="29"/>
      <c r="JO209" s="29"/>
      <c r="JP209" s="29"/>
      <c r="JQ209" s="29"/>
      <c r="JR209" s="29"/>
      <c r="JS209" s="29"/>
      <c r="JT209" s="29"/>
      <c r="JU209" s="29"/>
      <c r="JV209" s="29"/>
      <c r="JW209" s="29"/>
      <c r="JX209" s="29"/>
      <c r="JY209" s="29"/>
      <c r="JZ209" s="29"/>
      <c r="KA209" s="29"/>
      <c r="KB209" s="29"/>
      <c r="KC209" s="29"/>
      <c r="KD209" s="29"/>
      <c r="KE209" s="29"/>
      <c r="KF209" s="29"/>
      <c r="KG209" s="29"/>
      <c r="KH209" s="29"/>
      <c r="KI209" s="29"/>
      <c r="KJ209" s="29"/>
      <c r="KK209" s="29"/>
      <c r="KL209" s="29"/>
      <c r="KM209" s="29"/>
      <c r="KN209" s="29"/>
      <c r="KO209" s="29"/>
      <c r="KP209" s="29"/>
      <c r="KQ209" s="29"/>
      <c r="KR209" s="29"/>
      <c r="KS209" s="29"/>
      <c r="KT209" s="29"/>
      <c r="KU209" s="29"/>
      <c r="KV209" s="29"/>
      <c r="KW209" s="29"/>
      <c r="KX209" s="29"/>
      <c r="KY209" s="29"/>
      <c r="KZ209" s="29"/>
      <c r="LA209" s="29"/>
      <c r="LB209" s="29"/>
      <c r="LC209" s="29"/>
      <c r="LD209" s="29"/>
      <c r="LE209" s="29"/>
      <c r="LF209" s="29"/>
      <c r="LG209" s="29"/>
      <c r="LH209" s="29"/>
      <c r="LI209" s="29"/>
      <c r="LJ209" s="29"/>
      <c r="LK209" s="29"/>
      <c r="LL209" s="29"/>
      <c r="LM209" s="29"/>
      <c r="LN209" s="29"/>
      <c r="LO209" s="29"/>
      <c r="LP209" s="29"/>
      <c r="LQ209" s="29"/>
      <c r="LR209" s="29"/>
      <c r="LS209" s="29"/>
      <c r="LT209" s="29"/>
      <c r="LU209" s="29"/>
      <c r="LV209" s="29"/>
      <c r="LW209" s="29"/>
      <c r="LX209" s="29"/>
      <c r="LY209" s="29"/>
      <c r="LZ209" s="29"/>
      <c r="MA209" s="29"/>
      <c r="MB209" s="29"/>
      <c r="MC209" s="29"/>
      <c r="MD209" s="29"/>
      <c r="ME209" s="29"/>
      <c r="MF209" s="29"/>
      <c r="MG209" s="29"/>
      <c r="MH209" s="29"/>
      <c r="MI209" s="29"/>
      <c r="MJ209" s="29"/>
      <c r="MK209" s="29"/>
      <c r="ML209" s="29"/>
      <c r="MM209" s="29"/>
      <c r="MN209" s="29"/>
      <c r="MO209" s="29"/>
      <c r="MP209" s="29"/>
      <c r="MQ209" s="29"/>
      <c r="MR209" s="29"/>
      <c r="MS209" s="29"/>
      <c r="MT209" s="29"/>
      <c r="MU209" s="29"/>
      <c r="MV209" s="29"/>
      <c r="MW209" s="29"/>
      <c r="MX209" s="29"/>
      <c r="MY209" s="29"/>
      <c r="MZ209" s="29"/>
      <c r="NA209" s="29"/>
      <c r="NB209" s="29"/>
      <c r="NC209" s="29"/>
      <c r="ND209" s="29"/>
      <c r="NE209" s="29"/>
      <c r="NF209" s="29"/>
      <c r="NG209" s="29"/>
      <c r="NH209" s="29"/>
      <c r="NI209" s="29"/>
      <c r="NJ209" s="29"/>
      <c r="NK209" s="29"/>
      <c r="NL209" s="29"/>
      <c r="NM209" s="29"/>
      <c r="NN209" s="29"/>
      <c r="NO209" s="29"/>
      <c r="NP209" s="29"/>
      <c r="NQ209" s="29"/>
      <c r="NR209" s="29"/>
      <c r="NS209" s="29"/>
      <c r="NT209" s="29"/>
      <c r="NU209" s="29"/>
      <c r="NV209" s="29"/>
      <c r="NW209" s="29"/>
      <c r="NX209" s="29"/>
      <c r="NY209" s="29"/>
      <c r="NZ209" s="29"/>
      <c r="OA209" s="29"/>
      <c r="OB209" s="29"/>
      <c r="OC209" s="29"/>
      <c r="OD209" s="29"/>
      <c r="OE209" s="29"/>
      <c r="OF209" s="29"/>
      <c r="OG209" s="29"/>
      <c r="OH209" s="29"/>
      <c r="OI209" s="29"/>
      <c r="OJ209" s="29"/>
      <c r="OK209" s="29"/>
      <c r="OL209" s="29"/>
      <c r="OM209" s="29"/>
      <c r="ON209" s="29"/>
      <c r="OO209" s="29"/>
      <c r="OP209" s="29"/>
      <c r="OQ209" s="29"/>
      <c r="OR209" s="29"/>
      <c r="OS209" s="29"/>
      <c r="OT209" s="29"/>
      <c r="OU209" s="29"/>
      <c r="OV209" s="29"/>
      <c r="OW209" s="29"/>
      <c r="OX209" s="29"/>
      <c r="OY209" s="29"/>
      <c r="OZ209" s="29"/>
      <c r="PA209" s="29"/>
      <c r="PB209" s="29"/>
      <c r="PC209" s="29"/>
      <c r="PD209" s="29"/>
      <c r="PE209" s="29"/>
      <c r="PF209" s="29"/>
      <c r="PG209" s="29"/>
      <c r="PH209" s="29"/>
      <c r="PI209" s="29"/>
      <c r="PJ209" s="29"/>
      <c r="PK209" s="29"/>
      <c r="PL209" s="29"/>
      <c r="PM209" s="29"/>
      <c r="PN209" s="29"/>
      <c r="PO209" s="29"/>
      <c r="PP209" s="29"/>
      <c r="PQ209" s="29"/>
      <c r="PR209" s="29"/>
      <c r="PS209" s="29"/>
      <c r="PT209" s="29"/>
      <c r="PU209" s="29"/>
      <c r="PV209" s="29"/>
      <c r="PW209" s="29"/>
      <c r="PX209" s="29"/>
      <c r="PY209" s="29"/>
      <c r="PZ209" s="29"/>
      <c r="QA209" s="29"/>
      <c r="QB209" s="29"/>
      <c r="QC209" s="29"/>
      <c r="QD209" s="29"/>
      <c r="QE209" s="29"/>
      <c r="QF209" s="29"/>
      <c r="QG209" s="29"/>
      <c r="QH209" s="29"/>
      <c r="QI209" s="29"/>
      <c r="QJ209" s="29"/>
      <c r="QK209" s="29"/>
      <c r="QL209" s="29"/>
      <c r="QM209" s="29"/>
      <c r="QN209" s="29"/>
      <c r="QO209" s="29"/>
      <c r="QP209" s="29"/>
      <c r="QQ209" s="29"/>
      <c r="QR209" s="29"/>
      <c r="QS209" s="29"/>
      <c r="QT209" s="29"/>
      <c r="QU209" s="29"/>
      <c r="QV209" s="29"/>
      <c r="QW209" s="29"/>
      <c r="QX209" s="29"/>
      <c r="QY209" s="29"/>
      <c r="QZ209" s="29"/>
      <c r="RA209" s="29"/>
      <c r="RB209" s="29"/>
      <c r="RC209" s="29"/>
      <c r="RD209" s="29"/>
      <c r="RE209" s="29"/>
      <c r="RF209" s="29"/>
      <c r="RG209" s="29"/>
      <c r="RH209" s="29"/>
      <c r="RI209" s="29"/>
      <c r="RJ209" s="29"/>
      <c r="RK209" s="29"/>
      <c r="RL209" s="29"/>
    </row>
    <row r="210" spans="1:480" s="30" customFormat="1" ht="82.5" customHeight="1" x14ac:dyDescent="0.25">
      <c r="A210" s="58" t="s">
        <v>13</v>
      </c>
      <c r="B210" s="58" t="s">
        <v>13</v>
      </c>
      <c r="C210" s="58" t="s">
        <v>13</v>
      </c>
      <c r="D210" s="60" t="s">
        <v>187</v>
      </c>
      <c r="E210" s="60" t="s">
        <v>186</v>
      </c>
      <c r="F210" s="72" t="s">
        <v>27</v>
      </c>
      <c r="G210" s="71">
        <f>G211+G212+G215</f>
        <v>22</v>
      </c>
      <c r="H210" s="64" t="s">
        <v>13</v>
      </c>
      <c r="I210" s="71">
        <f>I211+I212</f>
        <v>0</v>
      </c>
      <c r="J210" s="71">
        <f>J211+J212</f>
        <v>0</v>
      </c>
      <c r="K210" s="63">
        <f>K211+K213+K214+K212+K215</f>
        <v>4446.25</v>
      </c>
      <c r="L210" s="63">
        <f>L211+L213+L214</f>
        <v>0</v>
      </c>
      <c r="M210" s="63">
        <f>M211+M213+M214</f>
        <v>0</v>
      </c>
      <c r="N210" s="52"/>
      <c r="O210" s="52"/>
      <c r="P210" s="75"/>
      <c r="Q210" s="16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  <c r="FY210" s="29"/>
      <c r="FZ210" s="29"/>
      <c r="GA210" s="29"/>
      <c r="GB210" s="29"/>
      <c r="GC210" s="29"/>
      <c r="GD210" s="29"/>
      <c r="GE210" s="29"/>
      <c r="GF210" s="29"/>
      <c r="GG210" s="29"/>
      <c r="GH210" s="29"/>
      <c r="GI210" s="29"/>
      <c r="GJ210" s="29"/>
      <c r="GK210" s="29"/>
      <c r="GL210" s="29"/>
      <c r="GM210" s="29"/>
      <c r="GN210" s="29"/>
      <c r="GO210" s="29"/>
      <c r="GP210" s="29"/>
      <c r="GQ210" s="29"/>
      <c r="GR210" s="29"/>
      <c r="GS210" s="29"/>
      <c r="GT210" s="29"/>
      <c r="GU210" s="29"/>
      <c r="GV210" s="29"/>
      <c r="GW210" s="29"/>
      <c r="GX210" s="29"/>
      <c r="GY210" s="29"/>
      <c r="GZ210" s="29"/>
      <c r="HA210" s="29"/>
      <c r="HB210" s="29"/>
      <c r="HC210" s="29"/>
      <c r="HD210" s="29"/>
      <c r="HE210" s="29"/>
      <c r="HF210" s="29"/>
      <c r="HG210" s="29"/>
      <c r="HH210" s="29"/>
      <c r="HI210" s="29"/>
      <c r="HJ210" s="29"/>
      <c r="HK210" s="29"/>
      <c r="HL210" s="29"/>
      <c r="HM210" s="29"/>
      <c r="HN210" s="29"/>
      <c r="HO210" s="29"/>
      <c r="HP210" s="29"/>
      <c r="HQ210" s="29"/>
      <c r="HR210" s="29"/>
      <c r="HS210" s="29"/>
      <c r="HT210" s="29"/>
      <c r="HU210" s="29"/>
      <c r="HV210" s="29"/>
      <c r="HW210" s="29"/>
      <c r="HX210" s="29"/>
      <c r="HY210" s="29"/>
      <c r="HZ210" s="29"/>
      <c r="IA210" s="29"/>
      <c r="IB210" s="29"/>
      <c r="IC210" s="29"/>
      <c r="ID210" s="29"/>
      <c r="IE210" s="29"/>
      <c r="IF210" s="29"/>
      <c r="IG210" s="29"/>
      <c r="IH210" s="29"/>
      <c r="II210" s="29"/>
      <c r="IJ210" s="29"/>
      <c r="IK210" s="29"/>
      <c r="IL210" s="29"/>
      <c r="IM210" s="29"/>
      <c r="IN210" s="29"/>
      <c r="IO210" s="29"/>
      <c r="IP210" s="29"/>
      <c r="IQ210" s="29"/>
      <c r="IR210" s="29"/>
      <c r="IS210" s="29"/>
      <c r="IT210" s="29"/>
      <c r="IU210" s="29"/>
      <c r="IV210" s="29"/>
      <c r="IW210" s="29"/>
      <c r="IX210" s="29"/>
      <c r="IY210" s="29"/>
      <c r="IZ210" s="29"/>
      <c r="JA210" s="29"/>
      <c r="JB210" s="29"/>
      <c r="JC210" s="29"/>
      <c r="JD210" s="29"/>
      <c r="JE210" s="29"/>
      <c r="JF210" s="29"/>
      <c r="JG210" s="29"/>
      <c r="JH210" s="29"/>
      <c r="JI210" s="29"/>
      <c r="JJ210" s="29"/>
      <c r="JK210" s="29"/>
      <c r="JL210" s="29"/>
      <c r="JM210" s="29"/>
      <c r="JN210" s="29"/>
      <c r="JO210" s="29"/>
      <c r="JP210" s="29"/>
      <c r="JQ210" s="29"/>
      <c r="JR210" s="29"/>
      <c r="JS210" s="29"/>
      <c r="JT210" s="29"/>
      <c r="JU210" s="29"/>
      <c r="JV210" s="29"/>
      <c r="JW210" s="29"/>
      <c r="JX210" s="29"/>
      <c r="JY210" s="29"/>
      <c r="JZ210" s="29"/>
      <c r="KA210" s="29"/>
      <c r="KB210" s="29"/>
      <c r="KC210" s="29"/>
      <c r="KD210" s="29"/>
      <c r="KE210" s="29"/>
      <c r="KF210" s="29"/>
      <c r="KG210" s="29"/>
      <c r="KH210" s="29"/>
      <c r="KI210" s="29"/>
      <c r="KJ210" s="29"/>
      <c r="KK210" s="29"/>
      <c r="KL210" s="29"/>
      <c r="KM210" s="29"/>
      <c r="KN210" s="29"/>
      <c r="KO210" s="29"/>
      <c r="KP210" s="29"/>
      <c r="KQ210" s="29"/>
      <c r="KR210" s="29"/>
      <c r="KS210" s="29"/>
      <c r="KT210" s="29"/>
      <c r="KU210" s="29"/>
      <c r="KV210" s="29"/>
      <c r="KW210" s="29"/>
      <c r="KX210" s="29"/>
      <c r="KY210" s="29"/>
      <c r="KZ210" s="29"/>
      <c r="LA210" s="29"/>
      <c r="LB210" s="29"/>
      <c r="LC210" s="29"/>
      <c r="LD210" s="29"/>
      <c r="LE210" s="29"/>
      <c r="LF210" s="29"/>
      <c r="LG210" s="29"/>
      <c r="LH210" s="29"/>
      <c r="LI210" s="29"/>
      <c r="LJ210" s="29"/>
      <c r="LK210" s="29"/>
      <c r="LL210" s="29"/>
      <c r="LM210" s="29"/>
      <c r="LN210" s="29"/>
      <c r="LO210" s="29"/>
      <c r="LP210" s="29"/>
      <c r="LQ210" s="29"/>
      <c r="LR210" s="29"/>
      <c r="LS210" s="29"/>
      <c r="LT210" s="29"/>
      <c r="LU210" s="29"/>
      <c r="LV210" s="29"/>
      <c r="LW210" s="29"/>
      <c r="LX210" s="29"/>
      <c r="LY210" s="29"/>
      <c r="LZ210" s="29"/>
      <c r="MA210" s="29"/>
      <c r="MB210" s="29"/>
      <c r="MC210" s="29"/>
      <c r="MD210" s="29"/>
      <c r="ME210" s="29"/>
      <c r="MF210" s="29"/>
      <c r="MG210" s="29"/>
      <c r="MH210" s="29"/>
      <c r="MI210" s="29"/>
      <c r="MJ210" s="29"/>
      <c r="MK210" s="29"/>
      <c r="ML210" s="29"/>
      <c r="MM210" s="29"/>
      <c r="MN210" s="29"/>
      <c r="MO210" s="29"/>
      <c r="MP210" s="29"/>
      <c r="MQ210" s="29"/>
      <c r="MR210" s="29"/>
      <c r="MS210" s="29"/>
      <c r="MT210" s="29"/>
      <c r="MU210" s="29"/>
      <c r="MV210" s="29"/>
      <c r="MW210" s="29"/>
      <c r="MX210" s="29"/>
      <c r="MY210" s="29"/>
      <c r="MZ210" s="29"/>
      <c r="NA210" s="29"/>
      <c r="NB210" s="29"/>
      <c r="NC210" s="29"/>
      <c r="ND210" s="29"/>
      <c r="NE210" s="29"/>
      <c r="NF210" s="29"/>
      <c r="NG210" s="29"/>
      <c r="NH210" s="29"/>
      <c r="NI210" s="29"/>
      <c r="NJ210" s="29"/>
      <c r="NK210" s="29"/>
      <c r="NL210" s="29"/>
      <c r="NM210" s="29"/>
      <c r="NN210" s="29"/>
      <c r="NO210" s="29"/>
      <c r="NP210" s="29"/>
      <c r="NQ210" s="29"/>
      <c r="NR210" s="29"/>
      <c r="NS210" s="29"/>
      <c r="NT210" s="29"/>
      <c r="NU210" s="29"/>
      <c r="NV210" s="29"/>
      <c r="NW210" s="29"/>
      <c r="NX210" s="29"/>
      <c r="NY210" s="29"/>
      <c r="NZ210" s="29"/>
      <c r="OA210" s="29"/>
      <c r="OB210" s="29"/>
      <c r="OC210" s="29"/>
      <c r="OD210" s="29"/>
      <c r="OE210" s="29"/>
      <c r="OF210" s="29"/>
      <c r="OG210" s="29"/>
      <c r="OH210" s="29"/>
      <c r="OI210" s="29"/>
      <c r="OJ210" s="29"/>
      <c r="OK210" s="29"/>
      <c r="OL210" s="29"/>
      <c r="OM210" s="29"/>
      <c r="ON210" s="29"/>
      <c r="OO210" s="29"/>
      <c r="OP210" s="29"/>
      <c r="OQ210" s="29"/>
      <c r="OR210" s="29"/>
      <c r="OS210" s="29"/>
      <c r="OT210" s="29"/>
      <c r="OU210" s="29"/>
      <c r="OV210" s="29"/>
      <c r="OW210" s="29"/>
      <c r="OX210" s="29"/>
      <c r="OY210" s="29"/>
      <c r="OZ210" s="29"/>
      <c r="PA210" s="29"/>
      <c r="PB210" s="29"/>
      <c r="PC210" s="29"/>
      <c r="PD210" s="29"/>
      <c r="PE210" s="29"/>
      <c r="PF210" s="29"/>
      <c r="PG210" s="29"/>
      <c r="PH210" s="29"/>
      <c r="PI210" s="29"/>
      <c r="PJ210" s="29"/>
      <c r="PK210" s="29"/>
      <c r="PL210" s="29"/>
      <c r="PM210" s="29"/>
      <c r="PN210" s="29"/>
      <c r="PO210" s="29"/>
      <c r="PP210" s="29"/>
      <c r="PQ210" s="29"/>
      <c r="PR210" s="29"/>
      <c r="PS210" s="29"/>
      <c r="PT210" s="29"/>
      <c r="PU210" s="29"/>
      <c r="PV210" s="29"/>
      <c r="PW210" s="29"/>
      <c r="PX210" s="29"/>
      <c r="PY210" s="29"/>
      <c r="PZ210" s="29"/>
      <c r="QA210" s="29"/>
      <c r="QB210" s="29"/>
      <c r="QC210" s="29"/>
      <c r="QD210" s="29"/>
      <c r="QE210" s="29"/>
      <c r="QF210" s="29"/>
      <c r="QG210" s="29"/>
      <c r="QH210" s="29"/>
      <c r="QI210" s="29"/>
      <c r="QJ210" s="29"/>
      <c r="QK210" s="29"/>
      <c r="QL210" s="29"/>
      <c r="QM210" s="29"/>
      <c r="QN210" s="29"/>
      <c r="QO210" s="29"/>
      <c r="QP210" s="29"/>
      <c r="QQ210" s="29"/>
      <c r="QR210" s="29"/>
      <c r="QS210" s="29"/>
      <c r="QT210" s="29"/>
      <c r="QU210" s="29"/>
      <c r="QV210" s="29"/>
      <c r="QW210" s="29"/>
      <c r="QX210" s="29"/>
      <c r="QY210" s="29"/>
      <c r="QZ210" s="29"/>
      <c r="RA210" s="29"/>
      <c r="RB210" s="29"/>
      <c r="RC210" s="29"/>
      <c r="RD210" s="29"/>
      <c r="RE210" s="29"/>
      <c r="RF210" s="29"/>
      <c r="RG210" s="29"/>
      <c r="RH210" s="29"/>
      <c r="RI210" s="29"/>
      <c r="RJ210" s="29"/>
      <c r="RK210" s="29"/>
      <c r="RL210" s="29"/>
    </row>
    <row r="211" spans="1:480" s="30" customFormat="1" ht="99.75" customHeight="1" x14ac:dyDescent="0.25">
      <c r="A211" s="25" t="s">
        <v>53</v>
      </c>
      <c r="B211" s="25" t="s">
        <v>60</v>
      </c>
      <c r="C211" s="25" t="s">
        <v>19</v>
      </c>
      <c r="D211" s="26" t="s">
        <v>185</v>
      </c>
      <c r="E211" s="26" t="s">
        <v>186</v>
      </c>
      <c r="F211" s="25" t="s">
        <v>27</v>
      </c>
      <c r="G211" s="36">
        <v>18</v>
      </c>
      <c r="H211" s="76">
        <v>45632</v>
      </c>
      <c r="I211" s="27">
        <v>0</v>
      </c>
      <c r="J211" s="27">
        <v>0</v>
      </c>
      <c r="K211" s="74">
        <v>2806.02</v>
      </c>
      <c r="L211" s="28">
        <v>0</v>
      </c>
      <c r="M211" s="28">
        <v>0</v>
      </c>
      <c r="N211" s="52"/>
      <c r="O211" s="52"/>
      <c r="P211" s="75"/>
      <c r="Q211" s="16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  <c r="FY211" s="29"/>
      <c r="FZ211" s="29"/>
      <c r="GA211" s="29"/>
      <c r="GB211" s="29"/>
      <c r="GC211" s="29"/>
      <c r="GD211" s="29"/>
      <c r="GE211" s="29"/>
      <c r="GF211" s="29"/>
      <c r="GG211" s="29"/>
      <c r="GH211" s="29"/>
      <c r="GI211" s="29"/>
      <c r="GJ211" s="29"/>
      <c r="GK211" s="29"/>
      <c r="GL211" s="29"/>
      <c r="GM211" s="29"/>
      <c r="GN211" s="29"/>
      <c r="GO211" s="29"/>
      <c r="GP211" s="29"/>
      <c r="GQ211" s="29"/>
      <c r="GR211" s="29"/>
      <c r="GS211" s="29"/>
      <c r="GT211" s="29"/>
      <c r="GU211" s="29"/>
      <c r="GV211" s="29"/>
      <c r="GW211" s="29"/>
      <c r="GX211" s="29"/>
      <c r="GY211" s="29"/>
      <c r="GZ211" s="29"/>
      <c r="HA211" s="29"/>
      <c r="HB211" s="29"/>
      <c r="HC211" s="29"/>
      <c r="HD211" s="29"/>
      <c r="HE211" s="29"/>
      <c r="HF211" s="29"/>
      <c r="HG211" s="29"/>
      <c r="HH211" s="29"/>
      <c r="HI211" s="29"/>
      <c r="HJ211" s="29"/>
      <c r="HK211" s="29"/>
      <c r="HL211" s="29"/>
      <c r="HM211" s="29"/>
      <c r="HN211" s="29"/>
      <c r="HO211" s="29"/>
      <c r="HP211" s="29"/>
      <c r="HQ211" s="29"/>
      <c r="HR211" s="29"/>
      <c r="HS211" s="29"/>
      <c r="HT211" s="29"/>
      <c r="HU211" s="29"/>
      <c r="HV211" s="29"/>
      <c r="HW211" s="29"/>
      <c r="HX211" s="29"/>
      <c r="HY211" s="29"/>
      <c r="HZ211" s="29"/>
      <c r="IA211" s="29"/>
      <c r="IB211" s="29"/>
      <c r="IC211" s="29"/>
      <c r="ID211" s="29"/>
      <c r="IE211" s="29"/>
      <c r="IF211" s="29"/>
      <c r="IG211" s="29"/>
      <c r="IH211" s="29"/>
      <c r="II211" s="29"/>
      <c r="IJ211" s="29"/>
      <c r="IK211" s="29"/>
      <c r="IL211" s="29"/>
      <c r="IM211" s="29"/>
      <c r="IN211" s="29"/>
      <c r="IO211" s="29"/>
      <c r="IP211" s="29"/>
      <c r="IQ211" s="29"/>
      <c r="IR211" s="29"/>
      <c r="IS211" s="29"/>
      <c r="IT211" s="29"/>
      <c r="IU211" s="29"/>
      <c r="IV211" s="29"/>
      <c r="IW211" s="29"/>
      <c r="IX211" s="29"/>
      <c r="IY211" s="29"/>
      <c r="IZ211" s="29"/>
      <c r="JA211" s="29"/>
      <c r="JB211" s="29"/>
      <c r="JC211" s="29"/>
      <c r="JD211" s="29"/>
      <c r="JE211" s="29"/>
      <c r="JF211" s="29"/>
      <c r="JG211" s="29"/>
      <c r="JH211" s="29"/>
      <c r="JI211" s="29"/>
      <c r="JJ211" s="29"/>
      <c r="JK211" s="29"/>
      <c r="JL211" s="29"/>
      <c r="JM211" s="29"/>
      <c r="JN211" s="29"/>
      <c r="JO211" s="29"/>
      <c r="JP211" s="29"/>
      <c r="JQ211" s="29"/>
      <c r="JR211" s="29"/>
      <c r="JS211" s="29"/>
      <c r="JT211" s="29"/>
      <c r="JU211" s="29"/>
      <c r="JV211" s="29"/>
      <c r="JW211" s="29"/>
      <c r="JX211" s="29"/>
      <c r="JY211" s="29"/>
      <c r="JZ211" s="29"/>
      <c r="KA211" s="29"/>
      <c r="KB211" s="29"/>
      <c r="KC211" s="29"/>
      <c r="KD211" s="29"/>
      <c r="KE211" s="29"/>
      <c r="KF211" s="29"/>
      <c r="KG211" s="29"/>
      <c r="KH211" s="29"/>
      <c r="KI211" s="29"/>
      <c r="KJ211" s="29"/>
      <c r="KK211" s="29"/>
      <c r="KL211" s="29"/>
      <c r="KM211" s="29"/>
      <c r="KN211" s="29"/>
      <c r="KO211" s="29"/>
      <c r="KP211" s="29"/>
      <c r="KQ211" s="29"/>
      <c r="KR211" s="29"/>
      <c r="KS211" s="29"/>
      <c r="KT211" s="29"/>
      <c r="KU211" s="29"/>
      <c r="KV211" s="29"/>
      <c r="KW211" s="29"/>
      <c r="KX211" s="29"/>
      <c r="KY211" s="29"/>
      <c r="KZ211" s="29"/>
      <c r="LA211" s="29"/>
      <c r="LB211" s="29"/>
      <c r="LC211" s="29"/>
      <c r="LD211" s="29"/>
      <c r="LE211" s="29"/>
      <c r="LF211" s="29"/>
      <c r="LG211" s="29"/>
      <c r="LH211" s="29"/>
      <c r="LI211" s="29"/>
      <c r="LJ211" s="29"/>
      <c r="LK211" s="29"/>
      <c r="LL211" s="29"/>
      <c r="LM211" s="29"/>
      <c r="LN211" s="29"/>
      <c r="LO211" s="29"/>
      <c r="LP211" s="29"/>
      <c r="LQ211" s="29"/>
      <c r="LR211" s="29"/>
      <c r="LS211" s="29"/>
      <c r="LT211" s="29"/>
      <c r="LU211" s="29"/>
      <c r="LV211" s="29"/>
      <c r="LW211" s="29"/>
      <c r="LX211" s="29"/>
      <c r="LY211" s="29"/>
      <c r="LZ211" s="29"/>
      <c r="MA211" s="29"/>
      <c r="MB211" s="29"/>
      <c r="MC211" s="29"/>
      <c r="MD211" s="29"/>
      <c r="ME211" s="29"/>
      <c r="MF211" s="29"/>
      <c r="MG211" s="29"/>
      <c r="MH211" s="29"/>
      <c r="MI211" s="29"/>
      <c r="MJ211" s="29"/>
      <c r="MK211" s="29"/>
      <c r="ML211" s="29"/>
      <c r="MM211" s="29"/>
      <c r="MN211" s="29"/>
      <c r="MO211" s="29"/>
      <c r="MP211" s="29"/>
      <c r="MQ211" s="29"/>
      <c r="MR211" s="29"/>
      <c r="MS211" s="29"/>
      <c r="MT211" s="29"/>
      <c r="MU211" s="29"/>
      <c r="MV211" s="29"/>
      <c r="MW211" s="29"/>
      <c r="MX211" s="29"/>
      <c r="MY211" s="29"/>
      <c r="MZ211" s="29"/>
      <c r="NA211" s="29"/>
      <c r="NB211" s="29"/>
      <c r="NC211" s="29"/>
      <c r="ND211" s="29"/>
      <c r="NE211" s="29"/>
      <c r="NF211" s="29"/>
      <c r="NG211" s="29"/>
      <c r="NH211" s="29"/>
      <c r="NI211" s="29"/>
      <c r="NJ211" s="29"/>
      <c r="NK211" s="29"/>
      <c r="NL211" s="29"/>
      <c r="NM211" s="29"/>
      <c r="NN211" s="29"/>
      <c r="NO211" s="29"/>
      <c r="NP211" s="29"/>
      <c r="NQ211" s="29"/>
      <c r="NR211" s="29"/>
      <c r="NS211" s="29"/>
      <c r="NT211" s="29"/>
      <c r="NU211" s="29"/>
      <c r="NV211" s="29"/>
      <c r="NW211" s="29"/>
      <c r="NX211" s="29"/>
      <c r="NY211" s="29"/>
      <c r="NZ211" s="29"/>
      <c r="OA211" s="29"/>
      <c r="OB211" s="29"/>
      <c r="OC211" s="29"/>
      <c r="OD211" s="29"/>
      <c r="OE211" s="29"/>
      <c r="OF211" s="29"/>
      <c r="OG211" s="29"/>
      <c r="OH211" s="29"/>
      <c r="OI211" s="29"/>
      <c r="OJ211" s="29"/>
      <c r="OK211" s="29"/>
      <c r="OL211" s="29"/>
      <c r="OM211" s="29"/>
      <c r="ON211" s="29"/>
      <c r="OO211" s="29"/>
      <c r="OP211" s="29"/>
      <c r="OQ211" s="29"/>
      <c r="OR211" s="29"/>
      <c r="OS211" s="29"/>
      <c r="OT211" s="29"/>
      <c r="OU211" s="29"/>
      <c r="OV211" s="29"/>
      <c r="OW211" s="29"/>
      <c r="OX211" s="29"/>
      <c r="OY211" s="29"/>
      <c r="OZ211" s="29"/>
      <c r="PA211" s="29"/>
      <c r="PB211" s="29"/>
      <c r="PC211" s="29"/>
      <c r="PD211" s="29"/>
      <c r="PE211" s="29"/>
      <c r="PF211" s="29"/>
      <c r="PG211" s="29"/>
      <c r="PH211" s="29"/>
      <c r="PI211" s="29"/>
      <c r="PJ211" s="29"/>
      <c r="PK211" s="29"/>
      <c r="PL211" s="29"/>
      <c r="PM211" s="29"/>
      <c r="PN211" s="29"/>
      <c r="PO211" s="29"/>
      <c r="PP211" s="29"/>
      <c r="PQ211" s="29"/>
      <c r="PR211" s="29"/>
      <c r="PS211" s="29"/>
      <c r="PT211" s="29"/>
      <c r="PU211" s="29"/>
      <c r="PV211" s="29"/>
      <c r="PW211" s="29"/>
      <c r="PX211" s="29"/>
      <c r="PY211" s="29"/>
      <c r="PZ211" s="29"/>
      <c r="QA211" s="29"/>
      <c r="QB211" s="29"/>
      <c r="QC211" s="29"/>
      <c r="QD211" s="29"/>
      <c r="QE211" s="29"/>
      <c r="QF211" s="29"/>
      <c r="QG211" s="29"/>
      <c r="QH211" s="29"/>
      <c r="QI211" s="29"/>
      <c r="QJ211" s="29"/>
      <c r="QK211" s="29"/>
      <c r="QL211" s="29"/>
      <c r="QM211" s="29"/>
      <c r="QN211" s="29"/>
      <c r="QO211" s="29"/>
      <c r="QP211" s="29"/>
      <c r="QQ211" s="29"/>
      <c r="QR211" s="29"/>
      <c r="QS211" s="29"/>
      <c r="QT211" s="29"/>
      <c r="QU211" s="29"/>
      <c r="QV211" s="29"/>
      <c r="QW211" s="29"/>
      <c r="QX211" s="29"/>
      <c r="QY211" s="29"/>
      <c r="QZ211" s="29"/>
      <c r="RA211" s="29"/>
      <c r="RB211" s="29"/>
      <c r="RC211" s="29"/>
      <c r="RD211" s="29"/>
      <c r="RE211" s="29"/>
      <c r="RF211" s="29"/>
      <c r="RG211" s="29"/>
      <c r="RH211" s="29"/>
      <c r="RI211" s="29"/>
      <c r="RJ211" s="29"/>
      <c r="RK211" s="29"/>
      <c r="RL211" s="29"/>
    </row>
    <row r="212" spans="1:480" s="30" customFormat="1" ht="80.099999999999994" customHeight="1" x14ac:dyDescent="0.25">
      <c r="A212" s="25" t="s">
        <v>53</v>
      </c>
      <c r="B212" s="25" t="s">
        <v>60</v>
      </c>
      <c r="C212" s="25" t="s">
        <v>19</v>
      </c>
      <c r="D212" s="26" t="s">
        <v>242</v>
      </c>
      <c r="E212" s="26" t="s">
        <v>186</v>
      </c>
      <c r="F212" s="25" t="s">
        <v>27</v>
      </c>
      <c r="G212" s="36">
        <v>2</v>
      </c>
      <c r="H212" s="76">
        <v>45633</v>
      </c>
      <c r="I212" s="27">
        <v>0</v>
      </c>
      <c r="J212" s="27">
        <v>0</v>
      </c>
      <c r="K212" s="74">
        <v>300</v>
      </c>
      <c r="L212" s="28">
        <v>0</v>
      </c>
      <c r="M212" s="28">
        <v>0</v>
      </c>
      <c r="N212" s="52"/>
      <c r="O212" s="52"/>
      <c r="P212" s="75"/>
      <c r="Q212" s="16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  <c r="FY212" s="29"/>
      <c r="FZ212" s="29"/>
      <c r="GA212" s="29"/>
      <c r="GB212" s="29"/>
      <c r="GC212" s="29"/>
      <c r="GD212" s="29"/>
      <c r="GE212" s="29"/>
      <c r="GF212" s="29"/>
      <c r="GG212" s="29"/>
      <c r="GH212" s="29"/>
      <c r="GI212" s="29"/>
      <c r="GJ212" s="29"/>
      <c r="GK212" s="29"/>
      <c r="GL212" s="29"/>
      <c r="GM212" s="29"/>
      <c r="GN212" s="29"/>
      <c r="GO212" s="29"/>
      <c r="GP212" s="29"/>
      <c r="GQ212" s="29"/>
      <c r="GR212" s="29"/>
      <c r="GS212" s="29"/>
      <c r="GT212" s="29"/>
      <c r="GU212" s="29"/>
      <c r="GV212" s="29"/>
      <c r="GW212" s="29"/>
      <c r="GX212" s="29"/>
      <c r="GY212" s="29"/>
      <c r="GZ212" s="29"/>
      <c r="HA212" s="29"/>
      <c r="HB212" s="29"/>
      <c r="HC212" s="29"/>
      <c r="HD212" s="29"/>
      <c r="HE212" s="29"/>
      <c r="HF212" s="29"/>
      <c r="HG212" s="29"/>
      <c r="HH212" s="29"/>
      <c r="HI212" s="29"/>
      <c r="HJ212" s="29"/>
      <c r="HK212" s="29"/>
      <c r="HL212" s="29"/>
      <c r="HM212" s="29"/>
      <c r="HN212" s="29"/>
      <c r="HO212" s="29"/>
      <c r="HP212" s="29"/>
      <c r="HQ212" s="29"/>
      <c r="HR212" s="29"/>
      <c r="HS212" s="29"/>
      <c r="HT212" s="29"/>
      <c r="HU212" s="29"/>
      <c r="HV212" s="29"/>
      <c r="HW212" s="29"/>
      <c r="HX212" s="29"/>
      <c r="HY212" s="29"/>
      <c r="HZ212" s="29"/>
      <c r="IA212" s="29"/>
      <c r="IB212" s="29"/>
      <c r="IC212" s="29"/>
      <c r="ID212" s="29"/>
      <c r="IE212" s="29"/>
      <c r="IF212" s="29"/>
      <c r="IG212" s="29"/>
      <c r="IH212" s="29"/>
      <c r="II212" s="29"/>
      <c r="IJ212" s="29"/>
      <c r="IK212" s="29"/>
      <c r="IL212" s="29"/>
      <c r="IM212" s="29"/>
      <c r="IN212" s="29"/>
      <c r="IO212" s="29"/>
      <c r="IP212" s="29"/>
      <c r="IQ212" s="29"/>
      <c r="IR212" s="29"/>
      <c r="IS212" s="29"/>
      <c r="IT212" s="29"/>
      <c r="IU212" s="29"/>
      <c r="IV212" s="29"/>
      <c r="IW212" s="29"/>
      <c r="IX212" s="29"/>
      <c r="IY212" s="29"/>
      <c r="IZ212" s="29"/>
      <c r="JA212" s="29"/>
      <c r="JB212" s="29"/>
      <c r="JC212" s="29"/>
      <c r="JD212" s="29"/>
      <c r="JE212" s="29"/>
      <c r="JF212" s="29"/>
      <c r="JG212" s="29"/>
      <c r="JH212" s="29"/>
      <c r="JI212" s="29"/>
      <c r="JJ212" s="29"/>
      <c r="JK212" s="29"/>
      <c r="JL212" s="29"/>
      <c r="JM212" s="29"/>
      <c r="JN212" s="29"/>
      <c r="JO212" s="29"/>
      <c r="JP212" s="29"/>
      <c r="JQ212" s="29"/>
      <c r="JR212" s="29"/>
      <c r="JS212" s="29"/>
      <c r="JT212" s="29"/>
      <c r="JU212" s="29"/>
      <c r="JV212" s="29"/>
      <c r="JW212" s="29"/>
      <c r="JX212" s="29"/>
      <c r="JY212" s="29"/>
      <c r="JZ212" s="29"/>
      <c r="KA212" s="29"/>
      <c r="KB212" s="29"/>
      <c r="KC212" s="29"/>
      <c r="KD212" s="29"/>
      <c r="KE212" s="29"/>
      <c r="KF212" s="29"/>
      <c r="KG212" s="29"/>
      <c r="KH212" s="29"/>
      <c r="KI212" s="29"/>
      <c r="KJ212" s="29"/>
      <c r="KK212" s="29"/>
      <c r="KL212" s="29"/>
      <c r="KM212" s="29"/>
      <c r="KN212" s="29"/>
      <c r="KO212" s="29"/>
      <c r="KP212" s="29"/>
      <c r="KQ212" s="29"/>
      <c r="KR212" s="29"/>
      <c r="KS212" s="29"/>
      <c r="KT212" s="29"/>
      <c r="KU212" s="29"/>
      <c r="KV212" s="29"/>
      <c r="KW212" s="29"/>
      <c r="KX212" s="29"/>
      <c r="KY212" s="29"/>
      <c r="KZ212" s="29"/>
      <c r="LA212" s="29"/>
      <c r="LB212" s="29"/>
      <c r="LC212" s="29"/>
      <c r="LD212" s="29"/>
      <c r="LE212" s="29"/>
      <c r="LF212" s="29"/>
      <c r="LG212" s="29"/>
      <c r="LH212" s="29"/>
      <c r="LI212" s="29"/>
      <c r="LJ212" s="29"/>
      <c r="LK212" s="29"/>
      <c r="LL212" s="29"/>
      <c r="LM212" s="29"/>
      <c r="LN212" s="29"/>
      <c r="LO212" s="29"/>
      <c r="LP212" s="29"/>
      <c r="LQ212" s="29"/>
      <c r="LR212" s="29"/>
      <c r="LS212" s="29"/>
      <c r="LT212" s="29"/>
      <c r="LU212" s="29"/>
      <c r="LV212" s="29"/>
      <c r="LW212" s="29"/>
      <c r="LX212" s="29"/>
      <c r="LY212" s="29"/>
      <c r="LZ212" s="29"/>
      <c r="MA212" s="29"/>
      <c r="MB212" s="29"/>
      <c r="MC212" s="29"/>
      <c r="MD212" s="29"/>
      <c r="ME212" s="29"/>
      <c r="MF212" s="29"/>
      <c r="MG212" s="29"/>
      <c r="MH212" s="29"/>
      <c r="MI212" s="29"/>
      <c r="MJ212" s="29"/>
      <c r="MK212" s="29"/>
      <c r="ML212" s="29"/>
      <c r="MM212" s="29"/>
      <c r="MN212" s="29"/>
      <c r="MO212" s="29"/>
      <c r="MP212" s="29"/>
      <c r="MQ212" s="29"/>
      <c r="MR212" s="29"/>
      <c r="MS212" s="29"/>
      <c r="MT212" s="29"/>
      <c r="MU212" s="29"/>
      <c r="MV212" s="29"/>
      <c r="MW212" s="29"/>
      <c r="MX212" s="29"/>
      <c r="MY212" s="29"/>
      <c r="MZ212" s="29"/>
      <c r="NA212" s="29"/>
      <c r="NB212" s="29"/>
      <c r="NC212" s="29"/>
      <c r="ND212" s="29"/>
      <c r="NE212" s="29"/>
      <c r="NF212" s="29"/>
      <c r="NG212" s="29"/>
      <c r="NH212" s="29"/>
      <c r="NI212" s="29"/>
      <c r="NJ212" s="29"/>
      <c r="NK212" s="29"/>
      <c r="NL212" s="29"/>
      <c r="NM212" s="29"/>
      <c r="NN212" s="29"/>
      <c r="NO212" s="29"/>
      <c r="NP212" s="29"/>
      <c r="NQ212" s="29"/>
      <c r="NR212" s="29"/>
      <c r="NS212" s="29"/>
      <c r="NT212" s="29"/>
      <c r="NU212" s="29"/>
      <c r="NV212" s="29"/>
      <c r="NW212" s="29"/>
      <c r="NX212" s="29"/>
      <c r="NY212" s="29"/>
      <c r="NZ212" s="29"/>
      <c r="OA212" s="29"/>
      <c r="OB212" s="29"/>
      <c r="OC212" s="29"/>
      <c r="OD212" s="29"/>
      <c r="OE212" s="29"/>
      <c r="OF212" s="29"/>
      <c r="OG212" s="29"/>
      <c r="OH212" s="29"/>
      <c r="OI212" s="29"/>
      <c r="OJ212" s="29"/>
      <c r="OK212" s="29"/>
      <c r="OL212" s="29"/>
      <c r="OM212" s="29"/>
      <c r="ON212" s="29"/>
      <c r="OO212" s="29"/>
      <c r="OP212" s="29"/>
      <c r="OQ212" s="29"/>
      <c r="OR212" s="29"/>
      <c r="OS212" s="29"/>
      <c r="OT212" s="29"/>
      <c r="OU212" s="29"/>
      <c r="OV212" s="29"/>
      <c r="OW212" s="29"/>
      <c r="OX212" s="29"/>
      <c r="OY212" s="29"/>
      <c r="OZ212" s="29"/>
      <c r="PA212" s="29"/>
      <c r="PB212" s="29"/>
      <c r="PC212" s="29"/>
      <c r="PD212" s="29"/>
      <c r="PE212" s="29"/>
      <c r="PF212" s="29"/>
      <c r="PG212" s="29"/>
      <c r="PH212" s="29"/>
      <c r="PI212" s="29"/>
      <c r="PJ212" s="29"/>
      <c r="PK212" s="29"/>
      <c r="PL212" s="29"/>
      <c r="PM212" s="29"/>
      <c r="PN212" s="29"/>
      <c r="PO212" s="29"/>
      <c r="PP212" s="29"/>
      <c r="PQ212" s="29"/>
      <c r="PR212" s="29"/>
      <c r="PS212" s="29"/>
      <c r="PT212" s="29"/>
      <c r="PU212" s="29"/>
      <c r="PV212" s="29"/>
      <c r="PW212" s="29"/>
      <c r="PX212" s="29"/>
      <c r="PY212" s="29"/>
      <c r="PZ212" s="29"/>
      <c r="QA212" s="29"/>
      <c r="QB212" s="29"/>
      <c r="QC212" s="29"/>
      <c r="QD212" s="29"/>
      <c r="QE212" s="29"/>
      <c r="QF212" s="29"/>
      <c r="QG212" s="29"/>
      <c r="QH212" s="29"/>
      <c r="QI212" s="29"/>
      <c r="QJ212" s="29"/>
      <c r="QK212" s="29"/>
      <c r="QL212" s="29"/>
      <c r="QM212" s="29"/>
      <c r="QN212" s="29"/>
      <c r="QO212" s="29"/>
      <c r="QP212" s="29"/>
      <c r="QQ212" s="29"/>
      <c r="QR212" s="29"/>
      <c r="QS212" s="29"/>
      <c r="QT212" s="29"/>
      <c r="QU212" s="29"/>
      <c r="QV212" s="29"/>
      <c r="QW212" s="29"/>
      <c r="QX212" s="29"/>
      <c r="QY212" s="29"/>
      <c r="QZ212" s="29"/>
      <c r="RA212" s="29"/>
      <c r="RB212" s="29"/>
      <c r="RC212" s="29"/>
      <c r="RD212" s="29"/>
      <c r="RE212" s="29"/>
      <c r="RF212" s="29"/>
      <c r="RG212" s="29"/>
      <c r="RH212" s="29"/>
      <c r="RI212" s="29"/>
      <c r="RJ212" s="29"/>
      <c r="RK212" s="29"/>
      <c r="RL212" s="29"/>
    </row>
    <row r="213" spans="1:480" s="30" customFormat="1" ht="101.25" customHeight="1" x14ac:dyDescent="0.25">
      <c r="A213" s="25" t="s">
        <v>53</v>
      </c>
      <c r="B213" s="25" t="s">
        <v>60</v>
      </c>
      <c r="C213" s="25" t="s">
        <v>19</v>
      </c>
      <c r="D213" s="26" t="s">
        <v>189</v>
      </c>
      <c r="E213" s="103" t="s">
        <v>151</v>
      </c>
      <c r="F213" s="25" t="s">
        <v>27</v>
      </c>
      <c r="G213" s="106">
        <v>1</v>
      </c>
      <c r="H213" s="76">
        <v>45632</v>
      </c>
      <c r="I213" s="27">
        <v>0</v>
      </c>
      <c r="J213" s="27">
        <v>0</v>
      </c>
      <c r="K213" s="74">
        <f>600-300</f>
        <v>300</v>
      </c>
      <c r="L213" s="28">
        <v>0</v>
      </c>
      <c r="M213" s="28">
        <v>0</v>
      </c>
      <c r="N213" s="52"/>
      <c r="O213" s="52"/>
      <c r="P213" s="75"/>
      <c r="Q213" s="16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  <c r="FY213" s="29"/>
      <c r="FZ213" s="29"/>
      <c r="GA213" s="29"/>
      <c r="GB213" s="29"/>
      <c r="GC213" s="29"/>
      <c r="GD213" s="29"/>
      <c r="GE213" s="29"/>
      <c r="GF213" s="29"/>
      <c r="GG213" s="29"/>
      <c r="GH213" s="29"/>
      <c r="GI213" s="29"/>
      <c r="GJ213" s="29"/>
      <c r="GK213" s="29"/>
      <c r="GL213" s="29"/>
      <c r="GM213" s="29"/>
      <c r="GN213" s="29"/>
      <c r="GO213" s="29"/>
      <c r="GP213" s="29"/>
      <c r="GQ213" s="29"/>
      <c r="GR213" s="29"/>
      <c r="GS213" s="29"/>
      <c r="GT213" s="29"/>
      <c r="GU213" s="29"/>
      <c r="GV213" s="29"/>
      <c r="GW213" s="29"/>
      <c r="GX213" s="29"/>
      <c r="GY213" s="29"/>
      <c r="GZ213" s="29"/>
      <c r="HA213" s="29"/>
      <c r="HB213" s="29"/>
      <c r="HC213" s="29"/>
      <c r="HD213" s="29"/>
      <c r="HE213" s="29"/>
      <c r="HF213" s="29"/>
      <c r="HG213" s="29"/>
      <c r="HH213" s="29"/>
      <c r="HI213" s="29"/>
      <c r="HJ213" s="29"/>
      <c r="HK213" s="29"/>
      <c r="HL213" s="29"/>
      <c r="HM213" s="29"/>
      <c r="HN213" s="29"/>
      <c r="HO213" s="29"/>
      <c r="HP213" s="29"/>
      <c r="HQ213" s="29"/>
      <c r="HR213" s="29"/>
      <c r="HS213" s="29"/>
      <c r="HT213" s="29"/>
      <c r="HU213" s="29"/>
      <c r="HV213" s="29"/>
      <c r="HW213" s="29"/>
      <c r="HX213" s="29"/>
      <c r="HY213" s="29"/>
      <c r="HZ213" s="29"/>
      <c r="IA213" s="29"/>
      <c r="IB213" s="29"/>
      <c r="IC213" s="29"/>
      <c r="ID213" s="29"/>
      <c r="IE213" s="29"/>
      <c r="IF213" s="29"/>
      <c r="IG213" s="29"/>
      <c r="IH213" s="29"/>
      <c r="II213" s="29"/>
      <c r="IJ213" s="29"/>
      <c r="IK213" s="29"/>
      <c r="IL213" s="29"/>
      <c r="IM213" s="29"/>
      <c r="IN213" s="29"/>
      <c r="IO213" s="29"/>
      <c r="IP213" s="29"/>
      <c r="IQ213" s="29"/>
      <c r="IR213" s="29"/>
      <c r="IS213" s="29"/>
      <c r="IT213" s="29"/>
      <c r="IU213" s="29"/>
      <c r="IV213" s="29"/>
      <c r="IW213" s="29"/>
      <c r="IX213" s="29"/>
      <c r="IY213" s="29"/>
      <c r="IZ213" s="29"/>
      <c r="JA213" s="29"/>
      <c r="JB213" s="29"/>
      <c r="JC213" s="29"/>
      <c r="JD213" s="29"/>
      <c r="JE213" s="29"/>
      <c r="JF213" s="29"/>
      <c r="JG213" s="29"/>
      <c r="JH213" s="29"/>
      <c r="JI213" s="29"/>
      <c r="JJ213" s="29"/>
      <c r="JK213" s="29"/>
      <c r="JL213" s="29"/>
      <c r="JM213" s="29"/>
      <c r="JN213" s="29"/>
      <c r="JO213" s="29"/>
      <c r="JP213" s="29"/>
      <c r="JQ213" s="29"/>
      <c r="JR213" s="29"/>
      <c r="JS213" s="29"/>
      <c r="JT213" s="29"/>
      <c r="JU213" s="29"/>
      <c r="JV213" s="29"/>
      <c r="JW213" s="29"/>
      <c r="JX213" s="29"/>
      <c r="JY213" s="29"/>
      <c r="JZ213" s="29"/>
      <c r="KA213" s="29"/>
      <c r="KB213" s="29"/>
      <c r="KC213" s="29"/>
      <c r="KD213" s="29"/>
      <c r="KE213" s="29"/>
      <c r="KF213" s="29"/>
      <c r="KG213" s="29"/>
      <c r="KH213" s="29"/>
      <c r="KI213" s="29"/>
      <c r="KJ213" s="29"/>
      <c r="KK213" s="29"/>
      <c r="KL213" s="29"/>
      <c r="KM213" s="29"/>
      <c r="KN213" s="29"/>
      <c r="KO213" s="29"/>
      <c r="KP213" s="29"/>
      <c r="KQ213" s="29"/>
      <c r="KR213" s="29"/>
      <c r="KS213" s="29"/>
      <c r="KT213" s="29"/>
      <c r="KU213" s="29"/>
      <c r="KV213" s="29"/>
      <c r="KW213" s="29"/>
      <c r="KX213" s="29"/>
      <c r="KY213" s="29"/>
      <c r="KZ213" s="29"/>
      <c r="LA213" s="29"/>
      <c r="LB213" s="29"/>
      <c r="LC213" s="29"/>
      <c r="LD213" s="29"/>
      <c r="LE213" s="29"/>
      <c r="LF213" s="29"/>
      <c r="LG213" s="29"/>
      <c r="LH213" s="29"/>
      <c r="LI213" s="29"/>
      <c r="LJ213" s="29"/>
      <c r="LK213" s="29"/>
      <c r="LL213" s="29"/>
      <c r="LM213" s="29"/>
      <c r="LN213" s="29"/>
      <c r="LO213" s="29"/>
      <c r="LP213" s="29"/>
      <c r="LQ213" s="29"/>
      <c r="LR213" s="29"/>
      <c r="LS213" s="29"/>
      <c r="LT213" s="29"/>
      <c r="LU213" s="29"/>
      <c r="LV213" s="29"/>
      <c r="LW213" s="29"/>
      <c r="LX213" s="29"/>
      <c r="LY213" s="29"/>
      <c r="LZ213" s="29"/>
      <c r="MA213" s="29"/>
      <c r="MB213" s="29"/>
      <c r="MC213" s="29"/>
      <c r="MD213" s="29"/>
      <c r="ME213" s="29"/>
      <c r="MF213" s="29"/>
      <c r="MG213" s="29"/>
      <c r="MH213" s="29"/>
      <c r="MI213" s="29"/>
      <c r="MJ213" s="29"/>
      <c r="MK213" s="29"/>
      <c r="ML213" s="29"/>
      <c r="MM213" s="29"/>
      <c r="MN213" s="29"/>
      <c r="MO213" s="29"/>
      <c r="MP213" s="29"/>
      <c r="MQ213" s="29"/>
      <c r="MR213" s="29"/>
      <c r="MS213" s="29"/>
      <c r="MT213" s="29"/>
      <c r="MU213" s="29"/>
      <c r="MV213" s="29"/>
      <c r="MW213" s="29"/>
      <c r="MX213" s="29"/>
      <c r="MY213" s="29"/>
      <c r="MZ213" s="29"/>
      <c r="NA213" s="29"/>
      <c r="NB213" s="29"/>
      <c r="NC213" s="29"/>
      <c r="ND213" s="29"/>
      <c r="NE213" s="29"/>
      <c r="NF213" s="29"/>
      <c r="NG213" s="29"/>
      <c r="NH213" s="29"/>
      <c r="NI213" s="29"/>
      <c r="NJ213" s="29"/>
      <c r="NK213" s="29"/>
      <c r="NL213" s="29"/>
      <c r="NM213" s="29"/>
      <c r="NN213" s="29"/>
      <c r="NO213" s="29"/>
      <c r="NP213" s="29"/>
      <c r="NQ213" s="29"/>
      <c r="NR213" s="29"/>
      <c r="NS213" s="29"/>
      <c r="NT213" s="29"/>
      <c r="NU213" s="29"/>
      <c r="NV213" s="29"/>
      <c r="NW213" s="29"/>
      <c r="NX213" s="29"/>
      <c r="NY213" s="29"/>
      <c r="NZ213" s="29"/>
      <c r="OA213" s="29"/>
      <c r="OB213" s="29"/>
      <c r="OC213" s="29"/>
      <c r="OD213" s="29"/>
      <c r="OE213" s="29"/>
      <c r="OF213" s="29"/>
      <c r="OG213" s="29"/>
      <c r="OH213" s="29"/>
      <c r="OI213" s="29"/>
      <c r="OJ213" s="29"/>
      <c r="OK213" s="29"/>
      <c r="OL213" s="29"/>
      <c r="OM213" s="29"/>
      <c r="ON213" s="29"/>
      <c r="OO213" s="29"/>
      <c r="OP213" s="29"/>
      <c r="OQ213" s="29"/>
      <c r="OR213" s="29"/>
      <c r="OS213" s="29"/>
      <c r="OT213" s="29"/>
      <c r="OU213" s="29"/>
      <c r="OV213" s="29"/>
      <c r="OW213" s="29"/>
      <c r="OX213" s="29"/>
      <c r="OY213" s="29"/>
      <c r="OZ213" s="29"/>
      <c r="PA213" s="29"/>
      <c r="PB213" s="29"/>
      <c r="PC213" s="29"/>
      <c r="PD213" s="29"/>
      <c r="PE213" s="29"/>
      <c r="PF213" s="29"/>
      <c r="PG213" s="29"/>
      <c r="PH213" s="29"/>
      <c r="PI213" s="29"/>
      <c r="PJ213" s="29"/>
      <c r="PK213" s="29"/>
      <c r="PL213" s="29"/>
      <c r="PM213" s="29"/>
      <c r="PN213" s="29"/>
      <c r="PO213" s="29"/>
      <c r="PP213" s="29"/>
      <c r="PQ213" s="29"/>
      <c r="PR213" s="29"/>
      <c r="PS213" s="29"/>
      <c r="PT213" s="29"/>
      <c r="PU213" s="29"/>
      <c r="PV213" s="29"/>
      <c r="PW213" s="29"/>
      <c r="PX213" s="29"/>
      <c r="PY213" s="29"/>
      <c r="PZ213" s="29"/>
      <c r="QA213" s="29"/>
      <c r="QB213" s="29"/>
      <c r="QC213" s="29"/>
      <c r="QD213" s="29"/>
      <c r="QE213" s="29"/>
      <c r="QF213" s="29"/>
      <c r="QG213" s="29"/>
      <c r="QH213" s="29"/>
      <c r="QI213" s="29"/>
      <c r="QJ213" s="29"/>
      <c r="QK213" s="29"/>
      <c r="QL213" s="29"/>
      <c r="QM213" s="29"/>
      <c r="QN213" s="29"/>
      <c r="QO213" s="29"/>
      <c r="QP213" s="29"/>
      <c r="QQ213" s="29"/>
      <c r="QR213" s="29"/>
      <c r="QS213" s="29"/>
      <c r="QT213" s="29"/>
      <c r="QU213" s="29"/>
      <c r="QV213" s="29"/>
      <c r="QW213" s="29"/>
      <c r="QX213" s="29"/>
      <c r="QY213" s="29"/>
      <c r="QZ213" s="29"/>
      <c r="RA213" s="29"/>
      <c r="RB213" s="29"/>
      <c r="RC213" s="29"/>
      <c r="RD213" s="29"/>
      <c r="RE213" s="29"/>
      <c r="RF213" s="29"/>
      <c r="RG213" s="29"/>
      <c r="RH213" s="29"/>
      <c r="RI213" s="29"/>
      <c r="RJ213" s="29"/>
      <c r="RK213" s="29"/>
      <c r="RL213" s="29"/>
    </row>
    <row r="214" spans="1:480" s="30" customFormat="1" ht="77.25" customHeight="1" x14ac:dyDescent="0.25">
      <c r="A214" s="25" t="s">
        <v>53</v>
      </c>
      <c r="B214" s="25" t="s">
        <v>60</v>
      </c>
      <c r="C214" s="25" t="s">
        <v>19</v>
      </c>
      <c r="D214" s="26" t="s">
        <v>358</v>
      </c>
      <c r="E214" s="26" t="s">
        <v>151</v>
      </c>
      <c r="F214" s="25" t="s">
        <v>27</v>
      </c>
      <c r="G214" s="36">
        <v>1</v>
      </c>
      <c r="H214" s="76">
        <v>45632</v>
      </c>
      <c r="I214" s="27">
        <v>0</v>
      </c>
      <c r="J214" s="27">
        <v>0</v>
      </c>
      <c r="K214" s="28">
        <v>595</v>
      </c>
      <c r="L214" s="28">
        <v>0</v>
      </c>
      <c r="M214" s="28">
        <v>0</v>
      </c>
      <c r="N214" s="52"/>
      <c r="O214" s="52"/>
      <c r="P214" s="75"/>
      <c r="Q214" s="16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  <c r="FY214" s="29"/>
      <c r="FZ214" s="29"/>
      <c r="GA214" s="29"/>
      <c r="GB214" s="29"/>
      <c r="GC214" s="29"/>
      <c r="GD214" s="29"/>
      <c r="GE214" s="29"/>
      <c r="GF214" s="29"/>
      <c r="GG214" s="29"/>
      <c r="GH214" s="29"/>
      <c r="GI214" s="29"/>
      <c r="GJ214" s="29"/>
      <c r="GK214" s="29"/>
      <c r="GL214" s="29"/>
      <c r="GM214" s="29"/>
      <c r="GN214" s="29"/>
      <c r="GO214" s="29"/>
      <c r="GP214" s="29"/>
      <c r="GQ214" s="29"/>
      <c r="GR214" s="29"/>
      <c r="GS214" s="29"/>
      <c r="GT214" s="29"/>
      <c r="GU214" s="29"/>
      <c r="GV214" s="29"/>
      <c r="GW214" s="29"/>
      <c r="GX214" s="29"/>
      <c r="GY214" s="29"/>
      <c r="GZ214" s="29"/>
      <c r="HA214" s="29"/>
      <c r="HB214" s="29"/>
      <c r="HC214" s="29"/>
      <c r="HD214" s="29"/>
      <c r="HE214" s="29"/>
      <c r="HF214" s="29"/>
      <c r="HG214" s="29"/>
      <c r="HH214" s="29"/>
      <c r="HI214" s="29"/>
      <c r="HJ214" s="29"/>
      <c r="HK214" s="29"/>
      <c r="HL214" s="29"/>
      <c r="HM214" s="29"/>
      <c r="HN214" s="29"/>
      <c r="HO214" s="29"/>
      <c r="HP214" s="29"/>
      <c r="HQ214" s="29"/>
      <c r="HR214" s="29"/>
      <c r="HS214" s="29"/>
      <c r="HT214" s="29"/>
      <c r="HU214" s="29"/>
      <c r="HV214" s="29"/>
      <c r="HW214" s="29"/>
      <c r="HX214" s="29"/>
      <c r="HY214" s="29"/>
      <c r="HZ214" s="29"/>
      <c r="IA214" s="29"/>
      <c r="IB214" s="29"/>
      <c r="IC214" s="29"/>
      <c r="ID214" s="29"/>
      <c r="IE214" s="29"/>
      <c r="IF214" s="29"/>
      <c r="IG214" s="29"/>
      <c r="IH214" s="29"/>
      <c r="II214" s="29"/>
      <c r="IJ214" s="29"/>
      <c r="IK214" s="29"/>
      <c r="IL214" s="29"/>
      <c r="IM214" s="29"/>
      <c r="IN214" s="29"/>
      <c r="IO214" s="29"/>
      <c r="IP214" s="29"/>
      <c r="IQ214" s="29"/>
      <c r="IR214" s="29"/>
      <c r="IS214" s="29"/>
      <c r="IT214" s="29"/>
      <c r="IU214" s="29"/>
      <c r="IV214" s="29"/>
      <c r="IW214" s="29"/>
      <c r="IX214" s="29"/>
      <c r="IY214" s="29"/>
      <c r="IZ214" s="29"/>
      <c r="JA214" s="29"/>
      <c r="JB214" s="29"/>
      <c r="JC214" s="29"/>
      <c r="JD214" s="29"/>
      <c r="JE214" s="29"/>
      <c r="JF214" s="29"/>
      <c r="JG214" s="29"/>
      <c r="JH214" s="29"/>
      <c r="JI214" s="29"/>
      <c r="JJ214" s="29"/>
      <c r="JK214" s="29"/>
      <c r="JL214" s="29"/>
      <c r="JM214" s="29"/>
      <c r="JN214" s="29"/>
      <c r="JO214" s="29"/>
      <c r="JP214" s="29"/>
      <c r="JQ214" s="29"/>
      <c r="JR214" s="29"/>
      <c r="JS214" s="29"/>
      <c r="JT214" s="29"/>
      <c r="JU214" s="29"/>
      <c r="JV214" s="29"/>
      <c r="JW214" s="29"/>
      <c r="JX214" s="29"/>
      <c r="JY214" s="29"/>
      <c r="JZ214" s="29"/>
      <c r="KA214" s="29"/>
      <c r="KB214" s="29"/>
      <c r="KC214" s="29"/>
      <c r="KD214" s="29"/>
      <c r="KE214" s="29"/>
      <c r="KF214" s="29"/>
      <c r="KG214" s="29"/>
      <c r="KH214" s="29"/>
      <c r="KI214" s="29"/>
      <c r="KJ214" s="29"/>
      <c r="KK214" s="29"/>
      <c r="KL214" s="29"/>
      <c r="KM214" s="29"/>
      <c r="KN214" s="29"/>
      <c r="KO214" s="29"/>
      <c r="KP214" s="29"/>
      <c r="KQ214" s="29"/>
      <c r="KR214" s="29"/>
      <c r="KS214" s="29"/>
      <c r="KT214" s="29"/>
      <c r="KU214" s="29"/>
      <c r="KV214" s="29"/>
      <c r="KW214" s="29"/>
      <c r="KX214" s="29"/>
      <c r="KY214" s="29"/>
      <c r="KZ214" s="29"/>
      <c r="LA214" s="29"/>
      <c r="LB214" s="29"/>
      <c r="LC214" s="29"/>
      <c r="LD214" s="29"/>
      <c r="LE214" s="29"/>
      <c r="LF214" s="29"/>
      <c r="LG214" s="29"/>
      <c r="LH214" s="29"/>
      <c r="LI214" s="29"/>
      <c r="LJ214" s="29"/>
      <c r="LK214" s="29"/>
      <c r="LL214" s="29"/>
      <c r="LM214" s="29"/>
      <c r="LN214" s="29"/>
      <c r="LO214" s="29"/>
      <c r="LP214" s="29"/>
      <c r="LQ214" s="29"/>
      <c r="LR214" s="29"/>
      <c r="LS214" s="29"/>
      <c r="LT214" s="29"/>
      <c r="LU214" s="29"/>
      <c r="LV214" s="29"/>
      <c r="LW214" s="29"/>
      <c r="LX214" s="29"/>
      <c r="LY214" s="29"/>
      <c r="LZ214" s="29"/>
      <c r="MA214" s="29"/>
      <c r="MB214" s="29"/>
      <c r="MC214" s="29"/>
      <c r="MD214" s="29"/>
      <c r="ME214" s="29"/>
      <c r="MF214" s="29"/>
      <c r="MG214" s="29"/>
      <c r="MH214" s="29"/>
      <c r="MI214" s="29"/>
      <c r="MJ214" s="29"/>
      <c r="MK214" s="29"/>
      <c r="ML214" s="29"/>
      <c r="MM214" s="29"/>
      <c r="MN214" s="29"/>
      <c r="MO214" s="29"/>
      <c r="MP214" s="29"/>
      <c r="MQ214" s="29"/>
      <c r="MR214" s="29"/>
      <c r="MS214" s="29"/>
      <c r="MT214" s="29"/>
      <c r="MU214" s="29"/>
      <c r="MV214" s="29"/>
      <c r="MW214" s="29"/>
      <c r="MX214" s="29"/>
      <c r="MY214" s="29"/>
      <c r="MZ214" s="29"/>
      <c r="NA214" s="29"/>
      <c r="NB214" s="29"/>
      <c r="NC214" s="29"/>
      <c r="ND214" s="29"/>
      <c r="NE214" s="29"/>
      <c r="NF214" s="29"/>
      <c r="NG214" s="29"/>
      <c r="NH214" s="29"/>
      <c r="NI214" s="29"/>
      <c r="NJ214" s="29"/>
      <c r="NK214" s="29"/>
      <c r="NL214" s="29"/>
      <c r="NM214" s="29"/>
      <c r="NN214" s="29"/>
      <c r="NO214" s="29"/>
      <c r="NP214" s="29"/>
      <c r="NQ214" s="29"/>
      <c r="NR214" s="29"/>
      <c r="NS214" s="29"/>
      <c r="NT214" s="29"/>
      <c r="NU214" s="29"/>
      <c r="NV214" s="29"/>
      <c r="NW214" s="29"/>
      <c r="NX214" s="29"/>
      <c r="NY214" s="29"/>
      <c r="NZ214" s="29"/>
      <c r="OA214" s="29"/>
      <c r="OB214" s="29"/>
      <c r="OC214" s="29"/>
      <c r="OD214" s="29"/>
      <c r="OE214" s="29"/>
      <c r="OF214" s="29"/>
      <c r="OG214" s="29"/>
      <c r="OH214" s="29"/>
      <c r="OI214" s="29"/>
      <c r="OJ214" s="29"/>
      <c r="OK214" s="29"/>
      <c r="OL214" s="29"/>
      <c r="OM214" s="29"/>
      <c r="ON214" s="29"/>
      <c r="OO214" s="29"/>
      <c r="OP214" s="29"/>
      <c r="OQ214" s="29"/>
      <c r="OR214" s="29"/>
      <c r="OS214" s="29"/>
      <c r="OT214" s="29"/>
      <c r="OU214" s="29"/>
      <c r="OV214" s="29"/>
      <c r="OW214" s="29"/>
      <c r="OX214" s="29"/>
      <c r="OY214" s="29"/>
      <c r="OZ214" s="29"/>
      <c r="PA214" s="29"/>
      <c r="PB214" s="29"/>
      <c r="PC214" s="29"/>
      <c r="PD214" s="29"/>
      <c r="PE214" s="29"/>
      <c r="PF214" s="29"/>
      <c r="PG214" s="29"/>
      <c r="PH214" s="29"/>
      <c r="PI214" s="29"/>
      <c r="PJ214" s="29"/>
      <c r="PK214" s="29"/>
      <c r="PL214" s="29"/>
      <c r="PM214" s="29"/>
      <c r="PN214" s="29"/>
      <c r="PO214" s="29"/>
      <c r="PP214" s="29"/>
      <c r="PQ214" s="29"/>
      <c r="PR214" s="29"/>
      <c r="PS214" s="29"/>
      <c r="PT214" s="29"/>
      <c r="PU214" s="29"/>
      <c r="PV214" s="29"/>
      <c r="PW214" s="29"/>
      <c r="PX214" s="29"/>
      <c r="PY214" s="29"/>
      <c r="PZ214" s="29"/>
      <c r="QA214" s="29"/>
      <c r="QB214" s="29"/>
      <c r="QC214" s="29"/>
      <c r="QD214" s="29"/>
      <c r="QE214" s="29"/>
      <c r="QF214" s="29"/>
      <c r="QG214" s="29"/>
      <c r="QH214" s="29"/>
      <c r="QI214" s="29"/>
      <c r="QJ214" s="29"/>
      <c r="QK214" s="29"/>
      <c r="QL214" s="29"/>
      <c r="QM214" s="29"/>
      <c r="QN214" s="29"/>
      <c r="QO214" s="29"/>
      <c r="QP214" s="29"/>
      <c r="QQ214" s="29"/>
      <c r="QR214" s="29"/>
      <c r="QS214" s="29"/>
      <c r="QT214" s="29"/>
      <c r="QU214" s="29"/>
      <c r="QV214" s="29"/>
      <c r="QW214" s="29"/>
      <c r="QX214" s="29"/>
      <c r="QY214" s="29"/>
      <c r="QZ214" s="29"/>
      <c r="RA214" s="29"/>
      <c r="RB214" s="29"/>
      <c r="RC214" s="29"/>
      <c r="RD214" s="29"/>
      <c r="RE214" s="29"/>
      <c r="RF214" s="29"/>
      <c r="RG214" s="29"/>
      <c r="RH214" s="29"/>
      <c r="RI214" s="29"/>
      <c r="RJ214" s="29"/>
      <c r="RK214" s="29"/>
      <c r="RL214" s="29"/>
    </row>
    <row r="215" spans="1:480" s="30" customFormat="1" ht="77.25" customHeight="1" x14ac:dyDescent="0.25">
      <c r="A215" s="25" t="s">
        <v>53</v>
      </c>
      <c r="B215" s="25" t="s">
        <v>60</v>
      </c>
      <c r="C215" s="25" t="s">
        <v>19</v>
      </c>
      <c r="D215" s="26" t="s">
        <v>359</v>
      </c>
      <c r="E215" s="26" t="s">
        <v>186</v>
      </c>
      <c r="F215" s="25" t="s">
        <v>27</v>
      </c>
      <c r="G215" s="36">
        <v>2</v>
      </c>
      <c r="H215" s="76">
        <v>45657</v>
      </c>
      <c r="I215" s="27">
        <v>0</v>
      </c>
      <c r="J215" s="27">
        <v>0</v>
      </c>
      <c r="K215" s="28">
        <v>445.23</v>
      </c>
      <c r="L215" s="28">
        <v>0</v>
      </c>
      <c r="M215" s="28">
        <v>0</v>
      </c>
      <c r="N215" s="128"/>
      <c r="O215" s="128"/>
      <c r="P215" s="128"/>
      <c r="Q215" s="16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  <c r="FY215" s="29"/>
      <c r="FZ215" s="29"/>
      <c r="GA215" s="29"/>
      <c r="GB215" s="29"/>
      <c r="GC215" s="29"/>
      <c r="GD215" s="29"/>
      <c r="GE215" s="29"/>
      <c r="GF215" s="29"/>
      <c r="GG215" s="29"/>
      <c r="GH215" s="29"/>
      <c r="GI215" s="29"/>
      <c r="GJ215" s="29"/>
      <c r="GK215" s="29"/>
      <c r="GL215" s="29"/>
      <c r="GM215" s="29"/>
      <c r="GN215" s="29"/>
      <c r="GO215" s="29"/>
      <c r="GP215" s="29"/>
      <c r="GQ215" s="29"/>
      <c r="GR215" s="29"/>
      <c r="GS215" s="29"/>
      <c r="GT215" s="29"/>
      <c r="GU215" s="29"/>
      <c r="GV215" s="29"/>
      <c r="GW215" s="29"/>
      <c r="GX215" s="29"/>
      <c r="GY215" s="29"/>
      <c r="GZ215" s="29"/>
      <c r="HA215" s="29"/>
      <c r="HB215" s="29"/>
      <c r="HC215" s="29"/>
      <c r="HD215" s="29"/>
      <c r="HE215" s="29"/>
      <c r="HF215" s="29"/>
      <c r="HG215" s="29"/>
      <c r="HH215" s="29"/>
      <c r="HI215" s="29"/>
      <c r="HJ215" s="29"/>
      <c r="HK215" s="29"/>
      <c r="HL215" s="29"/>
      <c r="HM215" s="29"/>
      <c r="HN215" s="29"/>
      <c r="HO215" s="29"/>
      <c r="HP215" s="29"/>
      <c r="HQ215" s="29"/>
      <c r="HR215" s="29"/>
      <c r="HS215" s="29"/>
      <c r="HT215" s="29"/>
      <c r="HU215" s="29"/>
      <c r="HV215" s="29"/>
      <c r="HW215" s="29"/>
      <c r="HX215" s="29"/>
      <c r="HY215" s="29"/>
      <c r="HZ215" s="29"/>
      <c r="IA215" s="29"/>
      <c r="IB215" s="29"/>
      <c r="IC215" s="29"/>
      <c r="ID215" s="29"/>
      <c r="IE215" s="29"/>
      <c r="IF215" s="29"/>
      <c r="IG215" s="29"/>
      <c r="IH215" s="29"/>
      <c r="II215" s="29"/>
      <c r="IJ215" s="29"/>
      <c r="IK215" s="29"/>
      <c r="IL215" s="29"/>
      <c r="IM215" s="29"/>
      <c r="IN215" s="29"/>
      <c r="IO215" s="29"/>
      <c r="IP215" s="29"/>
      <c r="IQ215" s="29"/>
      <c r="IR215" s="29"/>
      <c r="IS215" s="29"/>
      <c r="IT215" s="29"/>
      <c r="IU215" s="29"/>
      <c r="IV215" s="29"/>
      <c r="IW215" s="29"/>
      <c r="IX215" s="29"/>
      <c r="IY215" s="29"/>
      <c r="IZ215" s="29"/>
      <c r="JA215" s="29"/>
      <c r="JB215" s="29"/>
      <c r="JC215" s="29"/>
      <c r="JD215" s="29"/>
      <c r="JE215" s="29"/>
      <c r="JF215" s="29"/>
      <c r="JG215" s="29"/>
      <c r="JH215" s="29"/>
      <c r="JI215" s="29"/>
      <c r="JJ215" s="29"/>
      <c r="JK215" s="29"/>
      <c r="JL215" s="29"/>
      <c r="JM215" s="29"/>
      <c r="JN215" s="29"/>
      <c r="JO215" s="29"/>
      <c r="JP215" s="29"/>
      <c r="JQ215" s="29"/>
      <c r="JR215" s="29"/>
      <c r="JS215" s="29"/>
      <c r="JT215" s="29"/>
      <c r="JU215" s="29"/>
      <c r="JV215" s="29"/>
      <c r="JW215" s="29"/>
      <c r="JX215" s="29"/>
      <c r="JY215" s="29"/>
      <c r="JZ215" s="29"/>
      <c r="KA215" s="29"/>
      <c r="KB215" s="29"/>
      <c r="KC215" s="29"/>
      <c r="KD215" s="29"/>
      <c r="KE215" s="29"/>
      <c r="KF215" s="29"/>
      <c r="KG215" s="29"/>
      <c r="KH215" s="29"/>
      <c r="KI215" s="29"/>
      <c r="KJ215" s="29"/>
      <c r="KK215" s="29"/>
      <c r="KL215" s="29"/>
      <c r="KM215" s="29"/>
      <c r="KN215" s="29"/>
      <c r="KO215" s="29"/>
      <c r="KP215" s="29"/>
      <c r="KQ215" s="29"/>
      <c r="KR215" s="29"/>
      <c r="KS215" s="29"/>
      <c r="KT215" s="29"/>
      <c r="KU215" s="29"/>
      <c r="KV215" s="29"/>
      <c r="KW215" s="29"/>
      <c r="KX215" s="29"/>
      <c r="KY215" s="29"/>
      <c r="KZ215" s="29"/>
      <c r="LA215" s="29"/>
      <c r="LB215" s="29"/>
      <c r="LC215" s="29"/>
      <c r="LD215" s="29"/>
      <c r="LE215" s="29"/>
      <c r="LF215" s="29"/>
      <c r="LG215" s="29"/>
      <c r="LH215" s="29"/>
      <c r="LI215" s="29"/>
      <c r="LJ215" s="29"/>
      <c r="LK215" s="29"/>
      <c r="LL215" s="29"/>
      <c r="LM215" s="29"/>
      <c r="LN215" s="29"/>
      <c r="LO215" s="29"/>
      <c r="LP215" s="29"/>
      <c r="LQ215" s="29"/>
      <c r="LR215" s="29"/>
      <c r="LS215" s="29"/>
      <c r="LT215" s="29"/>
      <c r="LU215" s="29"/>
      <c r="LV215" s="29"/>
      <c r="LW215" s="29"/>
      <c r="LX215" s="29"/>
      <c r="LY215" s="29"/>
      <c r="LZ215" s="29"/>
      <c r="MA215" s="29"/>
      <c r="MB215" s="29"/>
      <c r="MC215" s="29"/>
      <c r="MD215" s="29"/>
      <c r="ME215" s="29"/>
      <c r="MF215" s="29"/>
      <c r="MG215" s="29"/>
      <c r="MH215" s="29"/>
      <c r="MI215" s="29"/>
      <c r="MJ215" s="29"/>
      <c r="MK215" s="29"/>
      <c r="ML215" s="29"/>
      <c r="MM215" s="29"/>
      <c r="MN215" s="29"/>
      <c r="MO215" s="29"/>
      <c r="MP215" s="29"/>
      <c r="MQ215" s="29"/>
      <c r="MR215" s="29"/>
      <c r="MS215" s="29"/>
      <c r="MT215" s="29"/>
      <c r="MU215" s="29"/>
      <c r="MV215" s="29"/>
      <c r="MW215" s="29"/>
      <c r="MX215" s="29"/>
      <c r="MY215" s="29"/>
      <c r="MZ215" s="29"/>
      <c r="NA215" s="29"/>
      <c r="NB215" s="29"/>
      <c r="NC215" s="29"/>
      <c r="ND215" s="29"/>
      <c r="NE215" s="29"/>
      <c r="NF215" s="29"/>
      <c r="NG215" s="29"/>
      <c r="NH215" s="29"/>
      <c r="NI215" s="29"/>
      <c r="NJ215" s="29"/>
      <c r="NK215" s="29"/>
      <c r="NL215" s="29"/>
      <c r="NM215" s="29"/>
      <c r="NN215" s="29"/>
      <c r="NO215" s="29"/>
      <c r="NP215" s="29"/>
      <c r="NQ215" s="29"/>
      <c r="NR215" s="29"/>
      <c r="NS215" s="29"/>
      <c r="NT215" s="29"/>
      <c r="NU215" s="29"/>
      <c r="NV215" s="29"/>
      <c r="NW215" s="29"/>
      <c r="NX215" s="29"/>
      <c r="NY215" s="29"/>
      <c r="NZ215" s="29"/>
      <c r="OA215" s="29"/>
      <c r="OB215" s="29"/>
      <c r="OC215" s="29"/>
      <c r="OD215" s="29"/>
      <c r="OE215" s="29"/>
      <c r="OF215" s="29"/>
      <c r="OG215" s="29"/>
      <c r="OH215" s="29"/>
      <c r="OI215" s="29"/>
      <c r="OJ215" s="29"/>
      <c r="OK215" s="29"/>
      <c r="OL215" s="29"/>
      <c r="OM215" s="29"/>
      <c r="ON215" s="29"/>
      <c r="OO215" s="29"/>
      <c r="OP215" s="29"/>
      <c r="OQ215" s="29"/>
      <c r="OR215" s="29"/>
      <c r="OS215" s="29"/>
      <c r="OT215" s="29"/>
      <c r="OU215" s="29"/>
      <c r="OV215" s="29"/>
      <c r="OW215" s="29"/>
      <c r="OX215" s="29"/>
      <c r="OY215" s="29"/>
      <c r="OZ215" s="29"/>
      <c r="PA215" s="29"/>
      <c r="PB215" s="29"/>
      <c r="PC215" s="29"/>
      <c r="PD215" s="29"/>
      <c r="PE215" s="29"/>
      <c r="PF215" s="29"/>
      <c r="PG215" s="29"/>
      <c r="PH215" s="29"/>
      <c r="PI215" s="29"/>
      <c r="PJ215" s="29"/>
      <c r="PK215" s="29"/>
      <c r="PL215" s="29"/>
      <c r="PM215" s="29"/>
      <c r="PN215" s="29"/>
      <c r="PO215" s="29"/>
      <c r="PP215" s="29"/>
      <c r="PQ215" s="29"/>
      <c r="PR215" s="29"/>
      <c r="PS215" s="29"/>
      <c r="PT215" s="29"/>
      <c r="PU215" s="29"/>
      <c r="PV215" s="29"/>
      <c r="PW215" s="29"/>
      <c r="PX215" s="29"/>
      <c r="PY215" s="29"/>
      <c r="PZ215" s="29"/>
      <c r="QA215" s="29"/>
      <c r="QB215" s="29"/>
      <c r="QC215" s="29"/>
      <c r="QD215" s="29"/>
      <c r="QE215" s="29"/>
      <c r="QF215" s="29"/>
      <c r="QG215" s="29"/>
      <c r="QH215" s="29"/>
      <c r="QI215" s="29"/>
      <c r="QJ215" s="29"/>
      <c r="QK215" s="29"/>
      <c r="QL215" s="29"/>
      <c r="QM215" s="29"/>
      <c r="QN215" s="29"/>
      <c r="QO215" s="29"/>
      <c r="QP215" s="29"/>
      <c r="QQ215" s="29"/>
      <c r="QR215" s="29"/>
      <c r="QS215" s="29"/>
      <c r="QT215" s="29"/>
      <c r="QU215" s="29"/>
      <c r="QV215" s="29"/>
      <c r="QW215" s="29"/>
      <c r="QX215" s="29"/>
      <c r="QY215" s="29"/>
      <c r="QZ215" s="29"/>
      <c r="RA215" s="29"/>
      <c r="RB215" s="29"/>
      <c r="RC215" s="29"/>
      <c r="RD215" s="29"/>
      <c r="RE215" s="29"/>
      <c r="RF215" s="29"/>
      <c r="RG215" s="29"/>
      <c r="RH215" s="29"/>
      <c r="RI215" s="29"/>
      <c r="RJ215" s="29"/>
      <c r="RK215" s="29"/>
      <c r="RL215" s="29"/>
    </row>
    <row r="216" spans="1:480" s="29" customFormat="1" ht="75.75" customHeight="1" x14ac:dyDescent="0.25">
      <c r="A216" s="12" t="s">
        <v>53</v>
      </c>
      <c r="B216" s="12" t="s">
        <v>243</v>
      </c>
      <c r="C216" s="12" t="s">
        <v>13</v>
      </c>
      <c r="D216" s="18" t="s">
        <v>277</v>
      </c>
      <c r="E216" s="18" t="s">
        <v>68</v>
      </c>
      <c r="F216" s="17" t="s">
        <v>18</v>
      </c>
      <c r="G216" s="22">
        <f>G217</f>
        <v>6.66</v>
      </c>
      <c r="H216" s="132" t="s">
        <v>13</v>
      </c>
      <c r="I216" s="22">
        <f>I217</f>
        <v>0</v>
      </c>
      <c r="J216" s="22">
        <f>J217</f>
        <v>0</v>
      </c>
      <c r="K216" s="14">
        <f>SUM(K217)</f>
        <v>200025</v>
      </c>
      <c r="L216" s="14">
        <f>SUM(L217)</f>
        <v>0</v>
      </c>
      <c r="M216" s="14">
        <f>SUM(M217)</f>
        <v>0</v>
      </c>
      <c r="N216" s="108">
        <f>SUM(K217)</f>
        <v>200025</v>
      </c>
      <c r="O216" s="102">
        <f>SUM(L217)</f>
        <v>0</v>
      </c>
      <c r="P216" s="102">
        <f>SUM(M217)</f>
        <v>0</v>
      </c>
      <c r="Q216" s="175"/>
    </row>
    <row r="217" spans="1:480" s="30" customFormat="1" ht="150.75" customHeight="1" x14ac:dyDescent="0.3">
      <c r="A217" s="34" t="s">
        <v>53</v>
      </c>
      <c r="B217" s="34" t="s">
        <v>243</v>
      </c>
      <c r="C217" s="34" t="s">
        <v>19</v>
      </c>
      <c r="D217" s="153" t="s">
        <v>289</v>
      </c>
      <c r="E217" s="103" t="s">
        <v>68</v>
      </c>
      <c r="F217" s="34" t="s">
        <v>18</v>
      </c>
      <c r="G217" s="107">
        <v>6.66</v>
      </c>
      <c r="H217" s="135">
        <v>45627</v>
      </c>
      <c r="I217" s="107">
        <v>0</v>
      </c>
      <c r="J217" s="107">
        <v>0</v>
      </c>
      <c r="K217" s="33">
        <v>200025</v>
      </c>
      <c r="L217" s="33">
        <v>0</v>
      </c>
      <c r="M217" s="33">
        <v>0</v>
      </c>
      <c r="N217" s="102"/>
      <c r="O217" s="102"/>
      <c r="P217" s="102"/>
      <c r="Q217" s="178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  <c r="FY217" s="29"/>
      <c r="FZ217" s="29"/>
      <c r="GA217" s="29"/>
      <c r="GB217" s="29"/>
      <c r="GC217" s="29"/>
      <c r="GD217" s="29"/>
      <c r="GE217" s="29"/>
      <c r="GF217" s="29"/>
      <c r="GG217" s="29"/>
      <c r="GH217" s="29"/>
      <c r="GI217" s="29"/>
      <c r="GJ217" s="29"/>
      <c r="GK217" s="29"/>
      <c r="GL217" s="29"/>
      <c r="GM217" s="29"/>
      <c r="GN217" s="29"/>
      <c r="GO217" s="29"/>
      <c r="GP217" s="29"/>
      <c r="GQ217" s="29"/>
      <c r="GR217" s="29"/>
      <c r="GS217" s="29"/>
      <c r="GT217" s="29"/>
      <c r="GU217" s="29"/>
      <c r="GV217" s="29"/>
      <c r="GW217" s="29"/>
      <c r="GX217" s="29"/>
      <c r="GY217" s="29"/>
      <c r="GZ217" s="29"/>
      <c r="HA217" s="29"/>
      <c r="HB217" s="29"/>
      <c r="HC217" s="29"/>
      <c r="HD217" s="29"/>
      <c r="HE217" s="29"/>
      <c r="HF217" s="29"/>
      <c r="HG217" s="29"/>
      <c r="HH217" s="29"/>
      <c r="HI217" s="29"/>
      <c r="HJ217" s="29"/>
      <c r="HK217" s="29"/>
      <c r="HL217" s="29"/>
      <c r="HM217" s="29"/>
      <c r="HN217" s="29"/>
      <c r="HO217" s="29"/>
      <c r="HP217" s="29"/>
      <c r="HQ217" s="29"/>
      <c r="HR217" s="29"/>
      <c r="HS217" s="29"/>
      <c r="HT217" s="29"/>
      <c r="HU217" s="29"/>
      <c r="HV217" s="29"/>
      <c r="HW217" s="29"/>
      <c r="HX217" s="29"/>
      <c r="HY217" s="29"/>
      <c r="HZ217" s="29"/>
      <c r="IA217" s="29"/>
      <c r="IB217" s="29"/>
      <c r="IC217" s="29"/>
      <c r="ID217" s="29"/>
      <c r="IE217" s="29"/>
      <c r="IF217" s="29"/>
      <c r="IG217" s="29"/>
      <c r="IH217" s="29"/>
      <c r="II217" s="29"/>
      <c r="IJ217" s="29"/>
      <c r="IK217" s="29"/>
      <c r="IL217" s="29"/>
      <c r="IM217" s="29"/>
      <c r="IN217" s="29"/>
      <c r="IO217" s="29"/>
      <c r="IP217" s="29"/>
      <c r="IQ217" s="29"/>
      <c r="IR217" s="29"/>
      <c r="IS217" s="29"/>
      <c r="IT217" s="29"/>
      <c r="IU217" s="29"/>
      <c r="IV217" s="29"/>
      <c r="IW217" s="29"/>
      <c r="IX217" s="29"/>
      <c r="IY217" s="29"/>
      <c r="IZ217" s="29"/>
      <c r="JA217" s="29"/>
      <c r="JB217" s="29"/>
      <c r="JC217" s="29"/>
      <c r="JD217" s="29"/>
      <c r="JE217" s="29"/>
      <c r="JF217" s="29"/>
      <c r="JG217" s="29"/>
      <c r="JH217" s="29"/>
      <c r="JI217" s="29"/>
      <c r="JJ217" s="29"/>
      <c r="JK217" s="29"/>
      <c r="JL217" s="29"/>
      <c r="JM217" s="29"/>
      <c r="JN217" s="29"/>
      <c r="JO217" s="29"/>
      <c r="JP217" s="29"/>
      <c r="JQ217" s="29"/>
      <c r="JR217" s="29"/>
      <c r="JS217" s="29"/>
      <c r="JT217" s="29"/>
      <c r="JU217" s="29"/>
      <c r="JV217" s="29"/>
      <c r="JW217" s="29"/>
      <c r="JX217" s="29"/>
      <c r="JY217" s="29"/>
      <c r="JZ217" s="29"/>
      <c r="KA217" s="29"/>
      <c r="KB217" s="29"/>
      <c r="KC217" s="29"/>
      <c r="KD217" s="29"/>
      <c r="KE217" s="29"/>
      <c r="KF217" s="29"/>
      <c r="KG217" s="29"/>
      <c r="KH217" s="29"/>
      <c r="KI217" s="29"/>
      <c r="KJ217" s="29"/>
      <c r="KK217" s="29"/>
      <c r="KL217" s="29"/>
      <c r="KM217" s="29"/>
      <c r="KN217" s="29"/>
      <c r="KO217" s="29"/>
      <c r="KP217" s="29"/>
      <c r="KQ217" s="29"/>
      <c r="KR217" s="29"/>
      <c r="KS217" s="29"/>
      <c r="KT217" s="29"/>
      <c r="KU217" s="29"/>
      <c r="KV217" s="29"/>
      <c r="KW217" s="29"/>
      <c r="KX217" s="29"/>
      <c r="KY217" s="29"/>
      <c r="KZ217" s="29"/>
      <c r="LA217" s="29"/>
      <c r="LB217" s="29"/>
      <c r="LC217" s="29"/>
      <c r="LD217" s="29"/>
      <c r="LE217" s="29"/>
      <c r="LF217" s="29"/>
      <c r="LG217" s="29"/>
      <c r="LH217" s="29"/>
      <c r="LI217" s="29"/>
      <c r="LJ217" s="29"/>
      <c r="LK217" s="29"/>
      <c r="LL217" s="29"/>
      <c r="LM217" s="29"/>
      <c r="LN217" s="29"/>
      <c r="LO217" s="29"/>
      <c r="LP217" s="29"/>
      <c r="LQ217" s="29"/>
      <c r="LR217" s="29"/>
      <c r="LS217" s="29"/>
      <c r="LT217" s="29"/>
      <c r="LU217" s="29"/>
      <c r="LV217" s="29"/>
      <c r="LW217" s="29"/>
      <c r="LX217" s="29"/>
      <c r="LY217" s="29"/>
      <c r="LZ217" s="29"/>
      <c r="MA217" s="29"/>
      <c r="MB217" s="29"/>
      <c r="MC217" s="29"/>
      <c r="MD217" s="29"/>
      <c r="ME217" s="29"/>
      <c r="MF217" s="29"/>
      <c r="MG217" s="29"/>
      <c r="MH217" s="29"/>
      <c r="MI217" s="29"/>
      <c r="MJ217" s="29"/>
      <c r="MK217" s="29"/>
      <c r="ML217" s="29"/>
      <c r="MM217" s="29"/>
      <c r="MN217" s="29"/>
      <c r="MO217" s="29"/>
      <c r="MP217" s="29"/>
      <c r="MQ217" s="29"/>
      <c r="MR217" s="29"/>
      <c r="MS217" s="29"/>
      <c r="MT217" s="29"/>
      <c r="MU217" s="29"/>
      <c r="MV217" s="29"/>
      <c r="MW217" s="29"/>
      <c r="MX217" s="29"/>
      <c r="MY217" s="29"/>
      <c r="MZ217" s="29"/>
      <c r="NA217" s="29"/>
      <c r="NB217" s="29"/>
      <c r="NC217" s="29"/>
      <c r="ND217" s="29"/>
      <c r="NE217" s="29"/>
      <c r="NF217" s="29"/>
      <c r="NG217" s="29"/>
      <c r="NH217" s="29"/>
      <c r="NI217" s="29"/>
      <c r="NJ217" s="29"/>
      <c r="NK217" s="29"/>
      <c r="NL217" s="29"/>
      <c r="NM217" s="29"/>
      <c r="NN217" s="29"/>
      <c r="NO217" s="29"/>
      <c r="NP217" s="29"/>
      <c r="NQ217" s="29"/>
      <c r="NR217" s="29"/>
      <c r="NS217" s="29"/>
      <c r="NT217" s="29"/>
      <c r="NU217" s="29"/>
      <c r="NV217" s="29"/>
      <c r="NW217" s="29"/>
      <c r="NX217" s="29"/>
      <c r="NY217" s="29"/>
      <c r="NZ217" s="29"/>
      <c r="OA217" s="29"/>
      <c r="OB217" s="29"/>
      <c r="OC217" s="29"/>
      <c r="OD217" s="29"/>
      <c r="OE217" s="29"/>
      <c r="OF217" s="29"/>
      <c r="OG217" s="29"/>
      <c r="OH217" s="29"/>
      <c r="OI217" s="29"/>
      <c r="OJ217" s="29"/>
      <c r="OK217" s="29"/>
      <c r="OL217" s="29"/>
      <c r="OM217" s="29"/>
      <c r="ON217" s="29"/>
      <c r="OO217" s="29"/>
      <c r="OP217" s="29"/>
      <c r="OQ217" s="29"/>
      <c r="OR217" s="29"/>
      <c r="OS217" s="29"/>
      <c r="OT217" s="29"/>
      <c r="OU217" s="29"/>
      <c r="OV217" s="29"/>
      <c r="OW217" s="29"/>
      <c r="OX217" s="29"/>
      <c r="OY217" s="29"/>
      <c r="OZ217" s="29"/>
      <c r="PA217" s="29"/>
      <c r="PB217" s="29"/>
      <c r="PC217" s="29"/>
      <c r="PD217" s="29"/>
      <c r="PE217" s="29"/>
      <c r="PF217" s="29"/>
      <c r="PG217" s="29"/>
      <c r="PH217" s="29"/>
      <c r="PI217" s="29"/>
      <c r="PJ217" s="29"/>
      <c r="PK217" s="29"/>
      <c r="PL217" s="29"/>
      <c r="PM217" s="29"/>
      <c r="PN217" s="29"/>
      <c r="PO217" s="29"/>
      <c r="PP217" s="29"/>
      <c r="PQ217" s="29"/>
      <c r="PR217" s="29"/>
      <c r="PS217" s="29"/>
      <c r="PT217" s="29"/>
      <c r="PU217" s="29"/>
      <c r="PV217" s="29"/>
      <c r="PW217" s="29"/>
      <c r="PX217" s="29"/>
      <c r="PY217" s="29"/>
      <c r="PZ217" s="29"/>
      <c r="QA217" s="29"/>
      <c r="QB217" s="29"/>
      <c r="QC217" s="29"/>
      <c r="QD217" s="29"/>
      <c r="QE217" s="29"/>
      <c r="QF217" s="29"/>
      <c r="QG217" s="29"/>
      <c r="QH217" s="29"/>
      <c r="QI217" s="29"/>
      <c r="QJ217" s="29"/>
      <c r="QK217" s="29"/>
      <c r="QL217" s="29"/>
      <c r="QM217" s="29"/>
      <c r="QN217" s="29"/>
      <c r="QO217" s="29"/>
      <c r="QP217" s="29"/>
      <c r="QQ217" s="29"/>
      <c r="QR217" s="29"/>
      <c r="QS217" s="29"/>
      <c r="QT217" s="29"/>
      <c r="QU217" s="29"/>
      <c r="QV217" s="29"/>
      <c r="QW217" s="29"/>
      <c r="QX217" s="29"/>
      <c r="QY217" s="29"/>
      <c r="QZ217" s="29"/>
      <c r="RA217" s="29"/>
      <c r="RB217" s="29"/>
      <c r="RC217" s="29"/>
      <c r="RD217" s="29"/>
      <c r="RE217" s="29"/>
      <c r="RF217" s="29"/>
      <c r="RG217" s="29"/>
      <c r="RH217" s="29"/>
      <c r="RI217" s="29"/>
    </row>
    <row r="218" spans="1:480" s="30" customFormat="1" ht="76.5" customHeight="1" x14ac:dyDescent="0.25">
      <c r="A218" s="12" t="s">
        <v>53</v>
      </c>
      <c r="B218" s="12" t="s">
        <v>69</v>
      </c>
      <c r="C218" s="12" t="s">
        <v>13</v>
      </c>
      <c r="D218" s="18" t="s">
        <v>276</v>
      </c>
      <c r="E218" s="18" t="s">
        <v>68</v>
      </c>
      <c r="F218" s="17" t="s">
        <v>18</v>
      </c>
      <c r="G218" s="22">
        <f>G219</f>
        <v>538.25</v>
      </c>
      <c r="H218" s="132" t="s">
        <v>13</v>
      </c>
      <c r="I218" s="22">
        <f>I219</f>
        <v>538.25</v>
      </c>
      <c r="J218" s="22">
        <f>J219</f>
        <v>538.25</v>
      </c>
      <c r="K218" s="14">
        <f>SUM(K219:K225)+K226</f>
        <v>532594.42999999993</v>
      </c>
      <c r="L218" s="14">
        <f>SUM(L219:L225)+L226</f>
        <v>507842.05000000005</v>
      </c>
      <c r="M218" s="14">
        <f>SUM(M219:M225)+M226</f>
        <v>521166</v>
      </c>
      <c r="N218" s="52"/>
      <c r="O218" s="52"/>
      <c r="P218" s="75"/>
      <c r="Q218" s="170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  <c r="FY218" s="29"/>
      <c r="FZ218" s="29"/>
      <c r="GA218" s="29"/>
      <c r="GB218" s="29"/>
      <c r="GC218" s="29"/>
      <c r="GD218" s="29"/>
      <c r="GE218" s="29"/>
      <c r="GF218" s="29"/>
      <c r="GG218" s="29"/>
      <c r="GH218" s="29"/>
      <c r="GI218" s="29"/>
      <c r="GJ218" s="29"/>
      <c r="GK218" s="29"/>
      <c r="GL218" s="29"/>
      <c r="GM218" s="29"/>
      <c r="GN218" s="29"/>
      <c r="GO218" s="29"/>
      <c r="GP218" s="29"/>
      <c r="GQ218" s="29"/>
      <c r="GR218" s="29"/>
      <c r="GS218" s="29"/>
      <c r="GT218" s="29"/>
      <c r="GU218" s="29"/>
      <c r="GV218" s="29"/>
      <c r="GW218" s="29"/>
      <c r="GX218" s="29"/>
      <c r="GY218" s="29"/>
      <c r="GZ218" s="29"/>
      <c r="HA218" s="29"/>
      <c r="HB218" s="29"/>
      <c r="HC218" s="29"/>
      <c r="HD218" s="29"/>
      <c r="HE218" s="29"/>
      <c r="HF218" s="29"/>
      <c r="HG218" s="29"/>
      <c r="HH218" s="29"/>
      <c r="HI218" s="29"/>
      <c r="HJ218" s="29"/>
      <c r="HK218" s="29"/>
      <c r="HL218" s="29"/>
      <c r="HM218" s="29"/>
      <c r="HN218" s="29"/>
      <c r="HO218" s="29"/>
      <c r="HP218" s="29"/>
      <c r="HQ218" s="29"/>
      <c r="HR218" s="29"/>
      <c r="HS218" s="29"/>
      <c r="HT218" s="29"/>
      <c r="HU218" s="29"/>
      <c r="HV218" s="29"/>
      <c r="HW218" s="29"/>
      <c r="HX218" s="29"/>
      <c r="HY218" s="29"/>
      <c r="HZ218" s="29"/>
      <c r="IA218" s="29"/>
      <c r="IB218" s="29"/>
      <c r="IC218" s="29"/>
      <c r="ID218" s="29"/>
      <c r="IE218" s="29"/>
      <c r="IF218" s="29"/>
      <c r="IG218" s="29"/>
      <c r="IH218" s="29"/>
      <c r="II218" s="29"/>
      <c r="IJ218" s="29"/>
      <c r="IK218" s="29"/>
      <c r="IL218" s="29"/>
      <c r="IM218" s="29"/>
      <c r="IN218" s="29"/>
      <c r="IO218" s="29"/>
      <c r="IP218" s="29"/>
      <c r="IQ218" s="29"/>
      <c r="IR218" s="29"/>
      <c r="IS218" s="29"/>
      <c r="IT218" s="29"/>
      <c r="IU218" s="29"/>
      <c r="IV218" s="29"/>
      <c r="IW218" s="29"/>
      <c r="IX218" s="29"/>
      <c r="IY218" s="29"/>
      <c r="IZ218" s="29"/>
      <c r="JA218" s="29"/>
      <c r="JB218" s="29"/>
      <c r="JC218" s="29"/>
      <c r="JD218" s="29"/>
      <c r="JE218" s="29"/>
      <c r="JF218" s="29"/>
      <c r="JG218" s="29"/>
      <c r="JH218" s="29"/>
      <c r="JI218" s="29"/>
      <c r="JJ218" s="29"/>
      <c r="JK218" s="29"/>
      <c r="JL218" s="29"/>
      <c r="JM218" s="29"/>
      <c r="JN218" s="29"/>
      <c r="JO218" s="29"/>
      <c r="JP218" s="29"/>
      <c r="JQ218" s="29"/>
      <c r="JR218" s="29"/>
      <c r="JS218" s="29"/>
      <c r="JT218" s="29"/>
      <c r="JU218" s="29"/>
      <c r="JV218" s="29"/>
      <c r="JW218" s="29"/>
      <c r="JX218" s="29"/>
      <c r="JY218" s="29"/>
      <c r="JZ218" s="29"/>
      <c r="KA218" s="29"/>
      <c r="KB218" s="29"/>
      <c r="KC218" s="29"/>
      <c r="KD218" s="29"/>
      <c r="KE218" s="29"/>
      <c r="KF218" s="29"/>
      <c r="KG218" s="29"/>
      <c r="KH218" s="29"/>
      <c r="KI218" s="29"/>
      <c r="KJ218" s="29"/>
      <c r="KK218" s="29"/>
      <c r="KL218" s="29"/>
      <c r="KM218" s="29"/>
      <c r="KN218" s="29"/>
      <c r="KO218" s="29"/>
      <c r="KP218" s="29"/>
      <c r="KQ218" s="29"/>
      <c r="KR218" s="29"/>
      <c r="KS218" s="29"/>
      <c r="KT218" s="29"/>
      <c r="KU218" s="29"/>
      <c r="KV218" s="29"/>
      <c r="KW218" s="29"/>
      <c r="KX218" s="29"/>
      <c r="KY218" s="29"/>
      <c r="KZ218" s="29"/>
      <c r="LA218" s="29"/>
      <c r="LB218" s="29"/>
      <c r="LC218" s="29"/>
      <c r="LD218" s="29"/>
      <c r="LE218" s="29"/>
      <c r="LF218" s="29"/>
      <c r="LG218" s="29"/>
      <c r="LH218" s="29"/>
      <c r="LI218" s="29"/>
      <c r="LJ218" s="29"/>
      <c r="LK218" s="29"/>
      <c r="LL218" s="29"/>
      <c r="LM218" s="29"/>
      <c r="LN218" s="29"/>
      <c r="LO218" s="29"/>
      <c r="LP218" s="29"/>
      <c r="LQ218" s="29"/>
      <c r="LR218" s="29"/>
      <c r="LS218" s="29"/>
      <c r="LT218" s="29"/>
      <c r="LU218" s="29"/>
      <c r="LV218" s="29"/>
      <c r="LW218" s="29"/>
      <c r="LX218" s="29"/>
      <c r="LY218" s="29"/>
      <c r="LZ218" s="29"/>
      <c r="MA218" s="29"/>
      <c r="MB218" s="29"/>
      <c r="MC218" s="29"/>
      <c r="MD218" s="29"/>
      <c r="ME218" s="29"/>
      <c r="MF218" s="29"/>
      <c r="MG218" s="29"/>
      <c r="MH218" s="29"/>
      <c r="MI218" s="29"/>
      <c r="MJ218" s="29"/>
      <c r="MK218" s="29"/>
      <c r="ML218" s="29"/>
      <c r="MM218" s="29"/>
      <c r="MN218" s="29"/>
      <c r="MO218" s="29"/>
      <c r="MP218" s="29"/>
      <c r="MQ218" s="29"/>
      <c r="MR218" s="29"/>
      <c r="MS218" s="29"/>
      <c r="MT218" s="29"/>
      <c r="MU218" s="29"/>
      <c r="MV218" s="29"/>
      <c r="MW218" s="29"/>
      <c r="MX218" s="29"/>
      <c r="MY218" s="29"/>
      <c r="MZ218" s="29"/>
      <c r="NA218" s="29"/>
      <c r="NB218" s="29"/>
      <c r="NC218" s="29"/>
      <c r="ND218" s="29"/>
      <c r="NE218" s="29"/>
      <c r="NF218" s="29"/>
      <c r="NG218" s="29"/>
      <c r="NH218" s="29"/>
      <c r="NI218" s="29"/>
      <c r="NJ218" s="29"/>
      <c r="NK218" s="29"/>
      <c r="NL218" s="29"/>
      <c r="NM218" s="29"/>
      <c r="NN218" s="29"/>
      <c r="NO218" s="29"/>
      <c r="NP218" s="29"/>
      <c r="NQ218" s="29"/>
      <c r="NR218" s="29"/>
      <c r="NS218" s="29"/>
      <c r="NT218" s="29"/>
      <c r="NU218" s="29"/>
      <c r="NV218" s="29"/>
      <c r="NW218" s="29"/>
      <c r="NX218" s="29"/>
      <c r="NY218" s="29"/>
      <c r="NZ218" s="29"/>
      <c r="OA218" s="29"/>
      <c r="OB218" s="29"/>
      <c r="OC218" s="29"/>
      <c r="OD218" s="29"/>
      <c r="OE218" s="29"/>
      <c r="OF218" s="29"/>
      <c r="OG218" s="29"/>
      <c r="OH218" s="29"/>
      <c r="OI218" s="29"/>
      <c r="OJ218" s="29"/>
      <c r="OK218" s="29"/>
      <c r="OL218" s="29"/>
      <c r="OM218" s="29"/>
      <c r="ON218" s="29"/>
      <c r="OO218" s="29"/>
      <c r="OP218" s="29"/>
      <c r="OQ218" s="29"/>
      <c r="OR218" s="29"/>
      <c r="OS218" s="29"/>
      <c r="OT218" s="29"/>
      <c r="OU218" s="29"/>
      <c r="OV218" s="29"/>
      <c r="OW218" s="29"/>
      <c r="OX218" s="29"/>
      <c r="OY218" s="29"/>
      <c r="OZ218" s="29"/>
      <c r="PA218" s="29"/>
      <c r="PB218" s="29"/>
      <c r="PC218" s="29"/>
      <c r="PD218" s="29"/>
      <c r="PE218" s="29"/>
      <c r="PF218" s="29"/>
      <c r="PG218" s="29"/>
      <c r="PH218" s="29"/>
      <c r="PI218" s="29"/>
      <c r="PJ218" s="29"/>
      <c r="PK218" s="29"/>
      <c r="PL218" s="29"/>
      <c r="PM218" s="29"/>
      <c r="PN218" s="29"/>
      <c r="PO218" s="29"/>
      <c r="PP218" s="29"/>
      <c r="PQ218" s="29"/>
      <c r="PR218" s="29"/>
      <c r="PS218" s="29"/>
      <c r="PT218" s="29"/>
      <c r="PU218" s="29"/>
      <c r="PV218" s="29"/>
      <c r="PW218" s="29"/>
      <c r="PX218" s="29"/>
      <c r="PY218" s="29"/>
      <c r="PZ218" s="29"/>
      <c r="QA218" s="29"/>
      <c r="QB218" s="29"/>
      <c r="QC218" s="29"/>
      <c r="QD218" s="29"/>
      <c r="QE218" s="29"/>
      <c r="QF218" s="29"/>
      <c r="QG218" s="29"/>
      <c r="QH218" s="29"/>
      <c r="QI218" s="29"/>
      <c r="QJ218" s="29"/>
      <c r="QK218" s="29"/>
      <c r="QL218" s="29"/>
      <c r="QM218" s="29"/>
      <c r="QN218" s="29"/>
      <c r="QO218" s="29"/>
      <c r="QP218" s="29"/>
      <c r="QQ218" s="29"/>
      <c r="QR218" s="29"/>
      <c r="QS218" s="29"/>
      <c r="QT218" s="29"/>
      <c r="QU218" s="29"/>
      <c r="QV218" s="29"/>
      <c r="QW218" s="29"/>
      <c r="QX218" s="29"/>
      <c r="QY218" s="29"/>
      <c r="QZ218" s="29"/>
      <c r="RA218" s="29"/>
      <c r="RB218" s="29"/>
      <c r="RC218" s="29"/>
      <c r="RD218" s="29"/>
      <c r="RE218" s="29"/>
      <c r="RF218" s="29"/>
      <c r="RG218" s="29"/>
      <c r="RH218" s="29"/>
      <c r="RI218" s="29"/>
      <c r="RJ218" s="29"/>
      <c r="RK218" s="29"/>
      <c r="RL218" s="29"/>
    </row>
    <row r="219" spans="1:480" s="29" customFormat="1" ht="67.5" customHeight="1" x14ac:dyDescent="0.25">
      <c r="A219" s="25" t="s">
        <v>53</v>
      </c>
      <c r="B219" s="25" t="s">
        <v>69</v>
      </c>
      <c r="C219" s="25" t="s">
        <v>19</v>
      </c>
      <c r="D219" s="26" t="s">
        <v>70</v>
      </c>
      <c r="E219" s="26" t="s">
        <v>68</v>
      </c>
      <c r="F219" s="25" t="s">
        <v>18</v>
      </c>
      <c r="G219" s="27">
        <v>538.25</v>
      </c>
      <c r="H219" s="76">
        <v>45627</v>
      </c>
      <c r="I219" s="27">
        <v>538.25</v>
      </c>
      <c r="J219" s="27">
        <v>538.25</v>
      </c>
      <c r="K219" s="74">
        <f>410921.74+174.54</f>
        <v>411096.27999999997</v>
      </c>
      <c r="L219" s="33">
        <v>389326.84</v>
      </c>
      <c r="M219" s="28">
        <v>450000</v>
      </c>
      <c r="N219" s="52">
        <v>531825.37</v>
      </c>
      <c r="O219" s="52">
        <v>480286.62</v>
      </c>
      <c r="P219" s="75">
        <v>478709.62</v>
      </c>
      <c r="Q219" s="169"/>
    </row>
    <row r="220" spans="1:480" s="29" customFormat="1" ht="54" customHeight="1" x14ac:dyDescent="0.25">
      <c r="A220" s="25" t="s">
        <v>53</v>
      </c>
      <c r="B220" s="25" t="s">
        <v>69</v>
      </c>
      <c r="C220" s="25" t="s">
        <v>19</v>
      </c>
      <c r="D220" s="26" t="s">
        <v>147</v>
      </c>
      <c r="E220" s="26" t="s">
        <v>151</v>
      </c>
      <c r="F220" s="25" t="s">
        <v>27</v>
      </c>
      <c r="G220" s="27">
        <v>105</v>
      </c>
      <c r="H220" s="76">
        <v>45628</v>
      </c>
      <c r="I220" s="27">
        <v>105</v>
      </c>
      <c r="J220" s="27">
        <v>105</v>
      </c>
      <c r="K220" s="74">
        <v>67009.77</v>
      </c>
      <c r="L220" s="33">
        <v>47480</v>
      </c>
      <c r="M220" s="28">
        <v>56000</v>
      </c>
      <c r="N220" s="52"/>
      <c r="O220" s="52"/>
      <c r="P220" s="75"/>
      <c r="Q220" s="169"/>
    </row>
    <row r="221" spans="1:480" s="29" customFormat="1" ht="113.25" customHeight="1" x14ac:dyDescent="0.25">
      <c r="A221" s="25" t="s">
        <v>53</v>
      </c>
      <c r="B221" s="25" t="s">
        <v>69</v>
      </c>
      <c r="C221" s="25" t="s">
        <v>19</v>
      </c>
      <c r="D221" s="26" t="s">
        <v>195</v>
      </c>
      <c r="E221" s="26" t="s">
        <v>148</v>
      </c>
      <c r="F221" s="25" t="s">
        <v>149</v>
      </c>
      <c r="G221" s="107">
        <v>259</v>
      </c>
      <c r="H221" s="76">
        <v>45628</v>
      </c>
      <c r="I221" s="107">
        <v>259</v>
      </c>
      <c r="J221" s="27">
        <v>0</v>
      </c>
      <c r="K221" s="28">
        <v>18261.79</v>
      </c>
      <c r="L221" s="28">
        <v>14694.21</v>
      </c>
      <c r="M221" s="28">
        <v>0</v>
      </c>
      <c r="N221" s="52"/>
      <c r="O221" s="52"/>
      <c r="P221" s="75"/>
      <c r="Q221" s="169"/>
    </row>
    <row r="222" spans="1:480" s="29" customFormat="1" ht="54" customHeight="1" x14ac:dyDescent="0.25">
      <c r="A222" s="25" t="s">
        <v>53</v>
      </c>
      <c r="B222" s="25" t="s">
        <v>69</v>
      </c>
      <c r="C222" s="25" t="s">
        <v>19</v>
      </c>
      <c r="D222" s="26" t="s">
        <v>71</v>
      </c>
      <c r="E222" s="26" t="s">
        <v>72</v>
      </c>
      <c r="F222" s="25" t="s">
        <v>27</v>
      </c>
      <c r="G222" s="27">
        <v>1</v>
      </c>
      <c r="H222" s="76">
        <v>45628</v>
      </c>
      <c r="I222" s="27">
        <v>1</v>
      </c>
      <c r="J222" s="35">
        <v>1</v>
      </c>
      <c r="K222" s="28">
        <v>1090</v>
      </c>
      <c r="L222" s="28">
        <v>790</v>
      </c>
      <c r="M222" s="28">
        <v>790</v>
      </c>
      <c r="N222" s="52"/>
      <c r="O222" s="52"/>
      <c r="P222" s="75"/>
      <c r="Q222" s="169"/>
    </row>
    <row r="223" spans="1:480" s="29" customFormat="1" ht="49.5" customHeight="1" x14ac:dyDescent="0.25">
      <c r="A223" s="25" t="s">
        <v>53</v>
      </c>
      <c r="B223" s="25" t="s">
        <v>69</v>
      </c>
      <c r="C223" s="25" t="s">
        <v>19</v>
      </c>
      <c r="D223" s="26" t="s">
        <v>73</v>
      </c>
      <c r="E223" s="26" t="s">
        <v>74</v>
      </c>
      <c r="F223" s="25" t="s">
        <v>27</v>
      </c>
      <c r="G223" s="27">
        <v>2</v>
      </c>
      <c r="H223" s="76">
        <v>45628</v>
      </c>
      <c r="I223" s="36">
        <v>2</v>
      </c>
      <c r="J223" s="36">
        <v>2</v>
      </c>
      <c r="K223" s="28">
        <v>16272.08</v>
      </c>
      <c r="L223" s="28">
        <v>13495.14</v>
      </c>
      <c r="M223" s="28">
        <v>12274.41</v>
      </c>
      <c r="N223" s="52"/>
      <c r="O223" s="52"/>
      <c r="P223" s="75"/>
      <c r="Q223" s="169"/>
    </row>
    <row r="224" spans="1:480" s="29" customFormat="1" ht="95.25" customHeight="1" x14ac:dyDescent="0.25">
      <c r="A224" s="25" t="s">
        <v>53</v>
      </c>
      <c r="B224" s="25" t="s">
        <v>69</v>
      </c>
      <c r="C224" s="25" t="s">
        <v>19</v>
      </c>
      <c r="D224" s="26" t="s">
        <v>75</v>
      </c>
      <c r="E224" s="26" t="s">
        <v>76</v>
      </c>
      <c r="F224" s="25" t="s">
        <v>27</v>
      </c>
      <c r="G224" s="27">
        <v>194</v>
      </c>
      <c r="H224" s="76">
        <v>45628</v>
      </c>
      <c r="I224" s="36">
        <v>157</v>
      </c>
      <c r="J224" s="36">
        <v>179</v>
      </c>
      <c r="K224" s="74">
        <v>4008.01</v>
      </c>
      <c r="L224" s="28">
        <v>1616.86</v>
      </c>
      <c r="M224" s="28">
        <v>1801.59</v>
      </c>
      <c r="N224" s="52"/>
      <c r="O224" s="52"/>
      <c r="P224" s="52"/>
      <c r="Q224" s="169"/>
    </row>
    <row r="225" spans="1:17" s="29" customFormat="1" ht="69.75" customHeight="1" x14ac:dyDescent="0.25">
      <c r="A225" s="25" t="s">
        <v>53</v>
      </c>
      <c r="B225" s="25" t="s">
        <v>69</v>
      </c>
      <c r="C225" s="25" t="s">
        <v>80</v>
      </c>
      <c r="D225" s="37" t="s">
        <v>81</v>
      </c>
      <c r="E225" s="26" t="s">
        <v>82</v>
      </c>
      <c r="F225" s="25" t="s">
        <v>27</v>
      </c>
      <c r="G225" s="27">
        <v>7</v>
      </c>
      <c r="H225" s="76">
        <v>45628</v>
      </c>
      <c r="I225" s="27">
        <v>7</v>
      </c>
      <c r="J225" s="27">
        <v>7</v>
      </c>
      <c r="K225" s="28">
        <v>300</v>
      </c>
      <c r="L225" s="28">
        <v>300</v>
      </c>
      <c r="M225" s="28">
        <v>300</v>
      </c>
      <c r="N225" s="52"/>
      <c r="O225" s="52"/>
      <c r="P225" s="52"/>
      <c r="Q225" s="169"/>
    </row>
    <row r="226" spans="1:17" s="29" customFormat="1" ht="69.75" customHeight="1" x14ac:dyDescent="0.25">
      <c r="A226" s="12" t="s">
        <v>53</v>
      </c>
      <c r="B226" s="12" t="s">
        <v>69</v>
      </c>
      <c r="C226" s="17" t="s">
        <v>13</v>
      </c>
      <c r="D226" s="165" t="s">
        <v>354</v>
      </c>
      <c r="E226" s="18" t="s">
        <v>68</v>
      </c>
      <c r="F226" s="17"/>
      <c r="G226" s="41">
        <f>SUM(G228:G231)</f>
        <v>6</v>
      </c>
      <c r="H226" s="166" t="s">
        <v>13</v>
      </c>
      <c r="I226" s="168">
        <f>SUM(I228:I231)</f>
        <v>4</v>
      </c>
      <c r="J226" s="168">
        <f>SUM(J228:J231)</f>
        <v>0</v>
      </c>
      <c r="K226" s="167">
        <f>SUM(K227:K231)</f>
        <v>14556.5</v>
      </c>
      <c r="L226" s="167">
        <f>SUM(L227:L231)</f>
        <v>40139</v>
      </c>
      <c r="M226" s="167">
        <f>SUM(M228:M231)</f>
        <v>0</v>
      </c>
      <c r="N226" s="52"/>
      <c r="O226" s="52"/>
      <c r="P226" s="52"/>
      <c r="Q226" s="169"/>
    </row>
    <row r="227" spans="1:17" s="29" customFormat="1" ht="81.75" customHeight="1" x14ac:dyDescent="0.25">
      <c r="A227" s="25" t="s">
        <v>53</v>
      </c>
      <c r="B227" s="25" t="s">
        <v>69</v>
      </c>
      <c r="C227" s="25" t="s">
        <v>19</v>
      </c>
      <c r="D227" s="26" t="s">
        <v>150</v>
      </c>
      <c r="E227" s="26" t="s">
        <v>118</v>
      </c>
      <c r="F227" s="25" t="s">
        <v>117</v>
      </c>
      <c r="G227" s="27">
        <v>0</v>
      </c>
      <c r="H227" s="76" t="s">
        <v>13</v>
      </c>
      <c r="I227" s="27">
        <v>13</v>
      </c>
      <c r="J227" s="27">
        <v>0</v>
      </c>
      <c r="K227" s="28">
        <v>0</v>
      </c>
      <c r="L227" s="28">
        <v>30139</v>
      </c>
      <c r="M227" s="28">
        <v>0</v>
      </c>
      <c r="N227" s="52"/>
      <c r="O227" s="52"/>
      <c r="P227" s="75"/>
      <c r="Q227" s="169"/>
    </row>
    <row r="228" spans="1:17" s="29" customFormat="1" ht="84.75" customHeight="1" x14ac:dyDescent="0.25">
      <c r="A228" s="25" t="s">
        <v>53</v>
      </c>
      <c r="B228" s="25" t="s">
        <v>69</v>
      </c>
      <c r="C228" s="25" t="s">
        <v>19</v>
      </c>
      <c r="D228" s="26" t="s">
        <v>275</v>
      </c>
      <c r="E228" s="26" t="s">
        <v>119</v>
      </c>
      <c r="F228" s="27" t="s">
        <v>27</v>
      </c>
      <c r="G228" s="36">
        <v>3</v>
      </c>
      <c r="H228" s="76">
        <v>45627</v>
      </c>
      <c r="I228" s="32">
        <v>4</v>
      </c>
      <c r="J228" s="32">
        <v>0</v>
      </c>
      <c r="K228" s="28">
        <v>4595</v>
      </c>
      <c r="L228" s="28">
        <v>10000</v>
      </c>
      <c r="M228" s="28">
        <v>0</v>
      </c>
      <c r="N228" s="52"/>
      <c r="O228" s="52"/>
      <c r="P228" s="52"/>
      <c r="Q228" s="169"/>
    </row>
    <row r="229" spans="1:17" s="29" customFormat="1" ht="96" customHeight="1" x14ac:dyDescent="0.25">
      <c r="A229" s="25" t="s">
        <v>53</v>
      </c>
      <c r="B229" s="25" t="s">
        <v>69</v>
      </c>
      <c r="C229" s="25" t="s">
        <v>19</v>
      </c>
      <c r="D229" s="26" t="s">
        <v>239</v>
      </c>
      <c r="E229" s="26" t="s">
        <v>26</v>
      </c>
      <c r="F229" s="25" t="s">
        <v>27</v>
      </c>
      <c r="G229" s="36">
        <v>1</v>
      </c>
      <c r="H229" s="76">
        <v>45630</v>
      </c>
      <c r="I229" s="27">
        <v>0</v>
      </c>
      <c r="J229" s="27">
        <v>0</v>
      </c>
      <c r="K229" s="74">
        <v>2250</v>
      </c>
      <c r="L229" s="28">
        <v>0</v>
      </c>
      <c r="M229" s="28">
        <v>0</v>
      </c>
      <c r="N229" s="52"/>
      <c r="O229" s="52"/>
      <c r="P229" s="52"/>
      <c r="Q229" s="211"/>
    </row>
    <row r="230" spans="1:17" s="29" customFormat="1" ht="83.25" customHeight="1" x14ac:dyDescent="0.25">
      <c r="A230" s="25" t="s">
        <v>53</v>
      </c>
      <c r="B230" s="25" t="s">
        <v>69</v>
      </c>
      <c r="C230" s="25" t="s">
        <v>19</v>
      </c>
      <c r="D230" s="26" t="s">
        <v>240</v>
      </c>
      <c r="E230" s="26" t="s">
        <v>26</v>
      </c>
      <c r="F230" s="25" t="s">
        <v>27</v>
      </c>
      <c r="G230" s="36">
        <v>1</v>
      </c>
      <c r="H230" s="76">
        <v>45630</v>
      </c>
      <c r="I230" s="27">
        <v>0</v>
      </c>
      <c r="J230" s="27">
        <v>0</v>
      </c>
      <c r="K230" s="74">
        <v>2500</v>
      </c>
      <c r="L230" s="28">
        <v>0</v>
      </c>
      <c r="M230" s="28">
        <v>0</v>
      </c>
      <c r="N230" s="52"/>
      <c r="O230" s="52"/>
      <c r="P230" s="52"/>
      <c r="Q230" s="211"/>
    </row>
    <row r="231" spans="1:17" s="29" customFormat="1" ht="97.5" customHeight="1" x14ac:dyDescent="0.25">
      <c r="A231" s="25" t="s">
        <v>53</v>
      </c>
      <c r="B231" s="25" t="s">
        <v>69</v>
      </c>
      <c r="C231" s="25" t="s">
        <v>19</v>
      </c>
      <c r="D231" s="26" t="s">
        <v>241</v>
      </c>
      <c r="E231" s="26" t="s">
        <v>26</v>
      </c>
      <c r="F231" s="25" t="s">
        <v>27</v>
      </c>
      <c r="G231" s="36">
        <v>1</v>
      </c>
      <c r="H231" s="76">
        <v>45630</v>
      </c>
      <c r="I231" s="27">
        <v>0</v>
      </c>
      <c r="J231" s="27">
        <v>0</v>
      </c>
      <c r="K231" s="74">
        <v>5211.5</v>
      </c>
      <c r="L231" s="28">
        <v>0</v>
      </c>
      <c r="M231" s="28">
        <v>0</v>
      </c>
      <c r="N231" s="52"/>
      <c r="O231" s="52"/>
      <c r="P231" s="52"/>
      <c r="Q231" s="211"/>
    </row>
    <row r="232" spans="1:17" s="29" customFormat="1" ht="61.5" customHeight="1" x14ac:dyDescent="0.25">
      <c r="A232" s="12" t="s">
        <v>53</v>
      </c>
      <c r="B232" s="12" t="s">
        <v>152</v>
      </c>
      <c r="C232" s="12" t="s">
        <v>19</v>
      </c>
      <c r="D232" s="18" t="s">
        <v>272</v>
      </c>
      <c r="E232" s="18" t="s">
        <v>79</v>
      </c>
      <c r="F232" s="12" t="s">
        <v>27</v>
      </c>
      <c r="G232" s="24">
        <v>498</v>
      </c>
      <c r="H232" s="132">
        <v>45627</v>
      </c>
      <c r="I232" s="24">
        <v>498</v>
      </c>
      <c r="J232" s="24">
        <v>498</v>
      </c>
      <c r="K232" s="14">
        <f>K233+K234+K235</f>
        <v>218916.64</v>
      </c>
      <c r="L232" s="14">
        <f>L233+L234+L235</f>
        <v>187000</v>
      </c>
      <c r="M232" s="14">
        <f>M233+M234+M235</f>
        <v>187000</v>
      </c>
      <c r="N232" s="52"/>
      <c r="O232" s="52"/>
      <c r="P232" s="52"/>
      <c r="Q232" s="169"/>
    </row>
    <row r="233" spans="1:17" s="29" customFormat="1" ht="153.75" customHeight="1" x14ac:dyDescent="0.25">
      <c r="A233" s="25" t="s">
        <v>53</v>
      </c>
      <c r="B233" s="25" t="s">
        <v>152</v>
      </c>
      <c r="C233" s="25" t="s">
        <v>19</v>
      </c>
      <c r="D233" s="26" t="s">
        <v>153</v>
      </c>
      <c r="E233" s="26" t="s">
        <v>79</v>
      </c>
      <c r="F233" s="25" t="s">
        <v>27</v>
      </c>
      <c r="G233" s="27">
        <v>498</v>
      </c>
      <c r="H233" s="76">
        <v>45627</v>
      </c>
      <c r="I233" s="27">
        <v>498</v>
      </c>
      <c r="J233" s="27">
        <v>498</v>
      </c>
      <c r="K233" s="28">
        <v>216116.64</v>
      </c>
      <c r="L233" s="28">
        <v>185000</v>
      </c>
      <c r="M233" s="28">
        <v>185000</v>
      </c>
      <c r="N233" s="52"/>
      <c r="O233" s="52"/>
      <c r="P233" s="52"/>
      <c r="Q233" s="169"/>
    </row>
    <row r="234" spans="1:17" s="29" customFormat="1" ht="59.25" customHeight="1" x14ac:dyDescent="0.25">
      <c r="A234" s="25" t="s">
        <v>53</v>
      </c>
      <c r="B234" s="25" t="s">
        <v>152</v>
      </c>
      <c r="C234" s="25" t="s">
        <v>19</v>
      </c>
      <c r="D234" s="26" t="s">
        <v>71</v>
      </c>
      <c r="E234" s="26" t="s">
        <v>72</v>
      </c>
      <c r="F234" s="25" t="s">
        <v>27</v>
      </c>
      <c r="G234" s="27">
        <v>1</v>
      </c>
      <c r="H234" s="76">
        <v>45628</v>
      </c>
      <c r="I234" s="27">
        <v>1</v>
      </c>
      <c r="J234" s="35">
        <v>1</v>
      </c>
      <c r="K234" s="28">
        <v>2800</v>
      </c>
      <c r="L234" s="28">
        <v>2000</v>
      </c>
      <c r="M234" s="28">
        <v>2000</v>
      </c>
      <c r="N234" s="52"/>
      <c r="O234" s="52"/>
      <c r="P234" s="52"/>
      <c r="Q234" s="169"/>
    </row>
    <row r="235" spans="1:17" s="29" customFormat="1" ht="64.5" customHeight="1" x14ac:dyDescent="0.25">
      <c r="A235" s="25" t="s">
        <v>53</v>
      </c>
      <c r="B235" s="25" t="s">
        <v>152</v>
      </c>
      <c r="C235" s="25" t="s">
        <v>19</v>
      </c>
      <c r="D235" s="26" t="s">
        <v>300</v>
      </c>
      <c r="E235" s="26" t="s">
        <v>72</v>
      </c>
      <c r="F235" s="25" t="s">
        <v>27</v>
      </c>
      <c r="G235" s="27">
        <v>1</v>
      </c>
      <c r="H235" s="76">
        <v>45628</v>
      </c>
      <c r="I235" s="27">
        <v>0</v>
      </c>
      <c r="J235" s="27">
        <v>0</v>
      </c>
      <c r="K235" s="28">
        <v>0</v>
      </c>
      <c r="L235" s="28">
        <v>0</v>
      </c>
      <c r="M235" s="28">
        <v>0</v>
      </c>
      <c r="N235" s="52"/>
      <c r="O235" s="52"/>
      <c r="P235" s="52"/>
      <c r="Q235" s="169"/>
    </row>
    <row r="236" spans="1:17" s="29" customFormat="1" ht="70.5" customHeight="1" x14ac:dyDescent="0.25">
      <c r="A236" s="12" t="s">
        <v>53</v>
      </c>
      <c r="B236" s="24">
        <v>84923</v>
      </c>
      <c r="C236" s="12" t="s">
        <v>13</v>
      </c>
      <c r="D236" s="18" t="s">
        <v>143</v>
      </c>
      <c r="E236" s="18" t="s">
        <v>83</v>
      </c>
      <c r="F236" s="12" t="s">
        <v>27</v>
      </c>
      <c r="G236" s="12">
        <f>G237</f>
        <v>16</v>
      </c>
      <c r="H236" s="132" t="s">
        <v>13</v>
      </c>
      <c r="I236" s="12">
        <f>G236</f>
        <v>16</v>
      </c>
      <c r="J236" s="12">
        <f>G236</f>
        <v>16</v>
      </c>
      <c r="K236" s="14">
        <f>K237</f>
        <v>13085.34</v>
      </c>
      <c r="L236" s="14">
        <f>L237</f>
        <v>12298</v>
      </c>
      <c r="M236" s="14">
        <f>M237</f>
        <v>12298</v>
      </c>
      <c r="N236" s="52"/>
      <c r="O236" s="52"/>
      <c r="P236" s="52"/>
      <c r="Q236" s="169"/>
    </row>
    <row r="237" spans="1:17" s="29" customFormat="1" ht="72.75" customHeight="1" x14ac:dyDescent="0.25">
      <c r="A237" s="25" t="s">
        <v>53</v>
      </c>
      <c r="B237" s="27">
        <v>84923</v>
      </c>
      <c r="C237" s="25" t="s">
        <v>19</v>
      </c>
      <c r="D237" s="26" t="s">
        <v>84</v>
      </c>
      <c r="E237" s="26" t="s">
        <v>83</v>
      </c>
      <c r="F237" s="25" t="s">
        <v>27</v>
      </c>
      <c r="G237" s="27">
        <v>16</v>
      </c>
      <c r="H237" s="76">
        <v>45627</v>
      </c>
      <c r="I237" s="27">
        <v>16</v>
      </c>
      <c r="J237" s="27">
        <v>16</v>
      </c>
      <c r="K237" s="28">
        <v>13085.34</v>
      </c>
      <c r="L237" s="28">
        <v>12298</v>
      </c>
      <c r="M237" s="28">
        <v>12298</v>
      </c>
      <c r="N237" s="52">
        <v>12298</v>
      </c>
      <c r="O237" s="52">
        <v>12298</v>
      </c>
      <c r="P237" s="52">
        <v>12298</v>
      </c>
      <c r="Q237" s="169"/>
    </row>
    <row r="238" spans="1:17" s="29" customFormat="1" ht="63.75" customHeight="1" x14ac:dyDescent="0.25">
      <c r="A238" s="12" t="s">
        <v>53</v>
      </c>
      <c r="B238" s="24">
        <v>84924</v>
      </c>
      <c r="C238" s="12" t="s">
        <v>13</v>
      </c>
      <c r="D238" s="18" t="s">
        <v>270</v>
      </c>
      <c r="E238" s="18" t="s">
        <v>142</v>
      </c>
      <c r="F238" s="12" t="s">
        <v>27</v>
      </c>
      <c r="G238" s="24">
        <f>G239</f>
        <v>11</v>
      </c>
      <c r="H238" s="132" t="s">
        <v>13</v>
      </c>
      <c r="I238" s="24">
        <f>I239</f>
        <v>15</v>
      </c>
      <c r="J238" s="24">
        <f>J239</f>
        <v>15</v>
      </c>
      <c r="K238" s="14">
        <f>K239+K240+K241+K242</f>
        <v>63629</v>
      </c>
      <c r="L238" s="14">
        <f>L239+L240+L241+L242</f>
        <v>113301.21</v>
      </c>
      <c r="M238" s="14">
        <f>M239+M240+M241+M242</f>
        <v>77110.710000000006</v>
      </c>
      <c r="N238" s="52"/>
      <c r="O238" s="52"/>
      <c r="P238" s="52"/>
      <c r="Q238" s="169"/>
    </row>
    <row r="239" spans="1:17" s="29" customFormat="1" ht="60" customHeight="1" x14ac:dyDescent="0.25">
      <c r="A239" s="25" t="s">
        <v>53</v>
      </c>
      <c r="B239" s="27">
        <v>84924</v>
      </c>
      <c r="C239" s="25" t="s">
        <v>120</v>
      </c>
      <c r="D239" s="26" t="s">
        <v>140</v>
      </c>
      <c r="E239" s="26" t="s">
        <v>142</v>
      </c>
      <c r="F239" s="25" t="s">
        <v>27</v>
      </c>
      <c r="G239" s="27">
        <v>11</v>
      </c>
      <c r="H239" s="76">
        <v>45627</v>
      </c>
      <c r="I239" s="27">
        <v>15</v>
      </c>
      <c r="J239" s="27">
        <v>15</v>
      </c>
      <c r="K239" s="28">
        <v>60089</v>
      </c>
      <c r="L239" s="28">
        <v>107161.21</v>
      </c>
      <c r="M239" s="28">
        <v>68970.710000000006</v>
      </c>
      <c r="N239" s="52"/>
      <c r="O239" s="52"/>
      <c r="P239" s="52"/>
      <c r="Q239" s="169"/>
    </row>
    <row r="240" spans="1:17" s="29" customFormat="1" ht="60" customHeight="1" x14ac:dyDescent="0.25">
      <c r="A240" s="25" t="s">
        <v>53</v>
      </c>
      <c r="B240" s="27">
        <v>84924</v>
      </c>
      <c r="C240" s="25" t="s">
        <v>120</v>
      </c>
      <c r="D240" s="26" t="s">
        <v>325</v>
      </c>
      <c r="E240" s="26" t="s">
        <v>142</v>
      </c>
      <c r="F240" s="25" t="s">
        <v>27</v>
      </c>
      <c r="G240" s="27" t="s">
        <v>288</v>
      </c>
      <c r="H240" s="76">
        <v>45597</v>
      </c>
      <c r="I240" s="27" t="s">
        <v>288</v>
      </c>
      <c r="J240" s="27" t="s">
        <v>288</v>
      </c>
      <c r="K240" s="28">
        <v>40</v>
      </c>
      <c r="L240" s="28">
        <v>40</v>
      </c>
      <c r="M240" s="28">
        <v>40</v>
      </c>
      <c r="N240" s="52"/>
      <c r="O240" s="52"/>
      <c r="P240" s="52"/>
      <c r="Q240" s="169"/>
    </row>
    <row r="241" spans="1:17" s="29" customFormat="1" ht="168.75" customHeight="1" x14ac:dyDescent="0.25">
      <c r="A241" s="25" t="s">
        <v>53</v>
      </c>
      <c r="B241" s="27">
        <v>84924</v>
      </c>
      <c r="C241" s="25" t="s">
        <v>120</v>
      </c>
      <c r="D241" s="26" t="s">
        <v>328</v>
      </c>
      <c r="E241" s="26" t="s">
        <v>142</v>
      </c>
      <c r="F241" s="25" t="s">
        <v>27</v>
      </c>
      <c r="G241" s="27" t="s">
        <v>288</v>
      </c>
      <c r="H241" s="76">
        <v>45627</v>
      </c>
      <c r="I241" s="27" t="s">
        <v>288</v>
      </c>
      <c r="J241" s="27" t="s">
        <v>288</v>
      </c>
      <c r="K241" s="28">
        <v>500</v>
      </c>
      <c r="L241" s="28">
        <v>600</v>
      </c>
      <c r="M241" s="28">
        <v>600</v>
      </c>
      <c r="N241" s="52"/>
      <c r="O241" s="52"/>
      <c r="P241" s="52"/>
      <c r="Q241" s="169"/>
    </row>
    <row r="242" spans="1:17" s="29" customFormat="1" ht="78.75" customHeight="1" x14ac:dyDescent="0.25">
      <c r="A242" s="25" t="s">
        <v>53</v>
      </c>
      <c r="B242" s="27">
        <v>84924</v>
      </c>
      <c r="C242" s="25" t="s">
        <v>120</v>
      </c>
      <c r="D242" s="26" t="s">
        <v>329</v>
      </c>
      <c r="E242" s="26" t="s">
        <v>142</v>
      </c>
      <c r="F242" s="25" t="s">
        <v>27</v>
      </c>
      <c r="G242" s="27" t="s">
        <v>288</v>
      </c>
      <c r="H242" s="76">
        <v>45627</v>
      </c>
      <c r="I242" s="27" t="s">
        <v>288</v>
      </c>
      <c r="J242" s="27" t="s">
        <v>288</v>
      </c>
      <c r="K242" s="28">
        <v>3000</v>
      </c>
      <c r="L242" s="28">
        <v>5500</v>
      </c>
      <c r="M242" s="28">
        <v>7500</v>
      </c>
      <c r="N242" s="52"/>
      <c r="O242" s="52"/>
      <c r="P242" s="52"/>
      <c r="Q242" s="169"/>
    </row>
    <row r="243" spans="1:17" s="29" customFormat="1" ht="91.5" customHeight="1" x14ac:dyDescent="0.25">
      <c r="A243" s="12" t="s">
        <v>53</v>
      </c>
      <c r="B243" s="24">
        <v>84914</v>
      </c>
      <c r="C243" s="12" t="s">
        <v>13</v>
      </c>
      <c r="D243" s="18" t="s">
        <v>271</v>
      </c>
      <c r="E243" s="18" t="s">
        <v>141</v>
      </c>
      <c r="F243" s="12" t="s">
        <v>27</v>
      </c>
      <c r="G243" s="24">
        <f>G244</f>
        <v>12</v>
      </c>
      <c r="H243" s="132" t="s">
        <v>13</v>
      </c>
      <c r="I243" s="24">
        <f>I244</f>
        <v>22</v>
      </c>
      <c r="J243" s="24">
        <f>J244</f>
        <v>32</v>
      </c>
      <c r="K243" s="14">
        <f>K244+K245</f>
        <v>4337.59</v>
      </c>
      <c r="L243" s="14">
        <f>L244+L245</f>
        <v>19094.990000000002</v>
      </c>
      <c r="M243" s="14">
        <f>M244+M245</f>
        <v>19094.990000000002</v>
      </c>
      <c r="N243" s="52"/>
      <c r="O243" s="52"/>
      <c r="P243" s="52"/>
      <c r="Q243" s="169"/>
    </row>
    <row r="244" spans="1:17" s="29" customFormat="1" ht="108.75" customHeight="1" x14ac:dyDescent="0.25">
      <c r="A244" s="25" t="s">
        <v>53</v>
      </c>
      <c r="B244" s="27">
        <v>84914</v>
      </c>
      <c r="C244" s="25" t="s">
        <v>120</v>
      </c>
      <c r="D244" s="26" t="s">
        <v>139</v>
      </c>
      <c r="E244" s="26" t="s">
        <v>141</v>
      </c>
      <c r="F244" s="25" t="s">
        <v>27</v>
      </c>
      <c r="G244" s="27">
        <v>12</v>
      </c>
      <c r="H244" s="76">
        <v>45628</v>
      </c>
      <c r="I244" s="27">
        <v>22</v>
      </c>
      <c r="J244" s="27">
        <v>32</v>
      </c>
      <c r="K244" s="28">
        <v>4097.59</v>
      </c>
      <c r="L244" s="28">
        <v>18654.990000000002</v>
      </c>
      <c r="M244" s="28">
        <v>18454.990000000002</v>
      </c>
      <c r="N244" s="52"/>
      <c r="O244" s="52"/>
      <c r="P244" s="52"/>
      <c r="Q244" s="169"/>
    </row>
    <row r="245" spans="1:17" s="29" customFormat="1" ht="108.75" customHeight="1" x14ac:dyDescent="0.25">
      <c r="A245" s="25" t="s">
        <v>53</v>
      </c>
      <c r="B245" s="27">
        <v>84914</v>
      </c>
      <c r="C245" s="25" t="s">
        <v>120</v>
      </c>
      <c r="D245" s="26" t="s">
        <v>330</v>
      </c>
      <c r="E245" s="26" t="s">
        <v>141</v>
      </c>
      <c r="F245" s="25" t="s">
        <v>27</v>
      </c>
      <c r="G245" s="27" t="s">
        <v>288</v>
      </c>
      <c r="H245" s="76">
        <v>45628</v>
      </c>
      <c r="I245" s="27" t="s">
        <v>288</v>
      </c>
      <c r="J245" s="27" t="s">
        <v>288</v>
      </c>
      <c r="K245" s="28">
        <v>240</v>
      </c>
      <c r="L245" s="28">
        <v>440</v>
      </c>
      <c r="M245" s="28">
        <v>640</v>
      </c>
      <c r="N245" s="52"/>
      <c r="O245" s="52"/>
      <c r="P245" s="52"/>
      <c r="Q245" s="169"/>
    </row>
    <row r="246" spans="1:17" s="29" customFormat="1" ht="90" customHeight="1" x14ac:dyDescent="0.25">
      <c r="A246" s="12" t="s">
        <v>53</v>
      </c>
      <c r="B246" s="24">
        <v>84912</v>
      </c>
      <c r="C246" s="12" t="s">
        <v>13</v>
      </c>
      <c r="D246" s="18" t="s">
        <v>273</v>
      </c>
      <c r="E246" s="18" t="s">
        <v>274</v>
      </c>
      <c r="F246" s="12" t="s">
        <v>85</v>
      </c>
      <c r="G246" s="14">
        <f>G247</f>
        <v>7860.91</v>
      </c>
      <c r="H246" s="132" t="s">
        <v>13</v>
      </c>
      <c r="I246" s="14">
        <f>G246</f>
        <v>7860.91</v>
      </c>
      <c r="J246" s="14">
        <f>G246</f>
        <v>7860.91</v>
      </c>
      <c r="K246" s="14">
        <f>K247</f>
        <v>867033.97</v>
      </c>
      <c r="L246" s="14">
        <f>L247</f>
        <v>900754.98</v>
      </c>
      <c r="M246" s="14">
        <f>M247</f>
        <v>901651.07</v>
      </c>
      <c r="N246" s="52"/>
      <c r="O246" s="52"/>
      <c r="P246" s="52"/>
      <c r="Q246" s="169"/>
    </row>
    <row r="247" spans="1:17" s="29" customFormat="1" ht="66.75" customHeight="1" x14ac:dyDescent="0.25">
      <c r="A247" s="25" t="s">
        <v>53</v>
      </c>
      <c r="B247" s="27">
        <v>84912</v>
      </c>
      <c r="C247" s="25" t="s">
        <v>77</v>
      </c>
      <c r="D247" s="26" t="s">
        <v>86</v>
      </c>
      <c r="E247" s="26" t="s">
        <v>274</v>
      </c>
      <c r="F247" s="25" t="s">
        <v>85</v>
      </c>
      <c r="G247" s="28">
        <v>7860.91</v>
      </c>
      <c r="H247" s="76">
        <v>45627</v>
      </c>
      <c r="I247" s="28">
        <v>7860.91</v>
      </c>
      <c r="J247" s="28">
        <v>7860.91</v>
      </c>
      <c r="K247" s="28">
        <v>867033.97</v>
      </c>
      <c r="L247" s="28">
        <v>900754.98</v>
      </c>
      <c r="M247" s="28">
        <v>901651.07</v>
      </c>
      <c r="N247" s="52">
        <v>754408.67</v>
      </c>
      <c r="O247" s="52">
        <v>819229.4</v>
      </c>
      <c r="P247" s="52">
        <v>855566.7</v>
      </c>
      <c r="Q247" s="169"/>
    </row>
    <row r="248" spans="1:17" s="29" customFormat="1" ht="76.5" customHeight="1" x14ac:dyDescent="0.25">
      <c r="A248" s="12" t="s">
        <v>53</v>
      </c>
      <c r="B248" s="24">
        <v>84922</v>
      </c>
      <c r="C248" s="12" t="s">
        <v>13</v>
      </c>
      <c r="D248" s="18" t="s">
        <v>87</v>
      </c>
      <c r="E248" s="12" t="s">
        <v>78</v>
      </c>
      <c r="F248" s="12" t="s">
        <v>27</v>
      </c>
      <c r="G248" s="31">
        <f>G249</f>
        <v>13</v>
      </c>
      <c r="H248" s="132" t="s">
        <v>13</v>
      </c>
      <c r="I248" s="23">
        <f>I249</f>
        <v>15</v>
      </c>
      <c r="J248" s="23">
        <f>J249</f>
        <v>14</v>
      </c>
      <c r="K248" s="14">
        <f>K249</f>
        <v>144066.1</v>
      </c>
      <c r="L248" s="14">
        <f>L249</f>
        <v>100000</v>
      </c>
      <c r="M248" s="14">
        <f>M249</f>
        <v>100000</v>
      </c>
      <c r="N248" s="52"/>
      <c r="O248" s="52"/>
      <c r="P248" s="52"/>
      <c r="Q248" s="169"/>
    </row>
    <row r="249" spans="1:17" s="29" customFormat="1" ht="72.75" customHeight="1" x14ac:dyDescent="0.25">
      <c r="A249" s="25" t="s">
        <v>53</v>
      </c>
      <c r="B249" s="27">
        <v>84922</v>
      </c>
      <c r="C249" s="25" t="s">
        <v>77</v>
      </c>
      <c r="D249" s="26" t="s">
        <v>156</v>
      </c>
      <c r="E249" s="25" t="s">
        <v>78</v>
      </c>
      <c r="F249" s="25" t="s">
        <v>27</v>
      </c>
      <c r="G249" s="113">
        <v>13</v>
      </c>
      <c r="H249" s="76">
        <v>45627</v>
      </c>
      <c r="I249" s="36">
        <v>15</v>
      </c>
      <c r="J249" s="36">
        <v>14</v>
      </c>
      <c r="K249" s="28">
        <v>144066.1</v>
      </c>
      <c r="L249" s="28">
        <v>100000</v>
      </c>
      <c r="M249" s="28">
        <v>100000</v>
      </c>
      <c r="N249" s="52">
        <v>24830</v>
      </c>
      <c r="O249" s="52">
        <v>0</v>
      </c>
      <c r="P249" s="52">
        <v>0</v>
      </c>
      <c r="Q249" s="169"/>
    </row>
    <row r="250" spans="1:17" s="29" customFormat="1" ht="72.75" customHeight="1" x14ac:dyDescent="0.25">
      <c r="A250" s="12" t="s">
        <v>53</v>
      </c>
      <c r="B250" s="24">
        <v>84913</v>
      </c>
      <c r="C250" s="12" t="s">
        <v>13</v>
      </c>
      <c r="D250" s="18" t="s">
        <v>154</v>
      </c>
      <c r="E250" s="12" t="s">
        <v>155</v>
      </c>
      <c r="F250" s="12" t="s">
        <v>27</v>
      </c>
      <c r="G250" s="31">
        <f>G251</f>
        <v>664</v>
      </c>
      <c r="H250" s="132" t="s">
        <v>13</v>
      </c>
      <c r="I250" s="23">
        <f>I251</f>
        <v>664</v>
      </c>
      <c r="J250" s="23">
        <f>J251</f>
        <v>664</v>
      </c>
      <c r="K250" s="14">
        <f>K251</f>
        <v>5758.27</v>
      </c>
      <c r="L250" s="14">
        <f>L251</f>
        <v>5977.77</v>
      </c>
      <c r="M250" s="14">
        <f>M251</f>
        <v>5452.77</v>
      </c>
      <c r="N250" s="52"/>
      <c r="O250" s="52"/>
      <c r="P250" s="52"/>
      <c r="Q250" s="169"/>
    </row>
    <row r="251" spans="1:17" s="29" customFormat="1" ht="72.75" customHeight="1" x14ac:dyDescent="0.25">
      <c r="A251" s="25" t="s">
        <v>53</v>
      </c>
      <c r="B251" s="27">
        <v>84913</v>
      </c>
      <c r="C251" s="25" t="s">
        <v>77</v>
      </c>
      <c r="D251" s="26" t="s">
        <v>157</v>
      </c>
      <c r="E251" s="25" t="s">
        <v>155</v>
      </c>
      <c r="F251" s="25" t="s">
        <v>27</v>
      </c>
      <c r="G251" s="113">
        <v>664</v>
      </c>
      <c r="H251" s="76">
        <v>45627</v>
      </c>
      <c r="I251" s="36">
        <v>664</v>
      </c>
      <c r="J251" s="36">
        <v>664</v>
      </c>
      <c r="K251" s="28">
        <v>5758.27</v>
      </c>
      <c r="L251" s="28">
        <v>5977.77</v>
      </c>
      <c r="M251" s="28">
        <v>5452.77</v>
      </c>
      <c r="N251" s="52"/>
      <c r="O251" s="52"/>
      <c r="P251" s="52"/>
      <c r="Q251" s="169"/>
    </row>
    <row r="252" spans="1:17" s="29" customFormat="1" ht="69" customHeight="1" x14ac:dyDescent="0.25">
      <c r="A252" s="7" t="s">
        <v>88</v>
      </c>
      <c r="B252" s="7" t="s">
        <v>13</v>
      </c>
      <c r="C252" s="7" t="s">
        <v>13</v>
      </c>
      <c r="D252" s="15" t="s">
        <v>89</v>
      </c>
      <c r="E252" s="15" t="s">
        <v>90</v>
      </c>
      <c r="F252" s="7" t="s">
        <v>91</v>
      </c>
      <c r="G252" s="39">
        <f>G253+G255</f>
        <v>36723.299999999996</v>
      </c>
      <c r="H252" s="131" t="s">
        <v>13</v>
      </c>
      <c r="I252" s="39">
        <f>I253+I255</f>
        <v>36723.299999999996</v>
      </c>
      <c r="J252" s="39">
        <f>J253+J255</f>
        <v>36723.299999999996</v>
      </c>
      <c r="K252" s="16">
        <f>K253+K255+K257+K259+K261</f>
        <v>804466.34</v>
      </c>
      <c r="L252" s="16">
        <f>L253+L255+L257+L259+L261+L263+L267+L269</f>
        <v>820520.99</v>
      </c>
      <c r="M252" s="16">
        <f>M253+M255+M257+M259+M261+M263+M267+M269</f>
        <v>820520.99</v>
      </c>
      <c r="N252" s="52"/>
      <c r="O252" s="52"/>
      <c r="P252" s="52"/>
      <c r="Q252" s="169"/>
    </row>
    <row r="253" spans="1:17" s="29" customFormat="1" ht="79.5" customHeight="1" x14ac:dyDescent="0.25">
      <c r="A253" s="12" t="s">
        <v>88</v>
      </c>
      <c r="B253" s="12" t="s">
        <v>92</v>
      </c>
      <c r="C253" s="12" t="s">
        <v>13</v>
      </c>
      <c r="D253" s="18" t="s">
        <v>93</v>
      </c>
      <c r="E253" s="18" t="s">
        <v>90</v>
      </c>
      <c r="F253" s="12" t="s">
        <v>91</v>
      </c>
      <c r="G253" s="40">
        <f>G254</f>
        <v>2795.6</v>
      </c>
      <c r="H253" s="132" t="s">
        <v>13</v>
      </c>
      <c r="I253" s="40">
        <f>I254</f>
        <v>2795.6</v>
      </c>
      <c r="J253" s="22">
        <f>J254</f>
        <v>2795.6</v>
      </c>
      <c r="K253" s="14">
        <f>K254</f>
        <v>533438.5</v>
      </c>
      <c r="L253" s="14">
        <f>L254</f>
        <v>549493.15</v>
      </c>
      <c r="M253" s="14">
        <f>M254</f>
        <v>549493.15</v>
      </c>
      <c r="N253" s="52">
        <v>836100.06</v>
      </c>
      <c r="O253" s="52">
        <v>816500.06</v>
      </c>
      <c r="P253" s="52">
        <v>815300.06</v>
      </c>
      <c r="Q253" s="169"/>
    </row>
    <row r="254" spans="1:17" s="29" customFormat="1" ht="90.75" customHeight="1" x14ac:dyDescent="0.25">
      <c r="A254" s="25" t="s">
        <v>88</v>
      </c>
      <c r="B254" s="25" t="s">
        <v>92</v>
      </c>
      <c r="C254" s="25" t="s">
        <v>80</v>
      </c>
      <c r="D254" s="26" t="s">
        <v>94</v>
      </c>
      <c r="E254" s="26" t="s">
        <v>90</v>
      </c>
      <c r="F254" s="25" t="s">
        <v>91</v>
      </c>
      <c r="G254" s="27">
        <v>2795.6</v>
      </c>
      <c r="H254" s="76">
        <v>45627</v>
      </c>
      <c r="I254" s="38">
        <v>2795.6</v>
      </c>
      <c r="J254" s="38">
        <v>2795.6</v>
      </c>
      <c r="K254" s="28">
        <f>549493.15-3903.52-3042.13-9109</f>
        <v>533438.5</v>
      </c>
      <c r="L254" s="28">
        <v>549493.15</v>
      </c>
      <c r="M254" s="28">
        <v>549493.15</v>
      </c>
      <c r="N254" s="52">
        <v>571493.14</v>
      </c>
      <c r="O254" s="52">
        <v>549493.14</v>
      </c>
      <c r="P254" s="52">
        <v>549493.14</v>
      </c>
      <c r="Q254" s="169"/>
    </row>
    <row r="255" spans="1:17" s="29" customFormat="1" ht="97.5" customHeight="1" x14ac:dyDescent="0.25">
      <c r="A255" s="12" t="s">
        <v>88</v>
      </c>
      <c r="B255" s="12" t="s">
        <v>95</v>
      </c>
      <c r="C255" s="12" t="s">
        <v>13</v>
      </c>
      <c r="D255" s="18" t="s">
        <v>96</v>
      </c>
      <c r="E255" s="18" t="s">
        <v>90</v>
      </c>
      <c r="F255" s="12" t="s">
        <v>91</v>
      </c>
      <c r="G255" s="22">
        <f>G256</f>
        <v>33927.699999999997</v>
      </c>
      <c r="H255" s="132" t="s">
        <v>13</v>
      </c>
      <c r="I255" s="22">
        <f>I256</f>
        <v>33927.699999999997</v>
      </c>
      <c r="J255" s="22">
        <f>J256</f>
        <v>33927.699999999997</v>
      </c>
      <c r="K255" s="14">
        <f>K256</f>
        <v>3560</v>
      </c>
      <c r="L255" s="14">
        <f>L256</f>
        <v>3560</v>
      </c>
      <c r="M255" s="14">
        <f>M256</f>
        <v>3560</v>
      </c>
      <c r="N255" s="52"/>
      <c r="O255" s="52"/>
      <c r="P255" s="52"/>
      <c r="Q255" s="169"/>
    </row>
    <row r="256" spans="1:17" s="29" customFormat="1" ht="99.75" customHeight="1" x14ac:dyDescent="0.25">
      <c r="A256" s="25" t="s">
        <v>88</v>
      </c>
      <c r="B256" s="25" t="s">
        <v>95</v>
      </c>
      <c r="C256" s="25" t="s">
        <v>80</v>
      </c>
      <c r="D256" s="26" t="s">
        <v>97</v>
      </c>
      <c r="E256" s="26" t="s">
        <v>90</v>
      </c>
      <c r="F256" s="25" t="s">
        <v>91</v>
      </c>
      <c r="G256" s="38">
        <v>33927.699999999997</v>
      </c>
      <c r="H256" s="76">
        <v>45627</v>
      </c>
      <c r="I256" s="38">
        <v>33927.699999999997</v>
      </c>
      <c r="J256" s="38">
        <v>33927.699999999997</v>
      </c>
      <c r="K256" s="28">
        <v>3560</v>
      </c>
      <c r="L256" s="28">
        <v>3560</v>
      </c>
      <c r="M256" s="28">
        <v>3560</v>
      </c>
      <c r="N256" s="52">
        <v>3560</v>
      </c>
      <c r="O256" s="52">
        <v>3560</v>
      </c>
      <c r="P256" s="52">
        <v>3560</v>
      </c>
      <c r="Q256" s="169"/>
    </row>
    <row r="257" spans="1:17" s="29" customFormat="1" ht="74.25" customHeight="1" x14ac:dyDescent="0.25">
      <c r="A257" s="12" t="s">
        <v>88</v>
      </c>
      <c r="B257" s="12" t="s">
        <v>98</v>
      </c>
      <c r="C257" s="12" t="s">
        <v>13</v>
      </c>
      <c r="D257" s="18" t="s">
        <v>99</v>
      </c>
      <c r="E257" s="18" t="s">
        <v>100</v>
      </c>
      <c r="F257" s="12" t="s">
        <v>27</v>
      </c>
      <c r="G257" s="12">
        <v>1</v>
      </c>
      <c r="H257" s="132" t="s">
        <v>13</v>
      </c>
      <c r="I257" s="41">
        <f>G257</f>
        <v>1</v>
      </c>
      <c r="J257" s="41">
        <f>G257</f>
        <v>1</v>
      </c>
      <c r="K257" s="14">
        <f>K258</f>
        <v>11814.2</v>
      </c>
      <c r="L257" s="14">
        <f>L258</f>
        <v>11814.2</v>
      </c>
      <c r="M257" s="14">
        <f>M258</f>
        <v>11814.2</v>
      </c>
      <c r="N257" s="52"/>
      <c r="O257" s="52"/>
      <c r="P257" s="52"/>
      <c r="Q257" s="169"/>
    </row>
    <row r="258" spans="1:17" s="29" customFormat="1" ht="74.25" customHeight="1" x14ac:dyDescent="0.25">
      <c r="A258" s="25" t="s">
        <v>88</v>
      </c>
      <c r="B258" s="25" t="s">
        <v>98</v>
      </c>
      <c r="C258" s="25" t="s">
        <v>80</v>
      </c>
      <c r="D258" s="26" t="s">
        <v>101</v>
      </c>
      <c r="E258" s="26" t="s">
        <v>100</v>
      </c>
      <c r="F258" s="25" t="s">
        <v>27</v>
      </c>
      <c r="G258" s="25">
        <v>1</v>
      </c>
      <c r="H258" s="76">
        <v>45627</v>
      </c>
      <c r="I258" s="36">
        <f>G258</f>
        <v>1</v>
      </c>
      <c r="J258" s="36">
        <f>G258</f>
        <v>1</v>
      </c>
      <c r="K258" s="28">
        <v>11814.2</v>
      </c>
      <c r="L258" s="28">
        <v>11814.2</v>
      </c>
      <c r="M258" s="28">
        <v>11814.2</v>
      </c>
      <c r="N258" s="52">
        <v>10885.28</v>
      </c>
      <c r="O258" s="52">
        <v>13285.28</v>
      </c>
      <c r="P258" s="52">
        <v>12085.28</v>
      </c>
      <c r="Q258" s="169"/>
    </row>
    <row r="259" spans="1:17" s="29" customFormat="1" ht="65.25" customHeight="1" x14ac:dyDescent="0.25">
      <c r="A259" s="12" t="s">
        <v>88</v>
      </c>
      <c r="B259" s="12" t="s">
        <v>102</v>
      </c>
      <c r="C259" s="12" t="s">
        <v>13</v>
      </c>
      <c r="D259" s="18" t="s">
        <v>103</v>
      </c>
      <c r="E259" s="18" t="s">
        <v>104</v>
      </c>
      <c r="F259" s="12" t="s">
        <v>105</v>
      </c>
      <c r="G259" s="12" t="str">
        <f>G260</f>
        <v>31110</v>
      </c>
      <c r="H259" s="132" t="s">
        <v>13</v>
      </c>
      <c r="I259" s="23" t="str">
        <f>G259</f>
        <v>31110</v>
      </c>
      <c r="J259" s="23" t="str">
        <f>G259</f>
        <v>31110</v>
      </c>
      <c r="K259" s="14">
        <f>K260</f>
        <v>121018</v>
      </c>
      <c r="L259" s="14">
        <f>L260</f>
        <v>121018</v>
      </c>
      <c r="M259" s="14">
        <f>M260</f>
        <v>121018</v>
      </c>
      <c r="N259" s="52"/>
      <c r="O259" s="52"/>
      <c r="P259" s="52"/>
      <c r="Q259" s="169"/>
    </row>
    <row r="260" spans="1:17" s="29" customFormat="1" ht="103.5" customHeight="1" x14ac:dyDescent="0.25">
      <c r="A260" s="25" t="s">
        <v>88</v>
      </c>
      <c r="B260" s="25" t="s">
        <v>102</v>
      </c>
      <c r="C260" s="25" t="s">
        <v>106</v>
      </c>
      <c r="D260" s="26" t="s">
        <v>107</v>
      </c>
      <c r="E260" s="26" t="s">
        <v>104</v>
      </c>
      <c r="F260" s="25" t="s">
        <v>105</v>
      </c>
      <c r="G260" s="25" t="s">
        <v>138</v>
      </c>
      <c r="H260" s="76">
        <v>45628</v>
      </c>
      <c r="I260" s="36" t="str">
        <f>G260</f>
        <v>31110</v>
      </c>
      <c r="J260" s="36" t="str">
        <f>G260</f>
        <v>31110</v>
      </c>
      <c r="K260" s="28">
        <v>121018</v>
      </c>
      <c r="L260" s="28">
        <v>121018</v>
      </c>
      <c r="M260" s="28">
        <v>121018</v>
      </c>
      <c r="N260" s="52">
        <v>115526</v>
      </c>
      <c r="O260" s="52">
        <v>115526</v>
      </c>
      <c r="P260" s="52">
        <v>115526</v>
      </c>
      <c r="Q260" s="169"/>
    </row>
    <row r="261" spans="1:17" s="29" customFormat="1" ht="164.25" customHeight="1" x14ac:dyDescent="0.25">
      <c r="A261" s="12" t="s">
        <v>88</v>
      </c>
      <c r="B261" s="12" t="s">
        <v>108</v>
      </c>
      <c r="C261" s="12" t="s">
        <v>13</v>
      </c>
      <c r="D261" s="18" t="s">
        <v>109</v>
      </c>
      <c r="E261" s="18" t="s">
        <v>110</v>
      </c>
      <c r="F261" s="12" t="s">
        <v>27</v>
      </c>
      <c r="G261" s="24">
        <v>16</v>
      </c>
      <c r="H261" s="132" t="s">
        <v>13</v>
      </c>
      <c r="I261" s="23">
        <v>16</v>
      </c>
      <c r="J261" s="23">
        <v>16</v>
      </c>
      <c r="K261" s="14">
        <f>K262</f>
        <v>134635.64000000001</v>
      </c>
      <c r="L261" s="14">
        <f>L262</f>
        <v>134635.64000000001</v>
      </c>
      <c r="M261" s="14">
        <f>M262</f>
        <v>134635.64000000001</v>
      </c>
      <c r="N261" s="52"/>
      <c r="O261" s="52"/>
      <c r="P261" s="52"/>
      <c r="Q261" s="169"/>
    </row>
    <row r="262" spans="1:17" s="29" customFormat="1" ht="133.5" customHeight="1" x14ac:dyDescent="0.25">
      <c r="A262" s="25" t="s">
        <v>88</v>
      </c>
      <c r="B262" s="25" t="s">
        <v>108</v>
      </c>
      <c r="C262" s="25" t="s">
        <v>106</v>
      </c>
      <c r="D262" s="26" t="s">
        <v>111</v>
      </c>
      <c r="E262" s="26" t="s">
        <v>112</v>
      </c>
      <c r="F262" s="25" t="s">
        <v>27</v>
      </c>
      <c r="G262" s="27">
        <v>16</v>
      </c>
      <c r="H262" s="76">
        <v>45627</v>
      </c>
      <c r="I262" s="36">
        <v>16</v>
      </c>
      <c r="J262" s="36">
        <v>16</v>
      </c>
      <c r="K262" s="28">
        <v>134635.64000000001</v>
      </c>
      <c r="L262" s="28">
        <v>134635.64000000001</v>
      </c>
      <c r="M262" s="28">
        <v>134635.64000000001</v>
      </c>
      <c r="N262" s="52">
        <v>134635.64000000001</v>
      </c>
      <c r="O262" s="52">
        <v>134635.64000000001</v>
      </c>
      <c r="P262" s="52">
        <v>134635.64000000001</v>
      </c>
      <c r="Q262" s="169"/>
    </row>
    <row r="263" spans="1:17" s="29" customFormat="1" ht="21.75" customHeight="1" x14ac:dyDescent="0.25">
      <c r="A263" s="42"/>
      <c r="B263" s="43"/>
      <c r="C263" s="42"/>
      <c r="D263" s="43"/>
      <c r="E263" s="42"/>
      <c r="F263" s="42"/>
      <c r="G263" s="42"/>
      <c r="H263" s="138"/>
      <c r="I263" s="44"/>
      <c r="J263" s="44"/>
      <c r="K263" s="45"/>
      <c r="L263" s="45"/>
      <c r="M263" s="45"/>
      <c r="N263" s="52"/>
      <c r="O263" s="52"/>
      <c r="P263" s="52"/>
      <c r="Q263" s="169"/>
    </row>
    <row r="264" spans="1:17" s="29" customFormat="1" ht="45" customHeight="1" x14ac:dyDescent="0.25">
      <c r="A264" s="214" t="s">
        <v>113</v>
      </c>
      <c r="B264" s="214"/>
      <c r="C264" s="214"/>
      <c r="D264" s="214"/>
      <c r="E264" s="214"/>
      <c r="F264" s="214"/>
      <c r="G264" s="214"/>
      <c r="H264" s="214"/>
      <c r="I264" s="44"/>
      <c r="J264" s="44"/>
      <c r="K264" s="44"/>
      <c r="L264" s="44"/>
      <c r="M264" s="44"/>
      <c r="N264" s="53"/>
      <c r="O264" s="54"/>
      <c r="P264" s="54"/>
      <c r="Q264" s="169"/>
    </row>
    <row r="265" spans="1:17" s="29" customFormat="1" ht="21.75" customHeight="1" x14ac:dyDescent="0.25">
      <c r="A265" s="77"/>
      <c r="B265" s="77"/>
      <c r="C265" s="77"/>
      <c r="D265" s="77"/>
      <c r="E265" s="77"/>
      <c r="F265" s="77"/>
      <c r="G265" s="77"/>
      <c r="H265" s="77"/>
      <c r="I265" s="44"/>
      <c r="J265" s="44"/>
      <c r="K265" s="44"/>
      <c r="L265" s="44"/>
      <c r="M265" s="44"/>
      <c r="N265" s="53"/>
      <c r="O265" s="54"/>
      <c r="P265" s="54"/>
      <c r="Q265" s="169"/>
    </row>
    <row r="266" spans="1:17" s="29" customFormat="1" ht="72.75" customHeight="1" x14ac:dyDescent="0.25">
      <c r="A266" s="214" t="s">
        <v>114</v>
      </c>
      <c r="B266" s="214"/>
      <c r="C266" s="214"/>
      <c r="D266" s="214"/>
      <c r="E266" s="214"/>
      <c r="F266" s="214"/>
      <c r="G266" s="214"/>
      <c r="H266" s="214"/>
      <c r="I266" s="44"/>
      <c r="J266" s="44"/>
      <c r="K266" s="44"/>
      <c r="L266" s="44"/>
      <c r="M266" s="44"/>
      <c r="N266" s="53"/>
      <c r="O266" s="54"/>
      <c r="P266" s="54"/>
      <c r="Q266" s="169"/>
    </row>
    <row r="267" spans="1:17" s="29" customFormat="1" ht="9.75" customHeight="1" x14ac:dyDescent="0.25">
      <c r="A267" s="78"/>
      <c r="B267" s="79"/>
      <c r="C267" s="78"/>
      <c r="D267" s="79"/>
      <c r="E267" s="77"/>
      <c r="F267" s="78"/>
      <c r="G267" s="78"/>
      <c r="H267" s="139"/>
      <c r="I267" s="44"/>
      <c r="J267" s="44"/>
      <c r="K267" s="45"/>
      <c r="L267" s="45"/>
      <c r="M267" s="45"/>
      <c r="N267" s="53"/>
      <c r="O267" s="54"/>
      <c r="P267" s="54"/>
      <c r="Q267" s="169"/>
    </row>
    <row r="268" spans="1:17" s="29" customFormat="1" x14ac:dyDescent="0.25">
      <c r="A268" s="214" t="s">
        <v>115</v>
      </c>
      <c r="B268" s="214"/>
      <c r="C268" s="214"/>
      <c r="D268" s="214"/>
      <c r="E268" s="214"/>
      <c r="F268" s="214"/>
      <c r="G268" s="214"/>
      <c r="H268" s="214"/>
      <c r="I268" s="44"/>
      <c r="J268" s="44"/>
      <c r="K268" s="44"/>
      <c r="L268" s="44"/>
      <c r="M268" s="44"/>
      <c r="N268" s="53"/>
      <c r="O268" s="54"/>
      <c r="P268" s="54"/>
      <c r="Q268" s="169"/>
    </row>
    <row r="269" spans="1:17" ht="48" customHeight="1" x14ac:dyDescent="0.25">
      <c r="A269" s="43" t="s">
        <v>326</v>
      </c>
      <c r="B269" s="213" t="s">
        <v>327</v>
      </c>
      <c r="C269" s="213"/>
      <c r="D269" s="213"/>
      <c r="E269" s="213"/>
      <c r="F269" s="213"/>
      <c r="G269" s="213"/>
      <c r="H269" s="213"/>
      <c r="I269" s="44"/>
      <c r="J269" s="44"/>
      <c r="K269" s="45"/>
      <c r="L269" s="45"/>
      <c r="M269" s="45"/>
    </row>
    <row r="270" spans="1:17" x14ac:dyDescent="0.25">
      <c r="A270" s="46"/>
      <c r="B270" s="47"/>
      <c r="C270" s="46"/>
      <c r="D270" s="48"/>
      <c r="E270" s="47"/>
      <c r="F270" s="46"/>
      <c r="G270" s="46"/>
      <c r="H270" s="140"/>
      <c r="I270" s="49"/>
      <c r="J270" s="49"/>
      <c r="K270" s="49"/>
      <c r="L270" s="49"/>
      <c r="M270" s="49"/>
    </row>
  </sheetData>
  <mergeCells count="107">
    <mergeCell ref="B2:M2"/>
    <mergeCell ref="A4:A7"/>
    <mergeCell ref="B4:B7"/>
    <mergeCell ref="C4:C7"/>
    <mergeCell ref="D4:D7"/>
    <mergeCell ref="E4:J4"/>
    <mergeCell ref="K4:M4"/>
    <mergeCell ref="E5:E7"/>
    <mergeCell ref="F5:F7"/>
    <mergeCell ref="G5:J5"/>
    <mergeCell ref="K5:K7"/>
    <mergeCell ref="L5:L7"/>
    <mergeCell ref="M5:M7"/>
    <mergeCell ref="G6:H6"/>
    <mergeCell ref="J6:J7"/>
    <mergeCell ref="I6:I7"/>
    <mergeCell ref="Q82:R82"/>
    <mergeCell ref="Q73:R73"/>
    <mergeCell ref="Q229:Q231"/>
    <mergeCell ref="B269:H269"/>
    <mergeCell ref="A266:H266"/>
    <mergeCell ref="A268:H268"/>
    <mergeCell ref="C24:C25"/>
    <mergeCell ref="A64:A66"/>
    <mergeCell ref="B161:B162"/>
    <mergeCell ref="C161:C162"/>
    <mergeCell ref="A264:H264"/>
    <mergeCell ref="B64:B66"/>
    <mergeCell ref="L59:L60"/>
    <mergeCell ref="M59:M60"/>
    <mergeCell ref="K64:K66"/>
    <mergeCell ref="E24:E25"/>
    <mergeCell ref="F24:F25"/>
    <mergeCell ref="H24:H25"/>
    <mergeCell ref="G24:G25"/>
    <mergeCell ref="J24:J25"/>
    <mergeCell ref="I24:I25"/>
    <mergeCell ref="M64:M66"/>
    <mergeCell ref="L64:L66"/>
    <mergeCell ref="K59:K60"/>
    <mergeCell ref="A158:A160"/>
    <mergeCell ref="B158:B160"/>
    <mergeCell ref="C158:C160"/>
    <mergeCell ref="F158:F160"/>
    <mergeCell ref="D64:D66"/>
    <mergeCell ref="C64:C66"/>
    <mergeCell ref="G158:G160"/>
    <mergeCell ref="H158:H160"/>
    <mergeCell ref="I158:I160"/>
    <mergeCell ref="J158:J160"/>
    <mergeCell ref="H170:H171"/>
    <mergeCell ref="I170:I171"/>
    <mergeCell ref="E158:E160"/>
    <mergeCell ref="H168:H169"/>
    <mergeCell ref="I168:I169"/>
    <mergeCell ref="J168:J169"/>
    <mergeCell ref="E168:E169"/>
    <mergeCell ref="D13:D14"/>
    <mergeCell ref="J161:J162"/>
    <mergeCell ref="J170:J171"/>
    <mergeCell ref="A26:A27"/>
    <mergeCell ref="B26:B27"/>
    <mergeCell ref="C26:C27"/>
    <mergeCell ref="D26:D27"/>
    <mergeCell ref="A13:A14"/>
    <mergeCell ref="B13:B14"/>
    <mergeCell ref="D24:D25"/>
    <mergeCell ref="D59:D60"/>
    <mergeCell ref="A59:A60"/>
    <mergeCell ref="B59:B60"/>
    <mergeCell ref="C59:C60"/>
    <mergeCell ref="C13:C14"/>
    <mergeCell ref="A168:A169"/>
    <mergeCell ref="B168:B169"/>
    <mergeCell ref="C168:C169"/>
    <mergeCell ref="A161:A162"/>
    <mergeCell ref="E161:E162"/>
    <mergeCell ref="F161:F162"/>
    <mergeCell ref="G161:G162"/>
    <mergeCell ref="H161:H162"/>
    <mergeCell ref="I161:I162"/>
    <mergeCell ref="F168:F169"/>
    <mergeCell ref="G168:G169"/>
    <mergeCell ref="J175:J176"/>
    <mergeCell ref="A175:A176"/>
    <mergeCell ref="B175:B176"/>
    <mergeCell ref="C175:C176"/>
    <mergeCell ref="E175:E176"/>
    <mergeCell ref="F175:F176"/>
    <mergeCell ref="A170:A171"/>
    <mergeCell ref="B170:B171"/>
    <mergeCell ref="C170:C171"/>
    <mergeCell ref="E170:E171"/>
    <mergeCell ref="F170:F171"/>
    <mergeCell ref="G170:G171"/>
    <mergeCell ref="G175:G176"/>
    <mergeCell ref="H175:H176"/>
    <mergeCell ref="I175:I176"/>
    <mergeCell ref="A173:A174"/>
    <mergeCell ref="B173:B174"/>
    <mergeCell ref="C173:C174"/>
    <mergeCell ref="E173:E174"/>
    <mergeCell ref="F173:F174"/>
    <mergeCell ref="G173:G174"/>
    <mergeCell ref="H173:H174"/>
    <mergeCell ref="I173:I174"/>
    <mergeCell ref="J173:J174"/>
  </mergeCells>
  <pageMargins left="0.25" right="0.25" top="0.17" bottom="0.17" header="0.17" footer="0.18"/>
  <pageSetup paperSize="9" scale="43" fitToHeight="0" orientation="landscape" r:id="rId1"/>
  <colBreaks count="1" manualBreakCount="1">
    <brk id="13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8"/>
  <sheetViews>
    <sheetView workbookViewId="0">
      <selection sqref="A1:A28"/>
    </sheetView>
  </sheetViews>
  <sheetFormatPr defaultRowHeight="15" x14ac:dyDescent="0.25"/>
  <sheetData>
    <row r="1" spans="1:1" x14ac:dyDescent="0.25">
      <c r="A1" s="148">
        <v>1</v>
      </c>
    </row>
    <row r="2" spans="1:1" x14ac:dyDescent="0.25">
      <c r="A2" s="148">
        <v>1</v>
      </c>
    </row>
    <row r="3" spans="1:1" x14ac:dyDescent="0.25">
      <c r="A3" s="148">
        <v>1</v>
      </c>
    </row>
    <row r="4" spans="1:1" x14ac:dyDescent="0.25">
      <c r="A4" s="148">
        <v>2</v>
      </c>
    </row>
    <row r="5" spans="1:1" x14ac:dyDescent="0.25">
      <c r="A5" s="148">
        <v>1</v>
      </c>
    </row>
    <row r="6" spans="1:1" x14ac:dyDescent="0.25">
      <c r="A6" s="148">
        <v>2</v>
      </c>
    </row>
    <row r="7" spans="1:1" x14ac:dyDescent="0.25">
      <c r="A7" s="148">
        <v>0</v>
      </c>
    </row>
    <row r="8" spans="1:1" x14ac:dyDescent="0.25">
      <c r="A8" s="148">
        <v>1</v>
      </c>
    </row>
    <row r="9" spans="1:1" x14ac:dyDescent="0.25">
      <c r="A9" s="148">
        <v>0</v>
      </c>
    </row>
    <row r="10" spans="1:1" x14ac:dyDescent="0.25">
      <c r="A10" s="148">
        <v>0</v>
      </c>
    </row>
    <row r="11" spans="1:1" x14ac:dyDescent="0.25">
      <c r="A11" s="148">
        <v>1</v>
      </c>
    </row>
    <row r="12" spans="1:1" x14ac:dyDescent="0.25">
      <c r="A12" s="148">
        <v>1</v>
      </c>
    </row>
    <row r="13" spans="1:1" x14ac:dyDescent="0.25">
      <c r="A13" s="148">
        <v>0</v>
      </c>
    </row>
    <row r="14" spans="1:1" x14ac:dyDescent="0.25">
      <c r="A14" s="148">
        <v>1</v>
      </c>
    </row>
    <row r="15" spans="1:1" x14ac:dyDescent="0.25">
      <c r="A15" s="148">
        <v>0</v>
      </c>
    </row>
    <row r="16" spans="1:1" x14ac:dyDescent="0.25">
      <c r="A16" s="148">
        <v>1</v>
      </c>
    </row>
    <row r="17" spans="1:1" x14ac:dyDescent="0.25">
      <c r="A17" s="148">
        <v>1</v>
      </c>
    </row>
    <row r="18" spans="1:1" x14ac:dyDescent="0.25">
      <c r="A18" s="148">
        <v>0</v>
      </c>
    </row>
    <row r="19" spans="1:1" x14ac:dyDescent="0.25">
      <c r="A19" s="148">
        <v>1</v>
      </c>
    </row>
    <row r="20" spans="1:1" x14ac:dyDescent="0.25">
      <c r="A20" s="148">
        <v>0</v>
      </c>
    </row>
    <row r="21" spans="1:1" x14ac:dyDescent="0.25">
      <c r="A21" s="148">
        <v>1</v>
      </c>
    </row>
    <row r="22" spans="1:1" x14ac:dyDescent="0.25">
      <c r="A22" s="148">
        <v>0</v>
      </c>
    </row>
    <row r="23" spans="1:1" x14ac:dyDescent="0.25">
      <c r="A23" s="148">
        <v>1</v>
      </c>
    </row>
    <row r="24" spans="1:1" x14ac:dyDescent="0.25">
      <c r="A24" s="148">
        <v>1</v>
      </c>
    </row>
    <row r="25" spans="1:1" x14ac:dyDescent="0.25">
      <c r="A25" s="148">
        <v>1</v>
      </c>
    </row>
    <row r="26" spans="1:1" x14ac:dyDescent="0.25">
      <c r="A26" s="148">
        <v>1</v>
      </c>
    </row>
    <row r="27" spans="1:1" x14ac:dyDescent="0.25">
      <c r="A27" s="148">
        <v>1</v>
      </c>
    </row>
    <row r="28" spans="1:1" x14ac:dyDescent="0.25">
      <c r="A28" s="148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План реализации 24-26</vt:lpstr>
      <vt:lpstr>Лист1</vt:lpstr>
      <vt:lpstr>'План реализации 24-26'!Область_печати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Голицына Маргарита  Женисовна</cp:lastModifiedBy>
  <cp:lastPrinted>2024-11-07T07:19:40Z</cp:lastPrinted>
  <dcterms:created xsi:type="dcterms:W3CDTF">2023-06-02T10:51:33Z</dcterms:created>
  <dcterms:modified xsi:type="dcterms:W3CDTF">2024-11-08T12:29:37Z</dcterms:modified>
</cp:coreProperties>
</file>