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8985" tabRatio="768" firstSheet="1" activeTab="1"/>
  </bookViews>
  <sheets>
    <sheet name="Протокол № 2_письмо" sheetId="1" r:id="rId1"/>
    <sheet name="французский -ИТОГ" sheetId="2" r:id="rId2"/>
  </sheets>
  <definedNames>
    <definedName name="_xlnm._FilterDatabase" localSheetId="1" hidden="1">'французский -ИТОГ'!$A$6:$Q$6</definedName>
    <definedName name="_xlnm.Print_Titles" localSheetId="0">'Протокол № 2_письмо'!$1:$8</definedName>
    <definedName name="_xlnm.Print_Titles" localSheetId="1">'французский -ИТОГ'!$1:$6</definedName>
  </definedNames>
  <calcPr fullCalcOnLoad="1"/>
</workbook>
</file>

<file path=xl/sharedStrings.xml><?xml version="1.0" encoding="utf-8"?>
<sst xmlns="http://schemas.openxmlformats.org/spreadsheetml/2006/main" count="175" uniqueCount="119">
  <si>
    <t>Протокол заседания жюри</t>
  </si>
  <si>
    <t>Класс</t>
  </si>
  <si>
    <t xml:space="preserve">№ </t>
  </si>
  <si>
    <t>Письменная часть</t>
  </si>
  <si>
    <t>Устная часть</t>
  </si>
  <si>
    <t>Сумма баллов</t>
  </si>
  <si>
    <t>Место</t>
  </si>
  <si>
    <t>ОУ</t>
  </si>
  <si>
    <t>Председатель жюри   ______________________/________________________</t>
  </si>
  <si>
    <t>Дата</t>
  </si>
  <si>
    <t>Номер задания</t>
  </si>
  <si>
    <t>Чтение</t>
  </si>
  <si>
    <t>Аудирование</t>
  </si>
  <si>
    <t>Письмо</t>
  </si>
  <si>
    <t>Шифр</t>
  </si>
  <si>
    <t>Рейтинг</t>
  </si>
  <si>
    <t>Члены жюри
 ___________/_____________________                      ___________/_____________________
 ___________/_____________________                      ___________/_____________________
 ___________/_____________________                      ___________/_____________________
 ___________/_____________________                      ___________/_____________________
 ___________/_____________________                      ___________/_____________________</t>
  </si>
  <si>
    <t>Лексико-грамматический тест</t>
  </si>
  <si>
    <t>Дата проведения</t>
  </si>
  <si>
    <t>7-11</t>
  </si>
  <si>
    <t>Французский язык</t>
  </si>
  <si>
    <t xml:space="preserve">муниципальный эап  Всероссийской олимпиады школьников </t>
  </si>
  <si>
    <t>% выполнения</t>
  </si>
  <si>
    <t>фамилия</t>
  </si>
  <si>
    <t>имя</t>
  </si>
  <si>
    <t>отчество</t>
  </si>
  <si>
    <t>класс</t>
  </si>
  <si>
    <t>Богатырёва</t>
  </si>
  <si>
    <t>Дарья</t>
  </si>
  <si>
    <t>Петровна</t>
  </si>
  <si>
    <t>АНО СОШ "РОСТОК"</t>
  </si>
  <si>
    <t>Сухов</t>
  </si>
  <si>
    <t>Михаил</t>
  </si>
  <si>
    <t>Андреевич</t>
  </si>
  <si>
    <t xml:space="preserve">Огиенко </t>
  </si>
  <si>
    <t>Дмитрий</t>
  </si>
  <si>
    <t>ГБОУ КО КШИ «АПКМК»</t>
  </si>
  <si>
    <t>Корнева</t>
  </si>
  <si>
    <t xml:space="preserve">Сергеевна </t>
  </si>
  <si>
    <t>МАОУ гимназия № 32</t>
  </si>
  <si>
    <t>Врублевская</t>
  </si>
  <si>
    <t>София</t>
  </si>
  <si>
    <t xml:space="preserve">Бернардовна </t>
  </si>
  <si>
    <t>Деева</t>
  </si>
  <si>
    <t>Екатерина</t>
  </si>
  <si>
    <t xml:space="preserve">Игоревна </t>
  </si>
  <si>
    <t>Коваленко</t>
  </si>
  <si>
    <t>Евгения</t>
  </si>
  <si>
    <t xml:space="preserve">Дмитриевна </t>
  </si>
  <si>
    <t>Мороз</t>
  </si>
  <si>
    <t>Константин</t>
  </si>
  <si>
    <t>Валентинович</t>
  </si>
  <si>
    <t>Болгов</t>
  </si>
  <si>
    <t>Илья</t>
  </si>
  <si>
    <t xml:space="preserve">Андреевич </t>
  </si>
  <si>
    <t>МАОУ гимназия № 40 им. Ю.А. Гагарина</t>
  </si>
  <si>
    <t>Бударин</t>
  </si>
  <si>
    <t>Матвей</t>
  </si>
  <si>
    <t>Евгеньевич</t>
  </si>
  <si>
    <t>Фильчак</t>
  </si>
  <si>
    <t>Полина</t>
  </si>
  <si>
    <t xml:space="preserve">Олеговна </t>
  </si>
  <si>
    <t xml:space="preserve">Косенко </t>
  </si>
  <si>
    <t xml:space="preserve">Роман </t>
  </si>
  <si>
    <t xml:space="preserve">Дмитриевич </t>
  </si>
  <si>
    <t>МАОУ лицей № 18</t>
  </si>
  <si>
    <t>Дмитриевна</t>
  </si>
  <si>
    <t>МАОУ лицей № 23</t>
  </si>
  <si>
    <t>Казлаускайте</t>
  </si>
  <si>
    <t>Даля</t>
  </si>
  <si>
    <t>Гедревна</t>
  </si>
  <si>
    <t>Семчук</t>
  </si>
  <si>
    <t>Алиса</t>
  </si>
  <si>
    <t>Александровна</t>
  </si>
  <si>
    <t>Столярова</t>
  </si>
  <si>
    <t>Карина</t>
  </si>
  <si>
    <t>Рябов</t>
  </si>
  <si>
    <t>Артём</t>
  </si>
  <si>
    <t>Михайлович</t>
  </si>
  <si>
    <t>Сухобок</t>
  </si>
  <si>
    <t>Александр</t>
  </si>
  <si>
    <t>Сухотина</t>
  </si>
  <si>
    <t>Елизавета</t>
  </si>
  <si>
    <t>Максимовна</t>
  </si>
  <si>
    <t>Анастасия</t>
  </si>
  <si>
    <t>Шмакова</t>
  </si>
  <si>
    <t>Тамара</t>
  </si>
  <si>
    <t>Викторовна</t>
  </si>
  <si>
    <t>Василюк</t>
  </si>
  <si>
    <t>Елисавета</t>
  </si>
  <si>
    <t>Юрьевна</t>
  </si>
  <si>
    <t>МАОУ лицей № 49</t>
  </si>
  <si>
    <t>Хозяйнова</t>
  </si>
  <si>
    <t>Ульяна</t>
  </si>
  <si>
    <t>Ивановна</t>
  </si>
  <si>
    <t>Афанасьева</t>
  </si>
  <si>
    <t>Последович</t>
  </si>
  <si>
    <t>Галахова</t>
  </si>
  <si>
    <t>Георгиевна</t>
  </si>
  <si>
    <t xml:space="preserve">Харкевич </t>
  </si>
  <si>
    <t>Алина</t>
  </si>
  <si>
    <t>Андреевна</t>
  </si>
  <si>
    <t>Вадимовна</t>
  </si>
  <si>
    <t>МАОУ СОШ № 36</t>
  </si>
  <si>
    <t>Васюкова</t>
  </si>
  <si>
    <t>Виктория</t>
  </si>
  <si>
    <t>МАОУ ШИЛИ</t>
  </si>
  <si>
    <t>призер</t>
  </si>
  <si>
    <t>призер
победитель</t>
  </si>
  <si>
    <t>победитель</t>
  </si>
  <si>
    <t>участник</t>
  </si>
  <si>
    <t>9 (8)</t>
  </si>
  <si>
    <t>Дата проведения 18.11.2018</t>
  </si>
  <si>
    <t>максимальный балл 7-8 - 85
                                9-11 - 129</t>
  </si>
  <si>
    <t>Предмет: Французский язык</t>
  </si>
  <si>
    <t>Викторович</t>
  </si>
  <si>
    <t>Сухорукова</t>
  </si>
  <si>
    <t>МАОУ лицей 35 им. Буткова В.В.</t>
  </si>
  <si>
    <t>Протокол заседания жюри муниципального этапа всероссийской олимпиады школьников по французскому языку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</si>
</sst>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 Cyr"/>
      <family val="0"/>
    </font>
    <font>
      <b/>
      <i/>
      <u val="single"/>
      <sz val="12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sz val="10"/>
      <name val="Arial Cyr"/>
      <family val="0"/>
    </font>
    <font>
      <sz val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7" fillId="0" borderId="10" xfId="53" applyFont="1" applyFill="1" applyBorder="1" applyAlignment="1">
      <alignment horizontal="center" vertical="center"/>
      <protection/>
    </xf>
    <xf numFmtId="0" fontId="9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1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49" fontId="10" fillId="0" borderId="0" xfId="0" applyNumberFormat="1" applyFont="1" applyAlignment="1">
      <alignment horizontal="left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58" fillId="0" borderId="16" xfId="0" applyFont="1" applyBorder="1" applyAlignment="1">
      <alignment vertical="center" wrapText="1"/>
    </xf>
    <xf numFmtId="0" fontId="59" fillId="0" borderId="16" xfId="0" applyFont="1" applyBorder="1" applyAlignment="1">
      <alignment vertical="center" wrapText="1"/>
    </xf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center" vertical="center"/>
    </xf>
    <xf numFmtId="10" fontId="38" fillId="0" borderId="10" xfId="0" applyNumberFormat="1" applyFont="1" applyBorder="1" applyAlignment="1">
      <alignment horizontal="center" vertical="center"/>
    </xf>
    <xf numFmtId="0" fontId="38" fillId="33" borderId="10" xfId="0" applyFont="1" applyFill="1" applyBorder="1" applyAlignment="1">
      <alignment wrapText="1"/>
    </xf>
    <xf numFmtId="0" fontId="38" fillId="0" borderId="0" xfId="0" applyFont="1" applyAlignment="1">
      <alignment vertical="center"/>
    </xf>
    <xf numFmtId="10" fontId="38" fillId="0" borderId="10" xfId="0" applyNumberFormat="1" applyFont="1" applyBorder="1" applyAlignment="1">
      <alignment horizontal="center" vertical="center" wrapText="1"/>
    </xf>
    <xf numFmtId="0" fontId="38" fillId="33" borderId="10" xfId="0" applyFont="1" applyFill="1" applyBorder="1" applyAlignment="1">
      <alignment/>
    </xf>
    <xf numFmtId="0" fontId="38" fillId="33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0" xfId="0" applyFont="1" applyFill="1" applyAlignment="1">
      <alignment vertical="center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/>
    </xf>
    <xf numFmtId="0" fontId="13" fillId="0" borderId="11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59" fillId="33" borderId="10" xfId="0" applyFont="1" applyFill="1" applyBorder="1" applyAlignment="1">
      <alignment horizontal="center" vertical="top" wrapText="1"/>
    </xf>
    <xf numFmtId="0" fontId="59" fillId="33" borderId="10" xfId="0" applyFont="1" applyFill="1" applyBorder="1" applyAlignment="1">
      <alignment horizontal="center" vertical="top"/>
    </xf>
    <xf numFmtId="0" fontId="59" fillId="0" borderId="10" xfId="0" applyFont="1" applyFill="1" applyBorder="1" applyAlignment="1">
      <alignment horizontal="center" vertical="top"/>
    </xf>
    <xf numFmtId="0" fontId="60" fillId="33" borderId="10" xfId="0" applyFont="1" applyFill="1" applyBorder="1" applyAlignment="1">
      <alignment horizontal="center" vertical="top" wrapText="1"/>
    </xf>
    <xf numFmtId="0" fontId="57" fillId="0" borderId="0" xfId="0" applyFont="1" applyAlignment="1">
      <alignment horizontal="center" vertical="top"/>
    </xf>
    <xf numFmtId="0" fontId="59" fillId="0" borderId="10" xfId="0" applyFont="1" applyBorder="1" applyAlignment="1">
      <alignment horizontal="left" vertical="center"/>
    </xf>
    <xf numFmtId="0" fontId="59" fillId="0" borderId="10" xfId="0" applyFont="1" applyBorder="1" applyAlignment="1">
      <alignment horizontal="center" vertical="center"/>
    </xf>
    <xf numFmtId="10" fontId="59" fillId="0" borderId="10" xfId="0" applyNumberFormat="1" applyFont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center" vertical="center"/>
    </xf>
    <xf numFmtId="10" fontId="59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0</xdr:row>
      <xdr:rowOff>28575</xdr:rowOff>
    </xdr:from>
    <xdr:to>
      <xdr:col>14</xdr:col>
      <xdr:colOff>219075</xdr:colOff>
      <xdr:row>1</xdr:row>
      <xdr:rowOff>104775</xdr:rowOff>
    </xdr:to>
    <xdr:sp fLocksText="0">
      <xdr:nvSpPr>
        <xdr:cNvPr id="1" name="TextBox 3"/>
        <xdr:cNvSpPr txBox="1">
          <a:spLocks noChangeArrowheads="1"/>
        </xdr:cNvSpPr>
      </xdr:nvSpPr>
      <xdr:spPr>
        <a:xfrm>
          <a:off x="11191875" y="28575"/>
          <a:ext cx="1809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3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2.57421875" style="5" customWidth="1"/>
    <col min="2" max="2" width="6.421875" style="5" customWidth="1"/>
    <col min="3" max="3" width="10.00390625" style="5" customWidth="1"/>
    <col min="4" max="4" width="10.7109375" style="6" customWidth="1"/>
    <col min="5" max="5" width="13.28125" style="6" customWidth="1"/>
    <col min="6" max="7" width="10.7109375" style="6" customWidth="1"/>
    <col min="8" max="8" width="7.7109375" style="6" customWidth="1"/>
    <col min="9" max="9" width="7.00390625" style="6" customWidth="1"/>
    <col min="10" max="16384" width="9.140625" style="5" customWidth="1"/>
  </cols>
  <sheetData>
    <row r="1" spans="2:9" ht="15">
      <c r="B1" s="27" t="s">
        <v>21</v>
      </c>
      <c r="C1" s="27"/>
      <c r="D1" s="27"/>
      <c r="E1" s="27"/>
      <c r="F1" s="27"/>
      <c r="G1" s="27"/>
      <c r="H1" s="27"/>
      <c r="I1" s="27"/>
    </row>
    <row r="2" spans="2:9" ht="15">
      <c r="B2" s="27" t="s">
        <v>0</v>
      </c>
      <c r="C2" s="27"/>
      <c r="D2" s="27"/>
      <c r="E2" s="27"/>
      <c r="F2" s="27"/>
      <c r="G2" s="27"/>
      <c r="H2" s="27"/>
      <c r="I2" s="27"/>
    </row>
    <row r="4" spans="3:9" s="7" customFormat="1" ht="14.25">
      <c r="C4" s="7" t="s">
        <v>1</v>
      </c>
      <c r="D4" s="28" t="s">
        <v>19</v>
      </c>
      <c r="E4" s="28"/>
      <c r="F4" s="11" t="str">
        <f>'французский -ИТОГ'!O2</f>
        <v>Предмет: Французский язык</v>
      </c>
      <c r="G4" s="7" t="s">
        <v>20</v>
      </c>
      <c r="H4" s="8"/>
      <c r="I4" s="8"/>
    </row>
    <row r="5" spans="6:10" ht="14.25">
      <c r="F5" s="11" t="s">
        <v>18</v>
      </c>
      <c r="G5" s="7"/>
      <c r="J5" s="6"/>
    </row>
    <row r="6" ht="14.25">
      <c r="G6" s="9"/>
    </row>
    <row r="7" spans="2:10" s="1" customFormat="1" ht="12">
      <c r="B7" s="23" t="s">
        <v>2</v>
      </c>
      <c r="C7" s="23" t="s">
        <v>14</v>
      </c>
      <c r="D7" s="29" t="s">
        <v>10</v>
      </c>
      <c r="E7" s="30"/>
      <c r="F7" s="30"/>
      <c r="G7" s="31"/>
      <c r="H7" s="23" t="s">
        <v>5</v>
      </c>
      <c r="I7" s="23" t="s">
        <v>1</v>
      </c>
      <c r="J7" s="23" t="s">
        <v>15</v>
      </c>
    </row>
    <row r="8" spans="2:10" s="1" customFormat="1" ht="33.75">
      <c r="B8" s="24"/>
      <c r="C8" s="24"/>
      <c r="D8" s="2" t="str">
        <f>'французский -ИТОГ'!C6</f>
        <v>Аудирование</v>
      </c>
      <c r="E8" s="2" t="str">
        <f>'французский -ИТОГ'!D6</f>
        <v>Лексико-грамматический тест</v>
      </c>
      <c r="F8" s="2" t="str">
        <f>'французский -ИТОГ'!E6</f>
        <v>Чтение</v>
      </c>
      <c r="G8" s="2" t="str">
        <f>'французский -ИТОГ'!F6</f>
        <v>Письмо</v>
      </c>
      <c r="H8" s="24"/>
      <c r="I8" s="24"/>
      <c r="J8" s="24"/>
    </row>
    <row r="9" spans="2:10" s="1" customFormat="1" ht="14.25">
      <c r="B9" s="4">
        <v>1</v>
      </c>
      <c r="C9" s="3"/>
      <c r="D9" s="4"/>
      <c r="E9" s="4"/>
      <c r="F9" s="4"/>
      <c r="G9" s="4"/>
      <c r="H9" s="4"/>
      <c r="I9" s="4"/>
      <c r="J9" s="10"/>
    </row>
    <row r="10" spans="2:10" s="1" customFormat="1" ht="14.25">
      <c r="B10" s="4">
        <v>2</v>
      </c>
      <c r="C10" s="3"/>
      <c r="D10" s="4"/>
      <c r="E10" s="4"/>
      <c r="F10" s="4"/>
      <c r="G10" s="4"/>
      <c r="H10" s="4"/>
      <c r="I10" s="4"/>
      <c r="J10" s="10"/>
    </row>
    <row r="11" spans="2:10" s="1" customFormat="1" ht="14.25">
      <c r="B11" s="4">
        <v>3</v>
      </c>
      <c r="C11" s="3"/>
      <c r="D11" s="4"/>
      <c r="E11" s="4"/>
      <c r="F11" s="4"/>
      <c r="G11" s="4"/>
      <c r="H11" s="4"/>
      <c r="I11" s="4"/>
      <c r="J11" s="10"/>
    </row>
    <row r="12" spans="2:10" s="1" customFormat="1" ht="14.25">
      <c r="B12" s="4">
        <v>4</v>
      </c>
      <c r="C12" s="3"/>
      <c r="D12" s="4"/>
      <c r="E12" s="4"/>
      <c r="F12" s="4"/>
      <c r="G12" s="4"/>
      <c r="H12" s="4"/>
      <c r="I12" s="4"/>
      <c r="J12" s="10"/>
    </row>
    <row r="13" spans="2:10" s="1" customFormat="1" ht="14.25">
      <c r="B13" s="4">
        <v>5</v>
      </c>
      <c r="C13" s="3"/>
      <c r="D13" s="4"/>
      <c r="E13" s="4"/>
      <c r="F13" s="4"/>
      <c r="G13" s="4"/>
      <c r="H13" s="4"/>
      <c r="I13" s="4"/>
      <c r="J13" s="10"/>
    </row>
    <row r="14" spans="2:10" s="1" customFormat="1" ht="14.25">
      <c r="B14" s="4">
        <v>6</v>
      </c>
      <c r="C14" s="3"/>
      <c r="D14" s="4"/>
      <c r="E14" s="4"/>
      <c r="F14" s="4"/>
      <c r="G14" s="4"/>
      <c r="H14" s="4"/>
      <c r="I14" s="4"/>
      <c r="J14" s="10"/>
    </row>
    <row r="15" spans="2:10" s="1" customFormat="1" ht="14.25">
      <c r="B15" s="4">
        <v>7</v>
      </c>
      <c r="C15" s="3"/>
      <c r="D15" s="4"/>
      <c r="E15" s="4"/>
      <c r="F15" s="4"/>
      <c r="G15" s="4"/>
      <c r="H15" s="4"/>
      <c r="I15" s="4"/>
      <c r="J15" s="10"/>
    </row>
    <row r="16" spans="2:10" s="1" customFormat="1" ht="14.25">
      <c r="B16" s="4">
        <v>8</v>
      </c>
      <c r="C16" s="3"/>
      <c r="D16" s="4"/>
      <c r="E16" s="4"/>
      <c r="F16" s="4"/>
      <c r="G16" s="4"/>
      <c r="H16" s="4"/>
      <c r="I16" s="4"/>
      <c r="J16" s="10"/>
    </row>
    <row r="17" spans="2:10" s="1" customFormat="1" ht="14.25">
      <c r="B17" s="4">
        <v>9</v>
      </c>
      <c r="C17" s="3"/>
      <c r="D17" s="4"/>
      <c r="E17" s="4"/>
      <c r="F17" s="4"/>
      <c r="G17" s="4"/>
      <c r="H17" s="4"/>
      <c r="I17" s="4"/>
      <c r="J17" s="10"/>
    </row>
    <row r="18" spans="2:10" s="1" customFormat="1" ht="14.25">
      <c r="B18" s="4">
        <v>10</v>
      </c>
      <c r="C18" s="3"/>
      <c r="D18" s="4"/>
      <c r="E18" s="4"/>
      <c r="F18" s="4"/>
      <c r="G18" s="4"/>
      <c r="H18" s="4"/>
      <c r="I18" s="4"/>
      <c r="J18" s="10"/>
    </row>
    <row r="20" ht="14.25">
      <c r="B20" s="5" t="s">
        <v>8</v>
      </c>
    </row>
    <row r="21" spans="4:9" ht="14.25">
      <c r="D21" s="5"/>
      <c r="E21" s="5"/>
      <c r="F21" s="5"/>
      <c r="G21" s="5"/>
      <c r="H21" s="5"/>
      <c r="I21" s="5"/>
    </row>
    <row r="22" spans="2:12" ht="105.75" customHeight="1">
      <c r="B22" s="25" t="s">
        <v>16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7:9" ht="14.25">
      <c r="G23" s="6" t="s">
        <v>9</v>
      </c>
      <c r="H23" s="26"/>
      <c r="I23" s="26"/>
    </row>
  </sheetData>
  <sheetProtection/>
  <protectedRanges>
    <protectedRange sqref="D9:G18" name="Диапазон1"/>
  </protectedRanges>
  <mergeCells count="11">
    <mergeCell ref="D7:G7"/>
    <mergeCell ref="H7:H8"/>
    <mergeCell ref="I7:I8"/>
    <mergeCell ref="J7:J8"/>
    <mergeCell ref="B22:L22"/>
    <mergeCell ref="H23:I23"/>
    <mergeCell ref="B1:I1"/>
    <mergeCell ref="B2:I2"/>
    <mergeCell ref="D4:E4"/>
    <mergeCell ref="B7:B8"/>
    <mergeCell ref="C7:C8"/>
  </mergeCells>
  <dataValidations count="1">
    <dataValidation type="list" allowBlank="1" showInputMessage="1" showErrorMessage="1" sqref="I8">
      <formula1>"Победитель, Призер"</formula1>
    </dataValidation>
  </dataValidations>
  <printOptions horizontalCentered="1"/>
  <pageMargins left="0.31496062992125984" right="0.31496062992125984" top="0.35433070866141736" bottom="0.2362204724409449" header="0.31496062992125984" footer="0.31496062992125984"/>
  <pageSetup fitToHeight="2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3.57421875" style="12" customWidth="1"/>
    <col min="2" max="2" width="9.7109375" style="16" customWidth="1"/>
    <col min="3" max="3" width="15.421875" style="16" customWidth="1"/>
    <col min="4" max="4" width="18.140625" style="16" customWidth="1"/>
    <col min="5" max="5" width="8.421875" style="16" customWidth="1"/>
    <col min="6" max="6" width="10.140625" style="16" customWidth="1"/>
    <col min="7" max="7" width="11.140625" style="16" customWidth="1"/>
    <col min="8" max="9" width="12.00390625" style="16" customWidth="1"/>
    <col min="10" max="10" width="8.28125" style="16" customWidth="1"/>
    <col min="11" max="11" width="11.57421875" style="16" customWidth="1"/>
    <col min="12" max="12" width="15.00390625" style="16" customWidth="1"/>
    <col min="13" max="13" width="15.421875" style="16" customWidth="1"/>
    <col min="14" max="14" width="16.421875" style="16" customWidth="1"/>
    <col min="15" max="15" width="18.140625" style="12" customWidth="1"/>
    <col min="16" max="16" width="49.421875" style="12" customWidth="1"/>
    <col min="17" max="17" width="6.140625" style="55" customWidth="1"/>
    <col min="18" max="16384" width="9.140625" style="12" customWidth="1"/>
  </cols>
  <sheetData>
    <row r="1" spans="1:16" ht="22.5">
      <c r="A1" s="40" t="s">
        <v>118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2:17" s="13" customFormat="1" ht="19.5">
      <c r="B2" s="15" t="s">
        <v>1</v>
      </c>
      <c r="C2" s="36" t="s">
        <v>19</v>
      </c>
      <c r="D2" s="36"/>
      <c r="E2" s="15"/>
      <c r="F2" s="15"/>
      <c r="G2" s="15"/>
      <c r="H2" s="15"/>
      <c r="I2" s="15"/>
      <c r="J2" s="15"/>
      <c r="K2" s="15"/>
      <c r="L2" s="15"/>
      <c r="M2" s="15"/>
      <c r="N2" s="15"/>
      <c r="O2" s="41" t="s">
        <v>114</v>
      </c>
      <c r="P2" s="42"/>
      <c r="Q2" s="56"/>
    </row>
    <row r="3" spans="2:17" s="13" customFormat="1" ht="19.5">
      <c r="B3" s="15"/>
      <c r="C3" s="14"/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41" t="s">
        <v>112</v>
      </c>
      <c r="P3" s="42"/>
      <c r="Q3" s="56"/>
    </row>
    <row r="4" spans="15:16" ht="40.5" customHeight="1">
      <c r="O4" s="43" t="s">
        <v>113</v>
      </c>
      <c r="P4" s="44"/>
    </row>
    <row r="5" spans="1:17" s="18" customFormat="1" ht="12" customHeight="1">
      <c r="A5" s="32" t="s">
        <v>2</v>
      </c>
      <c r="B5" s="32" t="s">
        <v>14</v>
      </c>
      <c r="C5" s="37" t="s">
        <v>3</v>
      </c>
      <c r="D5" s="38"/>
      <c r="E5" s="38"/>
      <c r="F5" s="38"/>
      <c r="G5" s="39"/>
      <c r="H5" s="34" t="s">
        <v>4</v>
      </c>
      <c r="I5" s="32" t="s">
        <v>5</v>
      </c>
      <c r="J5" s="32" t="s">
        <v>6</v>
      </c>
      <c r="K5" s="32" t="s">
        <v>22</v>
      </c>
      <c r="L5" s="17"/>
      <c r="M5" s="32" t="s">
        <v>23</v>
      </c>
      <c r="N5" s="32" t="s">
        <v>24</v>
      </c>
      <c r="O5" s="32" t="s">
        <v>25</v>
      </c>
      <c r="P5" s="32" t="s">
        <v>7</v>
      </c>
      <c r="Q5" s="57" t="s">
        <v>26</v>
      </c>
    </row>
    <row r="6" spans="1:17" s="18" customFormat="1" ht="47.25">
      <c r="A6" s="33"/>
      <c r="B6" s="33"/>
      <c r="C6" s="20" t="s">
        <v>12</v>
      </c>
      <c r="D6" s="20" t="s">
        <v>17</v>
      </c>
      <c r="E6" s="20" t="s">
        <v>11</v>
      </c>
      <c r="F6" s="20" t="s">
        <v>13</v>
      </c>
      <c r="G6" s="20" t="s">
        <v>5</v>
      </c>
      <c r="H6" s="35"/>
      <c r="I6" s="33"/>
      <c r="J6" s="33"/>
      <c r="K6" s="33"/>
      <c r="L6" s="19" t="s">
        <v>108</v>
      </c>
      <c r="M6" s="33"/>
      <c r="N6" s="33"/>
      <c r="O6" s="33"/>
      <c r="P6" s="33"/>
      <c r="Q6" s="58"/>
    </row>
    <row r="7" spans="1:17" s="49" customFormat="1" ht="18" customHeight="1">
      <c r="A7" s="45">
        <v>1</v>
      </c>
      <c r="B7" s="46">
        <v>4722</v>
      </c>
      <c r="C7" s="46">
        <v>18</v>
      </c>
      <c r="D7" s="46">
        <v>12</v>
      </c>
      <c r="E7" s="46">
        <v>6</v>
      </c>
      <c r="F7" s="46">
        <v>22</v>
      </c>
      <c r="G7" s="46">
        <f aca="true" t="shared" si="0" ref="G7:G26">C7+D7+E7+F7</f>
        <v>58</v>
      </c>
      <c r="H7" s="46">
        <v>13</v>
      </c>
      <c r="I7" s="46">
        <f aca="true" t="shared" si="1" ref="I7:I26">G7+H7</f>
        <v>71</v>
      </c>
      <c r="J7" s="46">
        <v>1</v>
      </c>
      <c r="K7" s="47">
        <f aca="true" t="shared" si="2" ref="K7:K20">I7/129</f>
        <v>0.5503875968992248</v>
      </c>
      <c r="L7" s="47" t="s">
        <v>109</v>
      </c>
      <c r="M7" s="48" t="s">
        <v>81</v>
      </c>
      <c r="N7" s="48" t="s">
        <v>82</v>
      </c>
      <c r="O7" s="48" t="s">
        <v>83</v>
      </c>
      <c r="P7" s="48" t="s">
        <v>67</v>
      </c>
      <c r="Q7" s="59">
        <v>11</v>
      </c>
    </row>
    <row r="8" spans="1:17" s="49" customFormat="1" ht="18" customHeight="1">
      <c r="A8" s="45">
        <v>2</v>
      </c>
      <c r="B8" s="46">
        <v>4731</v>
      </c>
      <c r="C8" s="46">
        <v>13</v>
      </c>
      <c r="D8" s="46">
        <v>11</v>
      </c>
      <c r="E8" s="46">
        <v>8</v>
      </c>
      <c r="F8" s="46">
        <v>23</v>
      </c>
      <c r="G8" s="46">
        <f t="shared" si="0"/>
        <v>55</v>
      </c>
      <c r="H8" s="46">
        <v>12</v>
      </c>
      <c r="I8" s="46">
        <f t="shared" si="1"/>
        <v>67</v>
      </c>
      <c r="J8" s="46">
        <v>2</v>
      </c>
      <c r="K8" s="47">
        <f t="shared" si="2"/>
        <v>0.5193798449612403</v>
      </c>
      <c r="L8" s="50" t="s">
        <v>107</v>
      </c>
      <c r="M8" s="48" t="s">
        <v>97</v>
      </c>
      <c r="N8" s="48" t="s">
        <v>44</v>
      </c>
      <c r="O8" s="48" t="s">
        <v>98</v>
      </c>
      <c r="P8" s="48" t="s">
        <v>91</v>
      </c>
      <c r="Q8" s="59">
        <v>11</v>
      </c>
    </row>
    <row r="9" spans="1:17" s="49" customFormat="1" ht="18" customHeight="1">
      <c r="A9" s="45">
        <v>3</v>
      </c>
      <c r="B9" s="46">
        <v>4729</v>
      </c>
      <c r="C9" s="46">
        <v>13</v>
      </c>
      <c r="D9" s="46">
        <v>9</v>
      </c>
      <c r="E9" s="46">
        <v>6</v>
      </c>
      <c r="F9" s="46">
        <v>0</v>
      </c>
      <c r="G9" s="46">
        <f t="shared" si="0"/>
        <v>28</v>
      </c>
      <c r="H9" s="46">
        <v>20</v>
      </c>
      <c r="I9" s="46">
        <f t="shared" si="1"/>
        <v>48</v>
      </c>
      <c r="J9" s="46">
        <v>3</v>
      </c>
      <c r="K9" s="47">
        <f t="shared" si="2"/>
        <v>0.37209302325581395</v>
      </c>
      <c r="L9" s="47" t="s">
        <v>110</v>
      </c>
      <c r="M9" s="48" t="s">
        <v>95</v>
      </c>
      <c r="N9" s="48" t="s">
        <v>84</v>
      </c>
      <c r="O9" s="48" t="s">
        <v>87</v>
      </c>
      <c r="P9" s="48" t="s">
        <v>91</v>
      </c>
      <c r="Q9" s="59">
        <v>11</v>
      </c>
    </row>
    <row r="10" spans="1:17" s="49" customFormat="1" ht="18" customHeight="1">
      <c r="A10" s="45">
        <v>4</v>
      </c>
      <c r="B10" s="46">
        <v>4730</v>
      </c>
      <c r="C10" s="46">
        <v>12</v>
      </c>
      <c r="D10" s="46">
        <v>7</v>
      </c>
      <c r="E10" s="46">
        <v>2</v>
      </c>
      <c r="F10" s="46">
        <v>12</v>
      </c>
      <c r="G10" s="46">
        <f t="shared" si="0"/>
        <v>33</v>
      </c>
      <c r="H10" s="46">
        <v>11</v>
      </c>
      <c r="I10" s="46">
        <f t="shared" si="1"/>
        <v>44</v>
      </c>
      <c r="J10" s="46">
        <v>4</v>
      </c>
      <c r="K10" s="47">
        <f t="shared" si="2"/>
        <v>0.34108527131782945</v>
      </c>
      <c r="L10" s="47" t="s">
        <v>110</v>
      </c>
      <c r="M10" s="48" t="s">
        <v>96</v>
      </c>
      <c r="N10" s="48" t="s">
        <v>60</v>
      </c>
      <c r="O10" s="48" t="s">
        <v>73</v>
      </c>
      <c r="P10" s="48" t="s">
        <v>91</v>
      </c>
      <c r="Q10" s="59">
        <v>11</v>
      </c>
    </row>
    <row r="11" spans="1:17" s="49" customFormat="1" ht="18" customHeight="1">
      <c r="A11" s="45">
        <v>5</v>
      </c>
      <c r="B11" s="46">
        <v>4704</v>
      </c>
      <c r="C11" s="46">
        <v>15</v>
      </c>
      <c r="D11" s="46">
        <v>10</v>
      </c>
      <c r="E11" s="46">
        <v>8</v>
      </c>
      <c r="F11" s="46">
        <v>0</v>
      </c>
      <c r="G11" s="46">
        <f t="shared" si="0"/>
        <v>33</v>
      </c>
      <c r="H11" s="46">
        <v>10</v>
      </c>
      <c r="I11" s="46">
        <f t="shared" si="1"/>
        <v>43</v>
      </c>
      <c r="J11" s="46">
        <v>5</v>
      </c>
      <c r="K11" s="47">
        <f t="shared" si="2"/>
        <v>0.3333333333333333</v>
      </c>
      <c r="L11" s="47" t="s">
        <v>110</v>
      </c>
      <c r="M11" s="51" t="s">
        <v>31</v>
      </c>
      <c r="N11" s="51" t="s">
        <v>32</v>
      </c>
      <c r="O11" s="51" t="s">
        <v>33</v>
      </c>
      <c r="P11" s="51" t="s">
        <v>30</v>
      </c>
      <c r="Q11" s="60">
        <v>11</v>
      </c>
    </row>
    <row r="12" spans="1:17" s="49" customFormat="1" ht="18" customHeight="1">
      <c r="A12" s="45">
        <v>6</v>
      </c>
      <c r="B12" s="46">
        <v>4732</v>
      </c>
      <c r="C12" s="46">
        <v>11</v>
      </c>
      <c r="D12" s="46">
        <v>4</v>
      </c>
      <c r="E12" s="46">
        <v>6</v>
      </c>
      <c r="F12" s="46">
        <v>0</v>
      </c>
      <c r="G12" s="46">
        <f t="shared" si="0"/>
        <v>21</v>
      </c>
      <c r="H12" s="46">
        <v>11</v>
      </c>
      <c r="I12" s="46">
        <f t="shared" si="1"/>
        <v>32</v>
      </c>
      <c r="J12" s="46">
        <v>6</v>
      </c>
      <c r="K12" s="47">
        <f t="shared" si="2"/>
        <v>0.24806201550387597</v>
      </c>
      <c r="L12" s="47" t="s">
        <v>110</v>
      </c>
      <c r="M12" s="48" t="s">
        <v>99</v>
      </c>
      <c r="N12" s="48" t="s">
        <v>100</v>
      </c>
      <c r="O12" s="48" t="s">
        <v>101</v>
      </c>
      <c r="P12" s="48" t="s">
        <v>91</v>
      </c>
      <c r="Q12" s="59">
        <v>11</v>
      </c>
    </row>
    <row r="13" spans="1:17" s="49" customFormat="1" ht="18" customHeight="1">
      <c r="A13" s="45">
        <v>7</v>
      </c>
      <c r="B13" s="46">
        <v>4733</v>
      </c>
      <c r="C13" s="46">
        <v>14</v>
      </c>
      <c r="D13" s="46">
        <v>11</v>
      </c>
      <c r="E13" s="46">
        <v>6</v>
      </c>
      <c r="F13" s="46">
        <v>20</v>
      </c>
      <c r="G13" s="46">
        <f t="shared" si="0"/>
        <v>51</v>
      </c>
      <c r="H13" s="46">
        <v>16</v>
      </c>
      <c r="I13" s="46">
        <f t="shared" si="1"/>
        <v>67</v>
      </c>
      <c r="J13" s="46">
        <v>1</v>
      </c>
      <c r="K13" s="47">
        <f t="shared" si="2"/>
        <v>0.5193798449612403</v>
      </c>
      <c r="L13" s="47" t="s">
        <v>109</v>
      </c>
      <c r="M13" s="48" t="s">
        <v>116</v>
      </c>
      <c r="N13" s="48" t="s">
        <v>28</v>
      </c>
      <c r="O13" s="48" t="s">
        <v>102</v>
      </c>
      <c r="P13" s="48" t="s">
        <v>103</v>
      </c>
      <c r="Q13" s="59">
        <v>10</v>
      </c>
    </row>
    <row r="14" spans="1:17" s="49" customFormat="1" ht="18" customHeight="1">
      <c r="A14" s="45">
        <v>8</v>
      </c>
      <c r="B14" s="46">
        <v>4724</v>
      </c>
      <c r="C14" s="46">
        <v>11</v>
      </c>
      <c r="D14" s="46">
        <v>8</v>
      </c>
      <c r="E14" s="46">
        <v>7</v>
      </c>
      <c r="F14" s="46">
        <v>21</v>
      </c>
      <c r="G14" s="46">
        <f t="shared" si="0"/>
        <v>47</v>
      </c>
      <c r="H14" s="46">
        <v>13</v>
      </c>
      <c r="I14" s="46">
        <f t="shared" si="1"/>
        <v>60</v>
      </c>
      <c r="J14" s="46">
        <v>2</v>
      </c>
      <c r="K14" s="47">
        <f t="shared" si="2"/>
        <v>0.46511627906976744</v>
      </c>
      <c r="L14" s="47" t="s">
        <v>107</v>
      </c>
      <c r="M14" s="48" t="s">
        <v>85</v>
      </c>
      <c r="N14" s="48" t="s">
        <v>86</v>
      </c>
      <c r="O14" s="48" t="s">
        <v>87</v>
      </c>
      <c r="P14" s="48" t="s">
        <v>67</v>
      </c>
      <c r="Q14" s="59">
        <v>10</v>
      </c>
    </row>
    <row r="15" spans="1:17" s="49" customFormat="1" ht="18" customHeight="1">
      <c r="A15" s="45">
        <v>9</v>
      </c>
      <c r="B15" s="46">
        <v>4713</v>
      </c>
      <c r="C15" s="46">
        <v>15</v>
      </c>
      <c r="D15" s="46">
        <v>7</v>
      </c>
      <c r="E15" s="46">
        <v>7</v>
      </c>
      <c r="F15" s="46">
        <v>16</v>
      </c>
      <c r="G15" s="46">
        <f t="shared" si="0"/>
        <v>45</v>
      </c>
      <c r="H15" s="46">
        <v>10</v>
      </c>
      <c r="I15" s="46">
        <f t="shared" si="1"/>
        <v>55</v>
      </c>
      <c r="J15" s="46">
        <v>3</v>
      </c>
      <c r="K15" s="47">
        <f t="shared" si="2"/>
        <v>0.4263565891472868</v>
      </c>
      <c r="L15" s="47" t="s">
        <v>110</v>
      </c>
      <c r="M15" s="52" t="s">
        <v>59</v>
      </c>
      <c r="N15" s="52" t="s">
        <v>60</v>
      </c>
      <c r="O15" s="51" t="s">
        <v>61</v>
      </c>
      <c r="P15" s="52" t="s">
        <v>117</v>
      </c>
      <c r="Q15" s="60">
        <v>10</v>
      </c>
    </row>
    <row r="16" spans="1:17" s="49" customFormat="1" ht="18" customHeight="1">
      <c r="A16" s="45">
        <v>10</v>
      </c>
      <c r="B16" s="46">
        <v>4710</v>
      </c>
      <c r="C16" s="46">
        <v>12</v>
      </c>
      <c r="D16" s="46">
        <v>5</v>
      </c>
      <c r="E16" s="46">
        <v>3</v>
      </c>
      <c r="F16" s="46">
        <v>0</v>
      </c>
      <c r="G16" s="46">
        <f t="shared" si="0"/>
        <v>20</v>
      </c>
      <c r="H16" s="46">
        <v>9</v>
      </c>
      <c r="I16" s="46">
        <f t="shared" si="1"/>
        <v>29</v>
      </c>
      <c r="J16" s="46">
        <v>4</v>
      </c>
      <c r="K16" s="47">
        <f t="shared" si="2"/>
        <v>0.2248062015503876</v>
      </c>
      <c r="L16" s="47" t="s">
        <v>110</v>
      </c>
      <c r="M16" s="48" t="s">
        <v>49</v>
      </c>
      <c r="N16" s="48" t="s">
        <v>50</v>
      </c>
      <c r="O16" s="48" t="s">
        <v>51</v>
      </c>
      <c r="P16" s="48" t="s">
        <v>39</v>
      </c>
      <c r="Q16" s="59">
        <v>10</v>
      </c>
    </row>
    <row r="17" spans="1:17" s="49" customFormat="1" ht="18" customHeight="1">
      <c r="A17" s="45">
        <v>11</v>
      </c>
      <c r="B17" s="46">
        <v>4720</v>
      </c>
      <c r="C17" s="46">
        <v>20</v>
      </c>
      <c r="D17" s="46">
        <v>19</v>
      </c>
      <c r="E17" s="46">
        <v>7</v>
      </c>
      <c r="F17" s="46">
        <v>19</v>
      </c>
      <c r="G17" s="46">
        <f t="shared" si="0"/>
        <v>65</v>
      </c>
      <c r="H17" s="46">
        <v>25</v>
      </c>
      <c r="I17" s="46">
        <f t="shared" si="1"/>
        <v>90</v>
      </c>
      <c r="J17" s="46">
        <v>1</v>
      </c>
      <c r="K17" s="47">
        <f t="shared" si="2"/>
        <v>0.6976744186046512</v>
      </c>
      <c r="L17" s="47" t="s">
        <v>109</v>
      </c>
      <c r="M17" s="48" t="s">
        <v>76</v>
      </c>
      <c r="N17" s="48" t="s">
        <v>77</v>
      </c>
      <c r="O17" s="48" t="s">
        <v>78</v>
      </c>
      <c r="P17" s="48" t="s">
        <v>67</v>
      </c>
      <c r="Q17" s="59">
        <v>9</v>
      </c>
    </row>
    <row r="18" spans="1:17" s="49" customFormat="1" ht="18" customHeight="1">
      <c r="A18" s="64">
        <v>12</v>
      </c>
      <c r="B18" s="65">
        <v>4708</v>
      </c>
      <c r="C18" s="65">
        <v>15</v>
      </c>
      <c r="D18" s="65">
        <v>10</v>
      </c>
      <c r="E18" s="65">
        <v>8</v>
      </c>
      <c r="F18" s="65">
        <v>17</v>
      </c>
      <c r="G18" s="65">
        <f t="shared" si="0"/>
        <v>50</v>
      </c>
      <c r="H18" s="65">
        <v>22</v>
      </c>
      <c r="I18" s="65">
        <f t="shared" si="1"/>
        <v>72</v>
      </c>
      <c r="J18" s="65">
        <v>2</v>
      </c>
      <c r="K18" s="66">
        <f t="shared" si="2"/>
        <v>0.5581395348837209</v>
      </c>
      <c r="L18" s="66" t="s">
        <v>107</v>
      </c>
      <c r="M18" s="48" t="s">
        <v>43</v>
      </c>
      <c r="N18" s="48" t="s">
        <v>44</v>
      </c>
      <c r="O18" s="48" t="s">
        <v>45</v>
      </c>
      <c r="P18" s="48" t="s">
        <v>39</v>
      </c>
      <c r="Q18" s="59" t="s">
        <v>111</v>
      </c>
    </row>
    <row r="19" spans="1:17" s="49" customFormat="1" ht="18" customHeight="1">
      <c r="A19" s="64">
        <v>13</v>
      </c>
      <c r="B19" s="65">
        <v>4721</v>
      </c>
      <c r="C19" s="65">
        <v>15</v>
      </c>
      <c r="D19" s="65">
        <v>10</v>
      </c>
      <c r="E19" s="65">
        <v>7</v>
      </c>
      <c r="F19" s="65">
        <v>22</v>
      </c>
      <c r="G19" s="65">
        <f t="shared" si="0"/>
        <v>54</v>
      </c>
      <c r="H19" s="65">
        <v>7</v>
      </c>
      <c r="I19" s="65">
        <f t="shared" si="1"/>
        <v>61</v>
      </c>
      <c r="J19" s="65">
        <v>3</v>
      </c>
      <c r="K19" s="66">
        <f t="shared" si="2"/>
        <v>0.4728682170542636</v>
      </c>
      <c r="L19" s="66" t="s">
        <v>110</v>
      </c>
      <c r="M19" s="48" t="s">
        <v>79</v>
      </c>
      <c r="N19" s="48" t="s">
        <v>80</v>
      </c>
      <c r="O19" s="48" t="s">
        <v>78</v>
      </c>
      <c r="P19" s="48" t="s">
        <v>67</v>
      </c>
      <c r="Q19" s="59">
        <v>9</v>
      </c>
    </row>
    <row r="20" spans="1:17" s="49" customFormat="1" ht="18" customHeight="1">
      <c r="A20" s="64">
        <v>14</v>
      </c>
      <c r="B20" s="65">
        <v>4703</v>
      </c>
      <c r="C20" s="65">
        <v>10</v>
      </c>
      <c r="D20" s="65">
        <v>10</v>
      </c>
      <c r="E20" s="65">
        <v>5</v>
      </c>
      <c r="F20" s="65">
        <v>14</v>
      </c>
      <c r="G20" s="65">
        <f t="shared" si="0"/>
        <v>39</v>
      </c>
      <c r="H20" s="65">
        <v>0</v>
      </c>
      <c r="I20" s="65">
        <f t="shared" si="1"/>
        <v>39</v>
      </c>
      <c r="J20" s="65">
        <v>4</v>
      </c>
      <c r="K20" s="66">
        <f t="shared" si="2"/>
        <v>0.3023255813953488</v>
      </c>
      <c r="L20" s="66" t="s">
        <v>110</v>
      </c>
      <c r="M20" s="48" t="s">
        <v>27</v>
      </c>
      <c r="N20" s="48" t="s">
        <v>28</v>
      </c>
      <c r="O20" s="48" t="s">
        <v>29</v>
      </c>
      <c r="P20" s="48" t="s">
        <v>30</v>
      </c>
      <c r="Q20" s="59">
        <v>9</v>
      </c>
    </row>
    <row r="21" spans="1:17" s="49" customFormat="1" ht="18" customHeight="1">
      <c r="A21" s="64">
        <v>15</v>
      </c>
      <c r="B21" s="65">
        <v>4709</v>
      </c>
      <c r="C21" s="65">
        <v>10</v>
      </c>
      <c r="D21" s="65">
        <v>13</v>
      </c>
      <c r="E21" s="65">
        <v>21</v>
      </c>
      <c r="F21" s="65">
        <v>21</v>
      </c>
      <c r="G21" s="65">
        <f t="shared" si="0"/>
        <v>65</v>
      </c>
      <c r="H21" s="65"/>
      <c r="I21" s="65">
        <f t="shared" si="1"/>
        <v>65</v>
      </c>
      <c r="J21" s="65">
        <v>1</v>
      </c>
      <c r="K21" s="66">
        <f aca="true" t="shared" si="3" ref="K21:K33">I21/85</f>
        <v>0.7647058823529411</v>
      </c>
      <c r="L21" s="65" t="s">
        <v>109</v>
      </c>
      <c r="M21" s="48" t="s">
        <v>46</v>
      </c>
      <c r="N21" s="48" t="s">
        <v>47</v>
      </c>
      <c r="O21" s="48" t="s">
        <v>48</v>
      </c>
      <c r="P21" s="48" t="s">
        <v>117</v>
      </c>
      <c r="Q21" s="59">
        <v>8</v>
      </c>
    </row>
    <row r="22" spans="1:17" s="49" customFormat="1" ht="18" customHeight="1">
      <c r="A22" s="64">
        <v>16</v>
      </c>
      <c r="B22" s="65">
        <v>4711</v>
      </c>
      <c r="C22" s="65">
        <v>11</v>
      </c>
      <c r="D22" s="65">
        <v>13</v>
      </c>
      <c r="E22" s="65">
        <v>22</v>
      </c>
      <c r="F22" s="65">
        <v>18</v>
      </c>
      <c r="G22" s="65">
        <f t="shared" si="0"/>
        <v>64</v>
      </c>
      <c r="H22" s="65"/>
      <c r="I22" s="65">
        <f t="shared" si="1"/>
        <v>64</v>
      </c>
      <c r="J22" s="65">
        <v>2</v>
      </c>
      <c r="K22" s="66">
        <f t="shared" si="3"/>
        <v>0.7529411764705882</v>
      </c>
      <c r="L22" s="65" t="s">
        <v>107</v>
      </c>
      <c r="M22" s="51" t="s">
        <v>52</v>
      </c>
      <c r="N22" s="51" t="s">
        <v>53</v>
      </c>
      <c r="O22" s="51" t="s">
        <v>54</v>
      </c>
      <c r="P22" s="51" t="s">
        <v>55</v>
      </c>
      <c r="Q22" s="60">
        <v>8</v>
      </c>
    </row>
    <row r="23" spans="1:17" s="54" customFormat="1" ht="18" customHeight="1">
      <c r="A23" s="67">
        <v>17</v>
      </c>
      <c r="B23" s="68">
        <v>4707</v>
      </c>
      <c r="C23" s="68">
        <v>7</v>
      </c>
      <c r="D23" s="68">
        <v>10</v>
      </c>
      <c r="E23" s="68">
        <v>22</v>
      </c>
      <c r="F23" s="68">
        <v>18</v>
      </c>
      <c r="G23" s="68">
        <f t="shared" si="0"/>
        <v>57</v>
      </c>
      <c r="H23" s="68"/>
      <c r="I23" s="68">
        <f t="shared" si="1"/>
        <v>57</v>
      </c>
      <c r="J23" s="68">
        <v>3</v>
      </c>
      <c r="K23" s="69">
        <f t="shared" si="3"/>
        <v>0.6705882352941176</v>
      </c>
      <c r="L23" s="68" t="s">
        <v>107</v>
      </c>
      <c r="M23" s="53" t="s">
        <v>40</v>
      </c>
      <c r="N23" s="53" t="s">
        <v>41</v>
      </c>
      <c r="O23" s="53" t="s">
        <v>42</v>
      </c>
      <c r="P23" s="53" t="s">
        <v>39</v>
      </c>
      <c r="Q23" s="61">
        <v>8</v>
      </c>
    </row>
    <row r="24" spans="1:17" s="49" customFormat="1" ht="18" customHeight="1">
      <c r="A24" s="64">
        <v>18</v>
      </c>
      <c r="B24" s="65">
        <v>4714</v>
      </c>
      <c r="C24" s="65">
        <v>9</v>
      </c>
      <c r="D24" s="65">
        <v>10</v>
      </c>
      <c r="E24" s="65">
        <v>21</v>
      </c>
      <c r="F24" s="65">
        <v>12</v>
      </c>
      <c r="G24" s="65">
        <f t="shared" si="0"/>
        <v>52</v>
      </c>
      <c r="H24" s="65"/>
      <c r="I24" s="65">
        <f t="shared" si="1"/>
        <v>52</v>
      </c>
      <c r="J24" s="65">
        <v>4</v>
      </c>
      <c r="K24" s="66">
        <f t="shared" si="3"/>
        <v>0.611764705882353</v>
      </c>
      <c r="L24" s="65" t="s">
        <v>107</v>
      </c>
      <c r="M24" s="48" t="s">
        <v>62</v>
      </c>
      <c r="N24" s="48" t="s">
        <v>63</v>
      </c>
      <c r="O24" s="48" t="s">
        <v>64</v>
      </c>
      <c r="P24" s="48" t="s">
        <v>65</v>
      </c>
      <c r="Q24" s="59">
        <v>8</v>
      </c>
    </row>
    <row r="25" spans="1:17" s="49" customFormat="1" ht="18" customHeight="1">
      <c r="A25" s="64">
        <v>19</v>
      </c>
      <c r="B25" s="65">
        <v>4727</v>
      </c>
      <c r="C25" s="65">
        <v>7</v>
      </c>
      <c r="D25" s="65">
        <v>14</v>
      </c>
      <c r="E25" s="65">
        <v>23</v>
      </c>
      <c r="F25" s="65">
        <v>0</v>
      </c>
      <c r="G25" s="65">
        <f t="shared" si="0"/>
        <v>44</v>
      </c>
      <c r="H25" s="65"/>
      <c r="I25" s="65">
        <f t="shared" si="1"/>
        <v>44</v>
      </c>
      <c r="J25" s="65">
        <v>5</v>
      </c>
      <c r="K25" s="66">
        <f t="shared" si="3"/>
        <v>0.5176470588235295</v>
      </c>
      <c r="L25" s="65" t="s">
        <v>110</v>
      </c>
      <c r="M25" s="48" t="s">
        <v>92</v>
      </c>
      <c r="N25" s="48" t="s">
        <v>93</v>
      </c>
      <c r="O25" s="48" t="s">
        <v>94</v>
      </c>
      <c r="P25" s="48" t="s">
        <v>91</v>
      </c>
      <c r="Q25" s="59">
        <v>8</v>
      </c>
    </row>
    <row r="26" spans="1:17" s="49" customFormat="1" ht="18" customHeight="1">
      <c r="A26" s="64">
        <v>20</v>
      </c>
      <c r="B26" s="65">
        <v>4717</v>
      </c>
      <c r="C26" s="65">
        <v>8</v>
      </c>
      <c r="D26" s="65">
        <v>11</v>
      </c>
      <c r="E26" s="65">
        <v>14</v>
      </c>
      <c r="F26" s="65">
        <v>0</v>
      </c>
      <c r="G26" s="65">
        <f t="shared" si="0"/>
        <v>33</v>
      </c>
      <c r="H26" s="65"/>
      <c r="I26" s="65">
        <f t="shared" si="1"/>
        <v>33</v>
      </c>
      <c r="J26" s="65">
        <v>6</v>
      </c>
      <c r="K26" s="66">
        <f t="shared" si="3"/>
        <v>0.38823529411764707</v>
      </c>
      <c r="L26" s="66" t="s">
        <v>110</v>
      </c>
      <c r="M26" s="48" t="s">
        <v>71</v>
      </c>
      <c r="N26" s="48" t="s">
        <v>72</v>
      </c>
      <c r="O26" s="48" t="s">
        <v>73</v>
      </c>
      <c r="P26" s="48" t="s">
        <v>67</v>
      </c>
      <c r="Q26" s="59">
        <v>8</v>
      </c>
    </row>
    <row r="27" spans="1:17" s="49" customFormat="1" ht="18" customHeight="1">
      <c r="A27" s="64">
        <v>21</v>
      </c>
      <c r="B27" s="65">
        <v>4716</v>
      </c>
      <c r="C27" s="65">
        <v>10</v>
      </c>
      <c r="D27" s="65">
        <v>4</v>
      </c>
      <c r="E27" s="65">
        <v>11</v>
      </c>
      <c r="F27" s="65">
        <v>4</v>
      </c>
      <c r="G27" s="65">
        <f>SUM(C27:F27)</f>
        <v>29</v>
      </c>
      <c r="H27" s="65"/>
      <c r="I27" s="65">
        <f>SUM(G27:H27)</f>
        <v>29</v>
      </c>
      <c r="J27" s="65">
        <v>7</v>
      </c>
      <c r="K27" s="66">
        <f t="shared" si="3"/>
        <v>0.3411764705882353</v>
      </c>
      <c r="L27" s="66" t="s">
        <v>110</v>
      </c>
      <c r="M27" s="48" t="s">
        <v>68</v>
      </c>
      <c r="N27" s="48" t="s">
        <v>69</v>
      </c>
      <c r="O27" s="48" t="s">
        <v>70</v>
      </c>
      <c r="P27" s="48" t="s">
        <v>67</v>
      </c>
      <c r="Q27" s="59">
        <v>8</v>
      </c>
    </row>
    <row r="28" spans="1:17" s="49" customFormat="1" ht="18" customHeight="1">
      <c r="A28" s="64">
        <v>22</v>
      </c>
      <c r="B28" s="65">
        <v>4705</v>
      </c>
      <c r="C28" s="65">
        <v>7</v>
      </c>
      <c r="D28" s="65">
        <v>8</v>
      </c>
      <c r="E28" s="65">
        <v>8</v>
      </c>
      <c r="F28" s="65">
        <v>0</v>
      </c>
      <c r="G28" s="65">
        <f aca="true" t="shared" si="4" ref="G28:G33">C28+D28+E28+F28</f>
        <v>23</v>
      </c>
      <c r="H28" s="65"/>
      <c r="I28" s="65">
        <f aca="true" t="shared" si="5" ref="I28:I33">G28+H28</f>
        <v>23</v>
      </c>
      <c r="J28" s="65">
        <v>8</v>
      </c>
      <c r="K28" s="66">
        <f t="shared" si="3"/>
        <v>0.27058823529411763</v>
      </c>
      <c r="L28" s="66" t="s">
        <v>110</v>
      </c>
      <c r="M28" s="48" t="s">
        <v>34</v>
      </c>
      <c r="N28" s="48" t="s">
        <v>35</v>
      </c>
      <c r="O28" s="48" t="s">
        <v>115</v>
      </c>
      <c r="P28" s="48" t="s">
        <v>36</v>
      </c>
      <c r="Q28" s="59">
        <v>8</v>
      </c>
    </row>
    <row r="29" spans="1:17" s="49" customFormat="1" ht="18" customHeight="1">
      <c r="A29" s="64">
        <v>23</v>
      </c>
      <c r="B29" s="65">
        <v>4718</v>
      </c>
      <c r="C29" s="65">
        <v>7</v>
      </c>
      <c r="D29" s="65">
        <v>0</v>
      </c>
      <c r="E29" s="65">
        <v>9</v>
      </c>
      <c r="F29" s="65">
        <v>0</v>
      </c>
      <c r="G29" s="65">
        <f t="shared" si="4"/>
        <v>16</v>
      </c>
      <c r="H29" s="65"/>
      <c r="I29" s="65">
        <f t="shared" si="5"/>
        <v>16</v>
      </c>
      <c r="J29" s="65">
        <v>9</v>
      </c>
      <c r="K29" s="66">
        <f t="shared" si="3"/>
        <v>0.18823529411764706</v>
      </c>
      <c r="L29" s="66" t="s">
        <v>110</v>
      </c>
      <c r="M29" s="48" t="s">
        <v>74</v>
      </c>
      <c r="N29" s="48" t="s">
        <v>75</v>
      </c>
      <c r="O29" s="48" t="s">
        <v>66</v>
      </c>
      <c r="P29" s="48" t="s">
        <v>67</v>
      </c>
      <c r="Q29" s="59">
        <v>8</v>
      </c>
    </row>
    <row r="30" spans="1:17" s="49" customFormat="1" ht="18" customHeight="1">
      <c r="A30" s="64">
        <v>24</v>
      </c>
      <c r="B30" s="65">
        <v>4734</v>
      </c>
      <c r="C30" s="65">
        <v>11</v>
      </c>
      <c r="D30" s="65">
        <v>11</v>
      </c>
      <c r="E30" s="65">
        <v>20</v>
      </c>
      <c r="F30" s="65">
        <v>14</v>
      </c>
      <c r="G30" s="65">
        <f t="shared" si="4"/>
        <v>56</v>
      </c>
      <c r="H30" s="65"/>
      <c r="I30" s="65">
        <f t="shared" si="5"/>
        <v>56</v>
      </c>
      <c r="J30" s="65">
        <v>1</v>
      </c>
      <c r="K30" s="66">
        <f t="shared" si="3"/>
        <v>0.6588235294117647</v>
      </c>
      <c r="L30" s="65" t="s">
        <v>109</v>
      </c>
      <c r="M30" s="48" t="s">
        <v>104</v>
      </c>
      <c r="N30" s="48" t="s">
        <v>105</v>
      </c>
      <c r="O30" s="48" t="s">
        <v>101</v>
      </c>
      <c r="P30" s="48" t="s">
        <v>106</v>
      </c>
      <c r="Q30" s="62">
        <v>7</v>
      </c>
    </row>
    <row r="31" spans="1:17" s="49" customFormat="1" ht="18" customHeight="1">
      <c r="A31" s="64">
        <v>25</v>
      </c>
      <c r="B31" s="65">
        <v>4726</v>
      </c>
      <c r="C31" s="65">
        <v>9</v>
      </c>
      <c r="D31" s="65">
        <v>12</v>
      </c>
      <c r="E31" s="65">
        <v>15</v>
      </c>
      <c r="F31" s="65">
        <v>8</v>
      </c>
      <c r="G31" s="65">
        <f t="shared" si="4"/>
        <v>44</v>
      </c>
      <c r="H31" s="65"/>
      <c r="I31" s="65">
        <f t="shared" si="5"/>
        <v>44</v>
      </c>
      <c r="J31" s="65">
        <v>2</v>
      </c>
      <c r="K31" s="66">
        <f t="shared" si="3"/>
        <v>0.5176470588235295</v>
      </c>
      <c r="L31" s="65" t="s">
        <v>107</v>
      </c>
      <c r="M31" s="48" t="s">
        <v>88</v>
      </c>
      <c r="N31" s="48" t="s">
        <v>89</v>
      </c>
      <c r="O31" s="48" t="s">
        <v>90</v>
      </c>
      <c r="P31" s="48" t="s">
        <v>91</v>
      </c>
      <c r="Q31" s="59">
        <v>7</v>
      </c>
    </row>
    <row r="32" spans="1:17" s="49" customFormat="1" ht="18" customHeight="1">
      <c r="A32" s="64">
        <v>26</v>
      </c>
      <c r="B32" s="65">
        <v>4706</v>
      </c>
      <c r="C32" s="65">
        <v>10</v>
      </c>
      <c r="D32" s="65">
        <v>10</v>
      </c>
      <c r="E32" s="65">
        <v>10</v>
      </c>
      <c r="F32" s="65">
        <v>13</v>
      </c>
      <c r="G32" s="65">
        <f t="shared" si="4"/>
        <v>43</v>
      </c>
      <c r="H32" s="65"/>
      <c r="I32" s="65">
        <f t="shared" si="5"/>
        <v>43</v>
      </c>
      <c r="J32" s="65">
        <v>3</v>
      </c>
      <c r="K32" s="66">
        <f t="shared" si="3"/>
        <v>0.5058823529411764</v>
      </c>
      <c r="L32" s="65" t="s">
        <v>107</v>
      </c>
      <c r="M32" s="48" t="s">
        <v>37</v>
      </c>
      <c r="N32" s="48" t="s">
        <v>28</v>
      </c>
      <c r="O32" s="48" t="s">
        <v>38</v>
      </c>
      <c r="P32" s="48" t="s">
        <v>39</v>
      </c>
      <c r="Q32" s="59">
        <v>7</v>
      </c>
    </row>
    <row r="33" spans="1:17" s="49" customFormat="1" ht="18" customHeight="1">
      <c r="A33" s="64">
        <v>27</v>
      </c>
      <c r="B33" s="65">
        <v>4712</v>
      </c>
      <c r="C33" s="65">
        <v>6</v>
      </c>
      <c r="D33" s="65">
        <v>9</v>
      </c>
      <c r="E33" s="65">
        <v>6</v>
      </c>
      <c r="F33" s="65">
        <v>0</v>
      </c>
      <c r="G33" s="65">
        <f t="shared" si="4"/>
        <v>21</v>
      </c>
      <c r="H33" s="65"/>
      <c r="I33" s="65">
        <f t="shared" si="5"/>
        <v>21</v>
      </c>
      <c r="J33" s="65">
        <v>4</v>
      </c>
      <c r="K33" s="66">
        <f t="shared" si="3"/>
        <v>0.24705882352941178</v>
      </c>
      <c r="L33" s="66" t="s">
        <v>110</v>
      </c>
      <c r="M33" s="48" t="s">
        <v>56</v>
      </c>
      <c r="N33" s="48" t="s">
        <v>57</v>
      </c>
      <c r="O33" s="48" t="s">
        <v>58</v>
      </c>
      <c r="P33" s="48" t="s">
        <v>55</v>
      </c>
      <c r="Q33" s="59">
        <v>7</v>
      </c>
    </row>
    <row r="34" spans="2:17" s="21" customFormat="1" ht="15.7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Q34" s="63"/>
    </row>
  </sheetData>
  <sheetProtection password="C0DB" sheet="1" objects="1" scenarios="1" sort="0" autoFilter="0"/>
  <protectedRanges>
    <protectedRange sqref="B7:B33" name="Диапазон1"/>
  </protectedRanges>
  <autoFilter ref="A6:Q6"/>
  <mergeCells count="15">
    <mergeCell ref="O4:P4"/>
    <mergeCell ref="Q5:Q6"/>
    <mergeCell ref="A1:P1"/>
    <mergeCell ref="C2:D2"/>
    <mergeCell ref="A5:A6"/>
    <mergeCell ref="B5:B6"/>
    <mergeCell ref="C5:G5"/>
    <mergeCell ref="K5:K6"/>
    <mergeCell ref="M5:M6"/>
    <mergeCell ref="N5:N6"/>
    <mergeCell ref="H5:H6"/>
    <mergeCell ref="I5:I6"/>
    <mergeCell ref="P5:P6"/>
    <mergeCell ref="J5:J6"/>
    <mergeCell ref="O5:O6"/>
  </mergeCells>
  <printOptions horizontalCentered="1"/>
  <pageMargins left="0.2" right="0.23" top="0.7480314960629921" bottom="0.15748031496062992" header="0.31496062992125984" footer="0.31496062992125984"/>
  <pageSetup fitToHeight="10" fitToWidth="1" horizontalDpi="600" verticalDpi="600" orientation="landscape" paperSize="9" scale="70" r:id="rId2"/>
  <ignoredErrors>
    <ignoredError sqref="H27:I27" formula="1"/>
    <ignoredError sqref="G27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ццц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duyunova</dc:creator>
  <cp:keywords/>
  <dc:description/>
  <cp:lastModifiedBy>Чазова Лариса Алексеевна</cp:lastModifiedBy>
  <cp:lastPrinted>2017-11-30T06:39:00Z</cp:lastPrinted>
  <dcterms:created xsi:type="dcterms:W3CDTF">2013-01-31T09:30:21Z</dcterms:created>
  <dcterms:modified xsi:type="dcterms:W3CDTF">2020-07-17T08:08:28Z</dcterms:modified>
  <cp:category/>
  <cp:version/>
  <cp:contentType/>
  <cp:contentStatus/>
</cp:coreProperties>
</file>