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56" windowWidth="12120" windowHeight="9120" activeTab="0"/>
  </bookViews>
  <sheets>
    <sheet name="прил №11" sheetId="1" r:id="rId1"/>
    <sheet name="Лист2" sheetId="2" r:id="rId2"/>
  </sheets>
  <definedNames>
    <definedName name="_xlnm.Print_Titles" localSheetId="1">'Лист2'!$3:$4</definedName>
    <definedName name="_xlnm.Print_Area" localSheetId="0">'прил №11'!$A$1:$BG$35</definedName>
  </definedNames>
  <calcPr fullCalcOnLoad="1"/>
</workbook>
</file>

<file path=xl/sharedStrings.xml><?xml version="1.0" encoding="utf-8"?>
<sst xmlns="http://schemas.openxmlformats.org/spreadsheetml/2006/main" count="180" uniqueCount="147">
  <si>
    <t>тыс.руб.</t>
  </si>
  <si>
    <t>№ п/п</t>
  </si>
  <si>
    <t>Наименование программы</t>
  </si>
  <si>
    <t>Утверждена нормативным актом</t>
  </si>
  <si>
    <t>Срок реализации</t>
  </si>
  <si>
    <t>Стоимость программы</t>
  </si>
  <si>
    <t>утверждено по программе</t>
  </si>
  <si>
    <t>предусмотрено в проекте бюджета</t>
  </si>
  <si>
    <t>"Неотложные меры борьбы с туберкулезом"</t>
  </si>
  <si>
    <t>"Онкология"</t>
  </si>
  <si>
    <t>2003-2007</t>
  </si>
  <si>
    <t>ИТОГО</t>
  </si>
  <si>
    <t>2003-2006</t>
  </si>
  <si>
    <t>"Модернизация и замена муниципальных лифтов"</t>
  </si>
  <si>
    <t>Программа реконструкции и развития сетей наружного освещения "Светлый город"</t>
  </si>
  <si>
    <t>Решение городского Совета № 401 от 20.11.02 г.</t>
  </si>
  <si>
    <t>Программа оснащения муниципального жилищного фонда приборами учета энергоресурсов</t>
  </si>
  <si>
    <t>2003-2010</t>
  </si>
  <si>
    <t>Решение городского Совета №61 от 29.01.2003 г.</t>
  </si>
  <si>
    <t>"Здоровый ребенок "</t>
  </si>
  <si>
    <t>Решение городского Совета №422 от 05.11.2003 г.</t>
  </si>
  <si>
    <t>2004-2006</t>
  </si>
  <si>
    <t>Решение городского Совета №458 от 18.12.02 г.</t>
  </si>
  <si>
    <t>% роста к б-ту 2004</t>
  </si>
  <si>
    <t>Решение городского Совета №67  от 29.01.2003 г.</t>
  </si>
  <si>
    <t>"Развитие Калининградского зоопарка"</t>
  </si>
  <si>
    <t>Решение городского Совета № 525 от 24.12.03 г.</t>
  </si>
  <si>
    <t>2004-2008</t>
  </si>
  <si>
    <t>"Мой дом"</t>
  </si>
  <si>
    <t>"Мой двор"</t>
  </si>
  <si>
    <t>2005-2011</t>
  </si>
  <si>
    <t>Решение городского Совета № 113от 21.04.04г.</t>
  </si>
  <si>
    <t>2005-2008</t>
  </si>
  <si>
    <t>2005-2007</t>
  </si>
  <si>
    <t>"Общая врачебная (семейная) практика"</t>
  </si>
  <si>
    <t>Решение городского Совета №351 от 15.12.2004 г.</t>
  </si>
  <si>
    <t>Решение городского Совета №90 от 16.03.2005 г</t>
  </si>
  <si>
    <t>проект</t>
  </si>
  <si>
    <t>2006-2010</t>
  </si>
  <si>
    <t>"Энергосбережение на объектах водоснабжения и водоотведения МУП "Водоканал""</t>
  </si>
  <si>
    <t>Решение городского Совета № 252от 06.07.05г.</t>
  </si>
  <si>
    <t>2005-2006</t>
  </si>
  <si>
    <t>"Ремонт подъездов и лестничных клеток муниципального жилого фонда"</t>
  </si>
  <si>
    <t>2006-2008</t>
  </si>
  <si>
    <t>"Замена внутридомовых газопроводов в жилых домах г.Калининграда"</t>
  </si>
  <si>
    <t>"Переселение граждан из ветхого и аварийного жилищного фонда г.Калининграда"</t>
  </si>
  <si>
    <t>Решение городского Совета № 26 от 26.01.05г.</t>
  </si>
  <si>
    <t>2005-2010</t>
  </si>
  <si>
    <t>"Вакцинопрофилактика"</t>
  </si>
  <si>
    <t>Решение городского Совета №338 от 04.10.2000 г.</t>
  </si>
  <si>
    <t>2001-2005</t>
  </si>
  <si>
    <t>"Санэпидблагополучие"</t>
  </si>
  <si>
    <t>Решение городского Совета №58 от 29.01.2003 г.</t>
  </si>
  <si>
    <t>2003-2005</t>
  </si>
  <si>
    <t>"Лабораторная диагностика"</t>
  </si>
  <si>
    <t>Решение городского Совета №60 от 29.01.2003 г.</t>
  </si>
  <si>
    <t>"Развитие станции скорой медицинской помощи г. Калининграда"</t>
  </si>
  <si>
    <t>Решение городского Совета №57 от 29.01.2003 г.</t>
  </si>
  <si>
    <t>"Стоматология"</t>
  </si>
  <si>
    <t>Решение городского Совета №59 от 29.01.2003 г.</t>
  </si>
  <si>
    <t xml:space="preserve">                                                                                                     к решению городского Совета</t>
  </si>
  <si>
    <t xml:space="preserve">                                                                                                    депутатов Калининграда</t>
  </si>
  <si>
    <t>Целевые программы, финасируемые из городского бюджета в 2007 году</t>
  </si>
  <si>
    <t>2007 год</t>
  </si>
  <si>
    <t>2006 г. бюджет</t>
  </si>
  <si>
    <t>Решение городского Совета №310  от 06.09.2006 г.</t>
  </si>
  <si>
    <t>"Обеспечение жильем молодых семей в г.Калининграде" на 2006-2010 годы</t>
  </si>
  <si>
    <t>Решение городского Совета №181 от 31.05.2006 г.</t>
  </si>
  <si>
    <t>"Совершенствование первичной медико-санитарной помощи населению города Калининграда на 2006-2010 годы"</t>
  </si>
  <si>
    <t xml:space="preserve"> "Повышение  безопасности  населения на дорогах  города Калининграда  в  2006-2012 годах".</t>
  </si>
  <si>
    <t xml:space="preserve"> "Развитие Калининградской централизованной библиотечной системы на 2006-2010 годы".</t>
  </si>
  <si>
    <t>"Ремонт жилого фонда (квартир) ветеранов становления Калининградской области в связи с 60-летием"</t>
  </si>
  <si>
    <t>"Обеспечение жильем молодых семей в городе Калининграде" на 2006-2010 годы</t>
  </si>
  <si>
    <t>Решение городского Совета №60  от 15.02.2006 г.</t>
  </si>
  <si>
    <t>"Развитие Калининградской централизованной библиотечной системы на 2006-2010 годы"</t>
  </si>
  <si>
    <t>"Повышение безопасности населения на дорогах города Калининграда в 2006-2012 годах"</t>
  </si>
  <si>
    <t>Программа модернизации и развития  наружного освещения города Калининграда на 2007-2011 годы</t>
  </si>
  <si>
    <t>Решение городского Совета № 311от 06.09.06г.</t>
  </si>
  <si>
    <t>2007-2011</t>
  </si>
  <si>
    <t>Решение городского Совета № 34 от 08.02.06 г.</t>
  </si>
  <si>
    <t>Решение городского Совета № 187от 23.06.06г.</t>
  </si>
  <si>
    <t>Решение городского Совета № 440 от 14.12.05г.</t>
  </si>
  <si>
    <t>Решение городского Совета №463 от 28.12.2005 г.</t>
  </si>
  <si>
    <t>Решение городского Совета № 302 от 12.07.06 г.</t>
  </si>
  <si>
    <t>Решение городского Совета № 37 от 08.02.06 г.</t>
  </si>
  <si>
    <r>
      <t>2002-200</t>
    </r>
    <r>
      <rPr>
        <sz val="10"/>
        <color indexed="10"/>
        <rFont val="Arial Cyr"/>
        <family val="0"/>
      </rPr>
      <t>7</t>
    </r>
  </si>
  <si>
    <r>
      <t>Решение городского Совета №</t>
    </r>
    <r>
      <rPr>
        <sz val="10"/>
        <color indexed="10"/>
        <rFont val="Arial Cyr"/>
        <family val="0"/>
      </rPr>
      <t xml:space="preserve"> 304</t>
    </r>
    <r>
      <rPr>
        <sz val="10"/>
        <rFont val="Arial Cyr"/>
        <family val="0"/>
      </rPr>
      <t xml:space="preserve"> от </t>
    </r>
    <r>
      <rPr>
        <sz val="10"/>
        <color indexed="10"/>
        <rFont val="Arial Cyr"/>
        <family val="0"/>
      </rPr>
      <t>12.07.04</t>
    </r>
    <r>
      <rPr>
        <sz val="10"/>
        <rFont val="Arial Cyr"/>
        <family val="0"/>
      </rPr>
      <t xml:space="preserve"> г.</t>
    </r>
  </si>
  <si>
    <t>Изменения</t>
  </si>
  <si>
    <t>Областные средства</t>
  </si>
  <si>
    <t>Инвестиционная программа</t>
  </si>
  <si>
    <t xml:space="preserve">Уточнение приложения </t>
  </si>
  <si>
    <t>доп.доходы</t>
  </si>
  <si>
    <t>Аля</t>
  </si>
  <si>
    <t>Оля</t>
  </si>
  <si>
    <t>Лена</t>
  </si>
  <si>
    <t>Наташа</t>
  </si>
  <si>
    <t>Ира</t>
  </si>
  <si>
    <t>Нина</t>
  </si>
  <si>
    <t>ЖКХ</t>
  </si>
  <si>
    <t>Экологическая программа</t>
  </si>
  <si>
    <t>Фонд непредвиденных расходов</t>
  </si>
  <si>
    <t>Изменения ко  2 чтению (Лена)</t>
  </si>
  <si>
    <t>Изменения ко  2 чтению</t>
  </si>
  <si>
    <t>Изменения к  3 чтению (Ярошук)</t>
  </si>
  <si>
    <t>Изменения ко  3 чтению (Непомнящих)</t>
  </si>
  <si>
    <t>Изменения ко  3 чтению (Соколов)</t>
  </si>
  <si>
    <t>Изменения ко  3 чтению (Шитиков)</t>
  </si>
  <si>
    <t>Изменения к 3 чтению (Бойко)</t>
  </si>
  <si>
    <t>Изменения к  3 чтению (Сычев)</t>
  </si>
  <si>
    <t>Изменения ко  3 чтению (Калашников)</t>
  </si>
  <si>
    <t>Изменения ко 2 чтению</t>
  </si>
  <si>
    <t>Изменения ко 2 чтению (ЖКХ)</t>
  </si>
  <si>
    <t>Изменения ко 2 чтению (зарплате)</t>
  </si>
  <si>
    <t>дополнительно</t>
  </si>
  <si>
    <t>"Развитие системы образования Калининграда на 2007-2011г.г."</t>
  </si>
  <si>
    <t>"Развитие здравоохранения города Калининграда на период 2007-2011 годы", в том числе подпрограммы:</t>
  </si>
  <si>
    <t>1.1</t>
  </si>
  <si>
    <t>1.2</t>
  </si>
  <si>
    <t>1.3</t>
  </si>
  <si>
    <t>1.4</t>
  </si>
  <si>
    <t>"Совершенствование первичной медико-санитарной помощи населению города Калининграда"</t>
  </si>
  <si>
    <t>"Здоровый ребенок"</t>
  </si>
  <si>
    <t>решение №107,приказы</t>
  </si>
  <si>
    <t>"Ремонт объектов жилищного хозяйства города Калининграда в 2007 году"</t>
  </si>
  <si>
    <t>"Переселение граждан из ветхого и аварийного жилищного фонда города Калининграда на 2005-2010 г.г"</t>
  </si>
  <si>
    <t>"Программа развития инженерной инфраструктуры г.Калининграда на 2007-2010годы "Газификация"</t>
  </si>
  <si>
    <t xml:space="preserve">                                                                                                    Приложение  № 11</t>
  </si>
  <si>
    <t xml:space="preserve">                                                                                                    №_____ от ___.___.2007 г. </t>
  </si>
  <si>
    <t xml:space="preserve">                                                                                                    от 20.12.2006 г. №491</t>
  </si>
  <si>
    <t>Утверждено на 2007 год</t>
  </si>
  <si>
    <t>Перечень целевых программ, финансируемых из городского бюджета в 2007 году</t>
  </si>
  <si>
    <t>"Программа мероприятий по оздоровлению экологической обстановки в г. Калининграде на 2006-2008г.г."</t>
  </si>
  <si>
    <t>ФМХ</t>
  </si>
  <si>
    <t>решение ГС № 246 от 11.07.2007г</t>
  </si>
  <si>
    <t>Елена Конст.</t>
  </si>
  <si>
    <t xml:space="preserve">                                                                                                     к решению окружного  Совета</t>
  </si>
  <si>
    <t>Утверждено на 2007 год № 316 от 17.10.2007 г.</t>
  </si>
  <si>
    <t xml:space="preserve">                                                                                                    Приложение  № 5</t>
  </si>
  <si>
    <t xml:space="preserve">                                                                                                                                               Приложение  № 5</t>
  </si>
  <si>
    <t xml:space="preserve">                                                                                                                                                Приложение  № 11</t>
  </si>
  <si>
    <t xml:space="preserve">                                                                                                                                  к решению городского Совета</t>
  </si>
  <si>
    <t xml:space="preserve">                                                                                                                                  депутатов Калининграда</t>
  </si>
  <si>
    <t>№ 491 от 20 декабря 2006 г.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</si>
  <si>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</si>
  <si>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к решению окружного  Совета</t>
  </si>
  <si>
    <t xml:space="preserve">                                                                                                                                              депутатов города Калининграда</t>
  </si>
  <si>
    <t xml:space="preserve">                                                                                                                                 №   424   от 19 декабря 2007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</si>
</sst>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00000"/>
    <numFmt numFmtId="167" formatCode="#,##0.0_ ;[Red]\-#,##0.0\ "/>
  </numFmts>
  <fonts count="12">
    <font>
      <sz val="10"/>
      <name val="Arial Cyr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164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64" fontId="0" fillId="0" borderId="3" xfId="0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12" fontId="0" fillId="0" borderId="0" xfId="0" applyNumberFormat="1" applyAlignment="1">
      <alignment wrapText="1"/>
    </xf>
    <xf numFmtId="12" fontId="0" fillId="0" borderId="0" xfId="0" applyNumberFormat="1" applyAlignment="1">
      <alignment/>
    </xf>
    <xf numFmtId="0" fontId="4" fillId="0" borderId="0" xfId="0" applyFont="1" applyAlignment="1">
      <alignment horizontal="right" wrapText="1"/>
    </xf>
    <xf numFmtId="1" fontId="0" fillId="0" borderId="0" xfId="0" applyNumberFormat="1" applyAlignment="1">
      <alignment vertical="center" wrapText="1"/>
    </xf>
    <xf numFmtId="12" fontId="0" fillId="0" borderId="4" xfId="0" applyNumberFormat="1" applyBorder="1" applyAlignment="1">
      <alignment horizontal="center" vertical="center" wrapText="1"/>
    </xf>
    <xf numFmtId="12" fontId="0" fillId="0" borderId="5" xfId="0" applyNumberForma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6" xfId="0" applyFont="1" applyBorder="1" applyAlignment="1">
      <alignment vertical="center" wrapText="1"/>
    </xf>
    <xf numFmtId="12" fontId="0" fillId="0" borderId="7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3" fontId="0" fillId="0" borderId="14" xfId="0" applyNumberFormat="1" applyBorder="1" applyAlignment="1">
      <alignment horizontal="center" vertical="center" wrapText="1"/>
    </xf>
    <xf numFmtId="12" fontId="0" fillId="0" borderId="15" xfId="0" applyNumberForma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164" fontId="0" fillId="0" borderId="16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12" fontId="0" fillId="0" borderId="18" xfId="0" applyNumberForma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164" fontId="0" fillId="0" borderId="19" xfId="0" applyNumberFormat="1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 wrapText="1"/>
    </xf>
    <xf numFmtId="3" fontId="0" fillId="0" borderId="21" xfId="0" applyNumberFormat="1" applyBorder="1" applyAlignment="1">
      <alignment horizontal="center" vertical="center" wrapText="1"/>
    </xf>
    <xf numFmtId="3" fontId="1" fillId="0" borderId="22" xfId="0" applyNumberFormat="1" applyFont="1" applyFill="1" applyBorder="1" applyAlignment="1">
      <alignment horizontal="center" vertical="center" wrapText="1"/>
    </xf>
    <xf numFmtId="12" fontId="8" fillId="0" borderId="23" xfId="0" applyNumberFormat="1" applyFont="1" applyBorder="1" applyAlignment="1">
      <alignment horizontal="center" vertical="center" wrapText="1"/>
    </xf>
    <xf numFmtId="12" fontId="8" fillId="0" borderId="24" xfId="0" applyNumberFormat="1" applyFont="1" applyBorder="1" applyAlignment="1">
      <alignment horizontal="center" vertical="center" wrapText="1"/>
    </xf>
    <xf numFmtId="12" fontId="8" fillId="0" borderId="25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3" fontId="1" fillId="0" borderId="27" xfId="0" applyNumberFormat="1" applyFont="1" applyFill="1" applyBorder="1" applyAlignment="1">
      <alignment horizontal="center" vertical="center" wrapText="1"/>
    </xf>
    <xf numFmtId="3" fontId="1" fillId="0" borderId="26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3" fontId="7" fillId="0" borderId="28" xfId="0" applyNumberFormat="1" applyFont="1" applyFill="1" applyBorder="1" applyAlignment="1">
      <alignment horizontal="center" vertical="center" wrapText="1"/>
    </xf>
    <xf numFmtId="0" fontId="8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167" fontId="11" fillId="0" borderId="16" xfId="0" applyNumberFormat="1" applyFont="1" applyBorder="1" applyAlignment="1">
      <alignment horizontal="center" vertical="center" wrapText="1"/>
    </xf>
    <xf numFmtId="167" fontId="11" fillId="0" borderId="1" xfId="0" applyNumberFormat="1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/>
    </xf>
    <xf numFmtId="167" fontId="8" fillId="0" borderId="1" xfId="0" applyNumberFormat="1" applyFont="1" applyBorder="1" applyAlignment="1">
      <alignment horizontal="center" vertical="center" wrapText="1"/>
    </xf>
    <xf numFmtId="167" fontId="8" fillId="0" borderId="2" xfId="0" applyNumberFormat="1" applyFont="1" applyBorder="1" applyAlignment="1">
      <alignment horizontal="center" vertical="center" wrapText="1"/>
    </xf>
    <xf numFmtId="167" fontId="8" fillId="0" borderId="2" xfId="0" applyNumberFormat="1" applyFont="1" applyBorder="1" applyAlignment="1">
      <alignment horizontal="center" vertical="center"/>
    </xf>
    <xf numFmtId="167" fontId="8" fillId="0" borderId="3" xfId="0" applyNumberFormat="1" applyFont="1" applyBorder="1" applyAlignment="1">
      <alignment horizontal="center" vertical="center" wrapText="1"/>
    </xf>
    <xf numFmtId="167" fontId="8" fillId="0" borderId="3" xfId="0" applyNumberFormat="1" applyFont="1" applyBorder="1" applyAlignment="1">
      <alignment horizontal="center" vertical="center"/>
    </xf>
    <xf numFmtId="167" fontId="8" fillId="0" borderId="13" xfId="0" applyNumberFormat="1" applyFont="1" applyBorder="1" applyAlignment="1">
      <alignment horizontal="center" vertical="center"/>
    </xf>
    <xf numFmtId="165" fontId="7" fillId="0" borderId="28" xfId="0" applyNumberFormat="1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7" fillId="0" borderId="28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right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8" fillId="2" borderId="31" xfId="0" applyNumberFormat="1" applyFont="1" applyFill="1" applyBorder="1" applyAlignment="1">
      <alignment horizontal="center" vertical="center" wrapText="1"/>
    </xf>
    <xf numFmtId="4" fontId="8" fillId="2" borderId="23" xfId="0" applyNumberFormat="1" applyFont="1" applyFill="1" applyBorder="1" applyAlignment="1">
      <alignment horizontal="center" vertical="center" wrapText="1"/>
    </xf>
    <xf numFmtId="4" fontId="8" fillId="2" borderId="24" xfId="0" applyNumberFormat="1" applyFont="1" applyFill="1" applyBorder="1" applyAlignment="1">
      <alignment horizontal="center" vertical="center" wrapText="1"/>
    </xf>
    <xf numFmtId="4" fontId="8" fillId="2" borderId="25" xfId="0" applyNumberFormat="1" applyFont="1" applyFill="1" applyBorder="1" applyAlignment="1">
      <alignment horizontal="center" vertical="center" wrapText="1"/>
    </xf>
    <xf numFmtId="4" fontId="7" fillId="2" borderId="2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167" fontId="0" fillId="0" borderId="0" xfId="0" applyNumberFormat="1" applyFont="1" applyAlignment="1">
      <alignment wrapText="1"/>
    </xf>
    <xf numFmtId="1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32" xfId="0" applyFont="1" applyBorder="1" applyAlignment="1">
      <alignment/>
    </xf>
    <xf numFmtId="0" fontId="0" fillId="0" borderId="11" xfId="0" applyFont="1" applyBorder="1" applyAlignment="1">
      <alignment/>
    </xf>
    <xf numFmtId="167" fontId="8" fillId="0" borderId="1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167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4" fontId="0" fillId="0" borderId="0" xfId="0" applyNumberFormat="1" applyFont="1" applyFill="1" applyAlignment="1">
      <alignment horizontal="right"/>
    </xf>
    <xf numFmtId="167" fontId="8" fillId="0" borderId="3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67" fontId="11" fillId="0" borderId="16" xfId="0" applyNumberFormat="1" applyFont="1" applyBorder="1" applyAlignment="1">
      <alignment horizontal="center" vertical="center" wrapText="1"/>
    </xf>
    <xf numFmtId="167" fontId="11" fillId="0" borderId="6" xfId="0" applyNumberFormat="1" applyFont="1" applyBorder="1" applyAlignment="1">
      <alignment horizontal="center" vertical="center" wrapText="1"/>
    </xf>
    <xf numFmtId="167" fontId="11" fillId="0" borderId="17" xfId="0" applyNumberFormat="1" applyFont="1" applyBorder="1" applyAlignment="1">
      <alignment horizontal="center" vertical="center" wrapText="1"/>
    </xf>
    <xf numFmtId="167" fontId="11" fillId="0" borderId="34" xfId="0" applyNumberFormat="1" applyFont="1" applyBorder="1" applyAlignment="1">
      <alignment horizontal="center" vertical="center" wrapText="1"/>
    </xf>
    <xf numFmtId="167" fontId="8" fillId="0" borderId="16" xfId="0" applyNumberFormat="1" applyFont="1" applyBorder="1" applyAlignment="1">
      <alignment horizontal="center"/>
    </xf>
    <xf numFmtId="167" fontId="8" fillId="0" borderId="6" xfId="0" applyNumberFormat="1" applyFont="1" applyBorder="1" applyAlignment="1">
      <alignment horizontal="center"/>
    </xf>
    <xf numFmtId="167" fontId="11" fillId="3" borderId="16" xfId="0" applyNumberFormat="1" applyFont="1" applyFill="1" applyBorder="1" applyAlignment="1">
      <alignment horizontal="center" vertical="center" wrapText="1"/>
    </xf>
    <xf numFmtId="167" fontId="11" fillId="3" borderId="6" xfId="0" applyNumberFormat="1" applyFont="1" applyFill="1" applyBorder="1" applyAlignment="1">
      <alignment horizontal="center" vertical="center" wrapText="1"/>
    </xf>
    <xf numFmtId="165" fontId="10" fillId="0" borderId="15" xfId="0" applyNumberFormat="1" applyFont="1" applyBorder="1" applyAlignment="1">
      <alignment horizontal="center" vertical="center" wrapText="1"/>
    </xf>
    <xf numFmtId="165" fontId="10" fillId="0" borderId="35" xfId="0" applyNumberFormat="1" applyFont="1" applyBorder="1" applyAlignment="1">
      <alignment horizontal="center" vertical="center" wrapText="1"/>
    </xf>
    <xf numFmtId="12" fontId="7" fillId="0" borderId="36" xfId="0" applyNumberFormat="1" applyFont="1" applyBorder="1" applyAlignment="1">
      <alignment horizontal="center" vertical="center" wrapText="1"/>
    </xf>
    <xf numFmtId="12" fontId="7" fillId="0" borderId="3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4" fontId="7" fillId="2" borderId="44" xfId="0" applyNumberFormat="1" applyFont="1" applyFill="1" applyBorder="1" applyAlignment="1">
      <alignment horizontal="center" vertical="center" wrapText="1"/>
    </xf>
    <xf numFmtId="4" fontId="7" fillId="2" borderId="2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12" fontId="1" fillId="0" borderId="36" xfId="0" applyNumberFormat="1" applyFont="1" applyBorder="1" applyAlignment="1">
      <alignment horizontal="center" vertical="center" wrapText="1"/>
    </xf>
    <xf numFmtId="12" fontId="1" fillId="0" borderId="37" xfId="0" applyNumberFormat="1" applyFont="1" applyBorder="1" applyAlignment="1">
      <alignment horizontal="center" vertical="center" wrapText="1"/>
    </xf>
    <xf numFmtId="12" fontId="1" fillId="0" borderId="2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35"/>
  <sheetViews>
    <sheetView tabSelected="1" view="pageBreakPreview" zoomScale="75" zoomScaleNormal="75" zoomScaleSheetLayoutView="75" workbookViewId="0" topLeftCell="A1">
      <selection activeCell="B4" sqref="B4:BG4"/>
    </sheetView>
  </sheetViews>
  <sheetFormatPr defaultColWidth="9.00390625" defaultRowHeight="12.75"/>
  <cols>
    <col min="1" max="1" width="7.625" style="91" bestFit="1" customWidth="1"/>
    <col min="2" max="2" width="80.625" style="91" customWidth="1"/>
    <col min="3" max="3" width="20.875" style="91" hidden="1" customWidth="1"/>
    <col min="4" max="4" width="12.875" style="92" hidden="1" customWidth="1"/>
    <col min="5" max="5" width="7.625" style="91" hidden="1" customWidth="1"/>
    <col min="6" max="6" width="26.125" style="91" customWidth="1"/>
    <col min="7" max="7" width="14.25390625" style="93" hidden="1" customWidth="1"/>
    <col min="8" max="8" width="14.00390625" style="93" hidden="1" customWidth="1"/>
    <col min="9" max="9" width="14.75390625" style="93" hidden="1" customWidth="1"/>
    <col min="10" max="10" width="14.25390625" style="93" hidden="1" customWidth="1"/>
    <col min="11" max="12" width="13.875" style="93" hidden="1" customWidth="1"/>
    <col min="13" max="13" width="12.625" style="93" hidden="1" customWidth="1"/>
    <col min="14" max="19" width="0" style="93" hidden="1" customWidth="1"/>
    <col min="20" max="20" width="11.875" style="93" hidden="1" customWidth="1"/>
    <col min="21" max="23" width="0" style="93" hidden="1" customWidth="1"/>
    <col min="24" max="24" width="9.875" style="93" hidden="1" customWidth="1"/>
    <col min="25" max="25" width="0" style="93" hidden="1" customWidth="1"/>
    <col min="26" max="26" width="9.375" style="93" hidden="1" customWidth="1"/>
    <col min="27" max="58" width="0" style="93" hidden="1" customWidth="1"/>
    <col min="59" max="59" width="10.75390625" style="91" customWidth="1"/>
    <col min="60" max="63" width="9.125" style="91" hidden="1" customWidth="1"/>
    <col min="64" max="64" width="71.75390625" style="91" hidden="1" customWidth="1"/>
    <col min="65" max="65" width="9.125" style="91" hidden="1" customWidth="1"/>
    <col min="66" max="66" width="9.125" style="91" customWidth="1"/>
    <col min="67" max="67" width="5.00390625" style="91" customWidth="1"/>
    <col min="68" max="68" width="0.37109375" style="91" hidden="1" customWidth="1"/>
    <col min="69" max="72" width="9.125" style="91" hidden="1" customWidth="1"/>
    <col min="73" max="73" width="3.25390625" style="91" customWidth="1"/>
    <col min="74" max="77" width="9.125" style="91" hidden="1" customWidth="1"/>
    <col min="78" max="78" width="3.125" style="91" customWidth="1"/>
    <col min="79" max="82" width="9.125" style="91" hidden="1" customWidth="1"/>
    <col min="83" max="16384" width="9.125" style="91" customWidth="1"/>
  </cols>
  <sheetData>
    <row r="1" spans="1:59" ht="14.25" customHeight="1">
      <c r="A1" s="90"/>
      <c r="B1" s="129" t="s">
        <v>138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</row>
    <row r="2" spans="2:59" ht="14.25" customHeight="1">
      <c r="B2" s="129" t="s">
        <v>144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</row>
    <row r="3" spans="2:59" ht="14.25" customHeight="1">
      <c r="B3" s="129" t="s">
        <v>145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</row>
    <row r="4" spans="2:66" ht="14.25" customHeight="1">
      <c r="B4" s="129" t="s">
        <v>146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N4" s="91" t="s">
        <v>143</v>
      </c>
    </row>
    <row r="5" spans="2:59" ht="12.75">
      <c r="B5" s="104"/>
      <c r="C5" s="104"/>
      <c r="D5" s="105"/>
      <c r="E5" s="104"/>
      <c r="F5" s="104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4"/>
    </row>
    <row r="6" spans="2:59" ht="18" customHeight="1">
      <c r="B6" s="129" t="s">
        <v>139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</row>
    <row r="7" spans="2:59" ht="15" customHeight="1">
      <c r="B7" s="129" t="s">
        <v>140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</row>
    <row r="8" spans="2:59" ht="15" customHeight="1">
      <c r="B8" s="129" t="s">
        <v>141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</row>
    <row r="9" spans="2:59" ht="12.75" customHeight="1">
      <c r="B9" s="129" t="s">
        <v>142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</row>
    <row r="10" spans="1:63" ht="45.75" customHeight="1">
      <c r="A10" s="120" t="s">
        <v>130</v>
      </c>
      <c r="B10" s="120"/>
      <c r="C10" s="120"/>
      <c r="D10" s="120"/>
      <c r="BK10" s="16" t="s">
        <v>137</v>
      </c>
    </row>
    <row r="11" spans="1:63" ht="13.5" customHeight="1" thickBot="1">
      <c r="A11" s="94"/>
      <c r="B11" s="94"/>
      <c r="C11" s="94"/>
      <c r="D11" s="83" t="s">
        <v>0</v>
      </c>
      <c r="E11" s="94"/>
      <c r="F11" s="94"/>
      <c r="G11" s="95"/>
      <c r="H11" s="95"/>
      <c r="I11" s="95"/>
      <c r="J11" s="95"/>
      <c r="BK11" s="16" t="s">
        <v>135</v>
      </c>
    </row>
    <row r="12" spans="1:63" s="2" customFormat="1" ht="14.25" customHeight="1">
      <c r="A12" s="121" t="s">
        <v>1</v>
      </c>
      <c r="B12" s="123" t="s">
        <v>2</v>
      </c>
      <c r="C12" s="125" t="s">
        <v>3</v>
      </c>
      <c r="D12" s="127" t="s">
        <v>136</v>
      </c>
      <c r="F12" s="116" t="s">
        <v>129</v>
      </c>
      <c r="G12" s="108" t="s">
        <v>87</v>
      </c>
      <c r="H12" s="108" t="s">
        <v>88</v>
      </c>
      <c r="I12" s="108" t="s">
        <v>122</v>
      </c>
      <c r="J12" s="108" t="s">
        <v>90</v>
      </c>
      <c r="K12" s="108" t="s">
        <v>132</v>
      </c>
      <c r="L12" s="114" t="s">
        <v>133</v>
      </c>
      <c r="M12" s="108" t="s">
        <v>91</v>
      </c>
      <c r="N12" s="108"/>
      <c r="O12" s="108"/>
      <c r="P12" s="108"/>
      <c r="Q12" s="108"/>
      <c r="R12" s="108"/>
      <c r="S12" s="108"/>
      <c r="T12" s="108" t="s">
        <v>89</v>
      </c>
      <c r="U12" s="108" t="s">
        <v>92</v>
      </c>
      <c r="V12" s="108" t="s">
        <v>93</v>
      </c>
      <c r="W12" s="108" t="s">
        <v>94</v>
      </c>
      <c r="X12" s="108" t="s">
        <v>95</v>
      </c>
      <c r="Y12" s="108" t="s">
        <v>96</v>
      </c>
      <c r="Z12" s="108" t="s">
        <v>134</v>
      </c>
      <c r="AA12" s="108" t="s">
        <v>97</v>
      </c>
      <c r="AB12" s="108" t="s">
        <v>98</v>
      </c>
      <c r="AC12" s="108" t="s">
        <v>99</v>
      </c>
      <c r="AD12" s="108" t="s">
        <v>100</v>
      </c>
      <c r="AE12" s="108" t="s">
        <v>101</v>
      </c>
      <c r="AF12" s="108" t="s">
        <v>102</v>
      </c>
      <c r="AG12" s="108" t="s">
        <v>103</v>
      </c>
      <c r="AH12" s="108" t="s">
        <v>104</v>
      </c>
      <c r="AI12" s="108" t="s">
        <v>105</v>
      </c>
      <c r="AJ12" s="108" t="s">
        <v>106</v>
      </c>
      <c r="AK12" s="108" t="s">
        <v>107</v>
      </c>
      <c r="AL12" s="108" t="s">
        <v>108</v>
      </c>
      <c r="AM12" s="108" t="s">
        <v>109</v>
      </c>
      <c r="AN12" s="108" t="s">
        <v>110</v>
      </c>
      <c r="AO12" s="108" t="s">
        <v>110</v>
      </c>
      <c r="AP12" s="108" t="s">
        <v>111</v>
      </c>
      <c r="AQ12" s="108" t="s">
        <v>112</v>
      </c>
      <c r="AR12" s="108" t="s">
        <v>113</v>
      </c>
      <c r="AS12" s="108"/>
      <c r="AT12" s="112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10"/>
      <c r="BK12" s="16" t="s">
        <v>61</v>
      </c>
    </row>
    <row r="13" spans="1:63" s="2" customFormat="1" ht="33.75" customHeight="1" thickBot="1">
      <c r="A13" s="122"/>
      <c r="B13" s="124"/>
      <c r="C13" s="126"/>
      <c r="D13" s="128"/>
      <c r="E13" s="2" t="s">
        <v>23</v>
      </c>
      <c r="F13" s="117"/>
      <c r="G13" s="109"/>
      <c r="H13" s="109"/>
      <c r="I13" s="109"/>
      <c r="J13" s="109"/>
      <c r="K13" s="109"/>
      <c r="L13" s="115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13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11"/>
      <c r="BK13" s="16" t="s">
        <v>127</v>
      </c>
    </row>
    <row r="14" spans="1:63" s="2" customFormat="1" ht="33.75" customHeight="1">
      <c r="A14" s="64">
        <v>1</v>
      </c>
      <c r="B14" s="77" t="s">
        <v>115</v>
      </c>
      <c r="C14" s="56"/>
      <c r="D14" s="84">
        <f>D15+D16+D17+D18</f>
        <v>33881</v>
      </c>
      <c r="E14" s="54"/>
      <c r="F14" s="78">
        <f>F15+F16+F17+F18</f>
        <v>30908.4</v>
      </c>
      <c r="G14" s="68">
        <f>G15+G16+G17+G18</f>
        <v>-2972.6</v>
      </c>
      <c r="H14" s="68"/>
      <c r="I14" s="68"/>
      <c r="J14" s="68"/>
      <c r="K14" s="68"/>
      <c r="L14" s="68">
        <f>L15+L16+L17+L18</f>
        <v>0</v>
      </c>
      <c r="M14" s="68">
        <f aca="true" t="shared" si="0" ref="M14:Z14">M15+M16+M17+M18</f>
        <v>0</v>
      </c>
      <c r="N14" s="68">
        <f t="shared" si="0"/>
        <v>0</v>
      </c>
      <c r="O14" s="68">
        <f t="shared" si="0"/>
        <v>0</v>
      </c>
      <c r="P14" s="68">
        <f t="shared" si="0"/>
        <v>0</v>
      </c>
      <c r="Q14" s="68">
        <f t="shared" si="0"/>
        <v>0</v>
      </c>
      <c r="R14" s="68">
        <f t="shared" si="0"/>
        <v>0</v>
      </c>
      <c r="S14" s="68">
        <f t="shared" si="0"/>
        <v>0</v>
      </c>
      <c r="T14" s="68">
        <f t="shared" si="0"/>
        <v>0</v>
      </c>
      <c r="U14" s="68">
        <f t="shared" si="0"/>
        <v>0</v>
      </c>
      <c r="V14" s="68">
        <f t="shared" si="0"/>
        <v>0</v>
      </c>
      <c r="W14" s="68">
        <f t="shared" si="0"/>
        <v>0</v>
      </c>
      <c r="X14" s="68">
        <f t="shared" si="0"/>
        <v>0</v>
      </c>
      <c r="Y14" s="68">
        <f t="shared" si="0"/>
        <v>0</v>
      </c>
      <c r="Z14" s="68">
        <f t="shared" si="0"/>
        <v>-2972.6</v>
      </c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9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7"/>
      <c r="BK14" s="91"/>
    </row>
    <row r="15" spans="1:63" s="97" customFormat="1" ht="31.5">
      <c r="A15" s="65" t="s">
        <v>116</v>
      </c>
      <c r="B15" s="55" t="s">
        <v>120</v>
      </c>
      <c r="C15" s="57" t="s">
        <v>37</v>
      </c>
      <c r="D15" s="85">
        <v>22597.2</v>
      </c>
      <c r="E15" s="96" t="e">
        <f>D16/#REF!*100</f>
        <v>#REF!</v>
      </c>
      <c r="F15" s="79">
        <f>D15+G15</f>
        <v>20198.7</v>
      </c>
      <c r="G15" s="70">
        <f>SUM(H15:BF15)</f>
        <v>-2398.5</v>
      </c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>
        <v>-2398.5</v>
      </c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K15" s="16" t="s">
        <v>126</v>
      </c>
    </row>
    <row r="16" spans="1:63" s="97" customFormat="1" ht="27" customHeight="1">
      <c r="A16" s="66" t="s">
        <v>117</v>
      </c>
      <c r="B16" s="28" t="s">
        <v>8</v>
      </c>
      <c r="C16" s="58" t="s">
        <v>35</v>
      </c>
      <c r="D16" s="85">
        <v>990</v>
      </c>
      <c r="E16" s="96"/>
      <c r="F16" s="80">
        <f aca="true" t="shared" si="1" ref="F16:F34">D16+G16</f>
        <v>990</v>
      </c>
      <c r="G16" s="71">
        <f aca="true" t="shared" si="2" ref="G16:G31">SUM(H16:BF16)</f>
        <v>0</v>
      </c>
      <c r="H16" s="71"/>
      <c r="I16" s="71"/>
      <c r="J16" s="71"/>
      <c r="K16" s="71"/>
      <c r="L16" s="71">
        <v>0</v>
      </c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K16" s="16" t="s">
        <v>60</v>
      </c>
    </row>
    <row r="17" spans="1:63" s="97" customFormat="1" ht="29.25" customHeight="1">
      <c r="A17" s="66" t="s">
        <v>118</v>
      </c>
      <c r="B17" s="28" t="s">
        <v>34</v>
      </c>
      <c r="C17" s="58" t="s">
        <v>36</v>
      </c>
      <c r="D17" s="85">
        <v>3460.9</v>
      </c>
      <c r="E17" s="96"/>
      <c r="F17" s="80">
        <f t="shared" si="1"/>
        <v>3460.9</v>
      </c>
      <c r="G17" s="71">
        <f t="shared" si="2"/>
        <v>0</v>
      </c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K17" s="16" t="s">
        <v>61</v>
      </c>
    </row>
    <row r="18" spans="1:63" s="97" customFormat="1" ht="15.75">
      <c r="A18" s="66" t="s">
        <v>119</v>
      </c>
      <c r="B18" s="28" t="s">
        <v>121</v>
      </c>
      <c r="C18" s="58"/>
      <c r="D18" s="85">
        <v>6832.9</v>
      </c>
      <c r="E18" s="96"/>
      <c r="F18" s="80">
        <f t="shared" si="1"/>
        <v>6258.799999999999</v>
      </c>
      <c r="G18" s="71">
        <f t="shared" si="2"/>
        <v>-574.1</v>
      </c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>
        <v>-574.1</v>
      </c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K18" s="16" t="s">
        <v>128</v>
      </c>
    </row>
    <row r="19" spans="1:58" s="97" customFormat="1" ht="42" customHeight="1">
      <c r="A19" s="45">
        <v>2</v>
      </c>
      <c r="B19" s="28" t="s">
        <v>76</v>
      </c>
      <c r="C19" s="59" t="s">
        <v>24</v>
      </c>
      <c r="D19" s="86">
        <v>19200</v>
      </c>
      <c r="F19" s="80">
        <f t="shared" si="1"/>
        <v>19200</v>
      </c>
      <c r="G19" s="71">
        <f t="shared" si="2"/>
        <v>0</v>
      </c>
      <c r="H19" s="71"/>
      <c r="I19" s="71"/>
      <c r="J19" s="71"/>
      <c r="K19" s="71">
        <v>0</v>
      </c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</row>
    <row r="20" spans="1:58" s="97" customFormat="1" ht="40.5" customHeight="1">
      <c r="A20" s="45">
        <v>3</v>
      </c>
      <c r="B20" s="28" t="s">
        <v>16</v>
      </c>
      <c r="C20" s="59" t="s">
        <v>22</v>
      </c>
      <c r="D20" s="86">
        <v>1500</v>
      </c>
      <c r="F20" s="80">
        <f t="shared" si="1"/>
        <v>1500</v>
      </c>
      <c r="G20" s="71">
        <f t="shared" si="2"/>
        <v>0</v>
      </c>
      <c r="H20" s="71"/>
      <c r="I20" s="71"/>
      <c r="J20" s="71"/>
      <c r="K20" s="71">
        <v>0</v>
      </c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</row>
    <row r="21" spans="1:58" s="97" customFormat="1" ht="26.25" customHeight="1">
      <c r="A21" s="45">
        <v>4</v>
      </c>
      <c r="B21" s="28" t="s">
        <v>13</v>
      </c>
      <c r="C21" s="59" t="s">
        <v>15</v>
      </c>
      <c r="D21" s="86">
        <v>19518.6</v>
      </c>
      <c r="F21" s="80">
        <f t="shared" si="1"/>
        <v>19518.6</v>
      </c>
      <c r="G21" s="71">
        <f t="shared" si="2"/>
        <v>0</v>
      </c>
      <c r="H21" s="71"/>
      <c r="I21" s="71"/>
      <c r="J21" s="71"/>
      <c r="K21" s="71">
        <v>0</v>
      </c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</row>
    <row r="22" spans="1:58" s="97" customFormat="1" ht="27" customHeight="1">
      <c r="A22" s="45">
        <v>5</v>
      </c>
      <c r="B22" s="28" t="s">
        <v>25</v>
      </c>
      <c r="C22" s="59" t="s">
        <v>26</v>
      </c>
      <c r="D22" s="86">
        <v>13160</v>
      </c>
      <c r="F22" s="80">
        <v>10262</v>
      </c>
      <c r="G22" s="71">
        <f t="shared" si="2"/>
        <v>-478</v>
      </c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>
        <v>-478</v>
      </c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</row>
    <row r="23" spans="1:58" s="97" customFormat="1" ht="25.5" customHeight="1">
      <c r="A23" s="46">
        <v>6</v>
      </c>
      <c r="B23" s="53" t="s">
        <v>29</v>
      </c>
      <c r="C23" s="60" t="s">
        <v>31</v>
      </c>
      <c r="D23" s="87">
        <v>22943.98</v>
      </c>
      <c r="F23" s="80">
        <f>D23+G23</f>
        <v>22867.899999999998</v>
      </c>
      <c r="G23" s="71">
        <f>SUM(H23:BF23)</f>
        <v>-76.08</v>
      </c>
      <c r="H23" s="71"/>
      <c r="I23" s="71"/>
      <c r="J23" s="71"/>
      <c r="K23" s="71">
        <v>-76.08</v>
      </c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</row>
    <row r="24" spans="1:58" s="97" customFormat="1" ht="33" customHeight="1">
      <c r="A24" s="46">
        <v>7</v>
      </c>
      <c r="B24" s="28" t="s">
        <v>42</v>
      </c>
      <c r="C24" s="61" t="s">
        <v>37</v>
      </c>
      <c r="D24" s="87">
        <v>56944</v>
      </c>
      <c r="F24" s="80">
        <f t="shared" si="1"/>
        <v>53942.5</v>
      </c>
      <c r="G24" s="71">
        <f t="shared" si="2"/>
        <v>-3001.5</v>
      </c>
      <c r="H24" s="71"/>
      <c r="I24" s="71"/>
      <c r="J24" s="71"/>
      <c r="K24" s="71">
        <v>-3001.5</v>
      </c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</row>
    <row r="25" spans="1:58" s="97" customFormat="1" ht="33.75" customHeight="1">
      <c r="A25" s="46">
        <v>8</v>
      </c>
      <c r="B25" s="28" t="s">
        <v>44</v>
      </c>
      <c r="C25" s="57" t="s">
        <v>37</v>
      </c>
      <c r="D25" s="87">
        <v>17985</v>
      </c>
      <c r="F25" s="80">
        <f t="shared" si="1"/>
        <v>15499.3</v>
      </c>
      <c r="G25" s="71">
        <f t="shared" si="2"/>
        <v>-2485.7</v>
      </c>
      <c r="H25" s="71"/>
      <c r="I25" s="71"/>
      <c r="J25" s="71"/>
      <c r="K25" s="71">
        <v>-2485.7</v>
      </c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</row>
    <row r="26" spans="1:58" s="98" customFormat="1" ht="32.25" customHeight="1">
      <c r="A26" s="45">
        <v>9</v>
      </c>
      <c r="B26" s="28" t="s">
        <v>69</v>
      </c>
      <c r="C26" s="61"/>
      <c r="D26" s="86">
        <v>18624.5</v>
      </c>
      <c r="E26" s="97"/>
      <c r="F26" s="80">
        <f t="shared" si="1"/>
        <v>18092.75</v>
      </c>
      <c r="G26" s="71">
        <v>-531.75</v>
      </c>
      <c r="H26" s="71"/>
      <c r="I26" s="71"/>
      <c r="J26" s="71"/>
      <c r="K26" s="72">
        <v>-177.55</v>
      </c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</row>
    <row r="27" spans="1:58" ht="31.5">
      <c r="A27" s="45">
        <v>10</v>
      </c>
      <c r="B27" s="28" t="s">
        <v>70</v>
      </c>
      <c r="C27" s="61"/>
      <c r="D27" s="86">
        <v>25000</v>
      </c>
      <c r="E27" s="94"/>
      <c r="F27" s="80">
        <f t="shared" si="1"/>
        <v>25000</v>
      </c>
      <c r="G27" s="71">
        <f t="shared" si="2"/>
        <v>0</v>
      </c>
      <c r="H27" s="71"/>
      <c r="I27" s="71"/>
      <c r="J27" s="71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</row>
    <row r="28" spans="1:58" ht="31.5">
      <c r="A28" s="46">
        <v>11</v>
      </c>
      <c r="B28" s="53" t="s">
        <v>71</v>
      </c>
      <c r="C28" s="62"/>
      <c r="D28" s="87">
        <v>4597.6</v>
      </c>
      <c r="E28" s="94"/>
      <c r="F28" s="81">
        <f t="shared" si="1"/>
        <v>5572.4400000000005</v>
      </c>
      <c r="G28" s="73">
        <f t="shared" si="2"/>
        <v>974.84</v>
      </c>
      <c r="H28" s="73"/>
      <c r="I28" s="73"/>
      <c r="J28" s="73"/>
      <c r="K28" s="74">
        <v>974.84</v>
      </c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</row>
    <row r="29" spans="1:58" ht="15.75">
      <c r="A29" s="46">
        <v>12</v>
      </c>
      <c r="B29" s="53" t="s">
        <v>123</v>
      </c>
      <c r="C29" s="62"/>
      <c r="D29" s="87">
        <v>43820.91</v>
      </c>
      <c r="E29" s="94"/>
      <c r="F29" s="81">
        <f t="shared" si="1"/>
        <v>43139.76</v>
      </c>
      <c r="G29" s="73">
        <f t="shared" si="2"/>
        <v>-681.15</v>
      </c>
      <c r="H29" s="73"/>
      <c r="I29" s="73"/>
      <c r="J29" s="73"/>
      <c r="K29" s="74">
        <v>-681.15</v>
      </c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</row>
    <row r="30" spans="1:58" ht="31.5">
      <c r="A30" s="46">
        <v>13</v>
      </c>
      <c r="B30" s="53" t="s">
        <v>125</v>
      </c>
      <c r="C30" s="62"/>
      <c r="D30" s="87">
        <v>41604.9</v>
      </c>
      <c r="E30" s="94"/>
      <c r="F30" s="80">
        <f t="shared" si="1"/>
        <v>40606.8</v>
      </c>
      <c r="G30" s="73">
        <f t="shared" si="2"/>
        <v>-998.1</v>
      </c>
      <c r="H30" s="73"/>
      <c r="I30" s="73"/>
      <c r="J30" s="73"/>
      <c r="K30" s="71">
        <v>-998.1</v>
      </c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</row>
    <row r="31" spans="1:58" ht="31.5">
      <c r="A31" s="46">
        <v>14</v>
      </c>
      <c r="B31" s="53" t="s">
        <v>124</v>
      </c>
      <c r="C31" s="62"/>
      <c r="D31" s="87">
        <v>48854.6</v>
      </c>
      <c r="E31" s="94"/>
      <c r="F31" s="81">
        <f t="shared" si="1"/>
        <v>48816</v>
      </c>
      <c r="G31" s="73">
        <f t="shared" si="2"/>
        <v>-38.6</v>
      </c>
      <c r="H31" s="73"/>
      <c r="I31" s="73"/>
      <c r="J31" s="73"/>
      <c r="K31" s="71">
        <v>-38.6</v>
      </c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</row>
    <row r="32" spans="1:58" ht="36" customHeight="1">
      <c r="A32" s="45">
        <v>15</v>
      </c>
      <c r="B32" s="28" t="s">
        <v>72</v>
      </c>
      <c r="C32" s="61"/>
      <c r="D32" s="86">
        <v>73616</v>
      </c>
      <c r="E32" s="99"/>
      <c r="F32" s="80">
        <v>158468</v>
      </c>
      <c r="G32" s="71">
        <f>SUM(H32:BF32)</f>
        <v>86852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>
        <v>86852</v>
      </c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</row>
    <row r="33" spans="1:59" s="102" customFormat="1" ht="36" customHeight="1">
      <c r="A33" s="45">
        <v>16</v>
      </c>
      <c r="B33" s="28" t="s">
        <v>131</v>
      </c>
      <c r="C33" s="61"/>
      <c r="D33" s="86">
        <v>17827.84</v>
      </c>
      <c r="E33" s="100"/>
      <c r="F33" s="80">
        <f t="shared" si="1"/>
        <v>17534.84</v>
      </c>
      <c r="G33" s="71">
        <f>SUM(H33:BF33)</f>
        <v>-293</v>
      </c>
      <c r="H33" s="72"/>
      <c r="I33" s="72"/>
      <c r="J33" s="72"/>
      <c r="K33" s="72"/>
      <c r="L33" s="72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>
        <v>-293</v>
      </c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72"/>
      <c r="BG33" s="107"/>
    </row>
    <row r="34" spans="1:59" ht="27" customHeight="1" thickBot="1">
      <c r="A34" s="47">
        <v>17</v>
      </c>
      <c r="B34" s="29" t="s">
        <v>114</v>
      </c>
      <c r="C34" s="63"/>
      <c r="D34" s="88">
        <v>125110</v>
      </c>
      <c r="F34" s="79">
        <f t="shared" si="1"/>
        <v>125110</v>
      </c>
      <c r="G34" s="70">
        <f>SUM(H34:BF34)</f>
        <v>0</v>
      </c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106"/>
      <c r="BG34" s="107"/>
    </row>
    <row r="35" spans="1:58" ht="16.5" thickBot="1">
      <c r="A35" s="118" t="s">
        <v>11</v>
      </c>
      <c r="B35" s="119"/>
      <c r="C35" s="119"/>
      <c r="D35" s="89">
        <f>SUM(D14:D34)-D15-D16-D17-D18</f>
        <v>584188.9299999999</v>
      </c>
      <c r="E35" s="52" t="e">
        <f>SUM(E15:E32)</f>
        <v>#REF!</v>
      </c>
      <c r="F35" s="82">
        <f>SUM(F14:F34)-F15-F16-F17-F18</f>
        <v>656039.2899999999</v>
      </c>
      <c r="G35" s="76">
        <f aca="true" t="shared" si="3" ref="G35:L35">SUM(G14:G34)-G15-G16-G17-G18</f>
        <v>76270.36</v>
      </c>
      <c r="H35" s="76">
        <f t="shared" si="3"/>
        <v>0</v>
      </c>
      <c r="I35" s="76">
        <f t="shared" si="3"/>
        <v>0</v>
      </c>
      <c r="J35" s="76">
        <f t="shared" si="3"/>
        <v>0</v>
      </c>
      <c r="K35" s="76">
        <f t="shared" si="3"/>
        <v>-6483.84</v>
      </c>
      <c r="L35" s="76">
        <f t="shared" si="3"/>
        <v>0</v>
      </c>
      <c r="M35" s="76">
        <f aca="true" t="shared" si="4" ref="M35:Z35">SUM(M14:M34)-M15-M16-M17-M18</f>
        <v>0</v>
      </c>
      <c r="N35" s="76">
        <f t="shared" si="4"/>
        <v>0</v>
      </c>
      <c r="O35" s="76">
        <f t="shared" si="4"/>
        <v>0</v>
      </c>
      <c r="P35" s="76">
        <f t="shared" si="4"/>
        <v>0</v>
      </c>
      <c r="Q35" s="76">
        <f t="shared" si="4"/>
        <v>0</v>
      </c>
      <c r="R35" s="76">
        <f t="shared" si="4"/>
        <v>0</v>
      </c>
      <c r="S35" s="76">
        <f t="shared" si="4"/>
        <v>0</v>
      </c>
      <c r="T35" s="76">
        <f t="shared" si="4"/>
        <v>0</v>
      </c>
      <c r="U35" s="76">
        <f t="shared" si="4"/>
        <v>0</v>
      </c>
      <c r="V35" s="76">
        <f t="shared" si="4"/>
        <v>0</v>
      </c>
      <c r="W35" s="76">
        <f t="shared" si="4"/>
        <v>0</v>
      </c>
      <c r="X35" s="76">
        <f t="shared" si="4"/>
        <v>86852</v>
      </c>
      <c r="Y35" s="76">
        <f t="shared" si="4"/>
        <v>-478</v>
      </c>
      <c r="Z35" s="76">
        <f t="shared" si="4"/>
        <v>-2972.600000000001</v>
      </c>
      <c r="AA35" s="76">
        <f aca="true" t="shared" si="5" ref="AA35:BF35">SUM(AA14:AA34)-AA15-AA16-AA17-AA18</f>
        <v>0</v>
      </c>
      <c r="AB35" s="76">
        <f t="shared" si="5"/>
        <v>0</v>
      </c>
      <c r="AC35" s="76">
        <f t="shared" si="5"/>
        <v>-293</v>
      </c>
      <c r="AD35" s="76">
        <f t="shared" si="5"/>
        <v>0</v>
      </c>
      <c r="AE35" s="76">
        <f t="shared" si="5"/>
        <v>0</v>
      </c>
      <c r="AF35" s="76">
        <f t="shared" si="5"/>
        <v>0</v>
      </c>
      <c r="AG35" s="76">
        <f t="shared" si="5"/>
        <v>0</v>
      </c>
      <c r="AH35" s="76">
        <f t="shared" si="5"/>
        <v>0</v>
      </c>
      <c r="AI35" s="76">
        <f t="shared" si="5"/>
        <v>0</v>
      </c>
      <c r="AJ35" s="76">
        <f t="shared" si="5"/>
        <v>0</v>
      </c>
      <c r="AK35" s="76">
        <f t="shared" si="5"/>
        <v>0</v>
      </c>
      <c r="AL35" s="76">
        <f t="shared" si="5"/>
        <v>0</v>
      </c>
      <c r="AM35" s="76">
        <f t="shared" si="5"/>
        <v>0</v>
      </c>
      <c r="AN35" s="76">
        <f t="shared" si="5"/>
        <v>0</v>
      </c>
      <c r="AO35" s="76">
        <f t="shared" si="5"/>
        <v>0</v>
      </c>
      <c r="AP35" s="76">
        <f t="shared" si="5"/>
        <v>0</v>
      </c>
      <c r="AQ35" s="76">
        <f t="shared" si="5"/>
        <v>0</v>
      </c>
      <c r="AR35" s="76">
        <f t="shared" si="5"/>
        <v>0</v>
      </c>
      <c r="AS35" s="76">
        <f t="shared" si="5"/>
        <v>0</v>
      </c>
      <c r="AT35" s="76">
        <f t="shared" si="5"/>
        <v>0</v>
      </c>
      <c r="AU35" s="76">
        <f t="shared" si="5"/>
        <v>0</v>
      </c>
      <c r="AV35" s="76">
        <f t="shared" si="5"/>
        <v>0</v>
      </c>
      <c r="AW35" s="76">
        <f t="shared" si="5"/>
        <v>0</v>
      </c>
      <c r="AX35" s="76">
        <f t="shared" si="5"/>
        <v>0</v>
      </c>
      <c r="AY35" s="76">
        <f t="shared" si="5"/>
        <v>0</v>
      </c>
      <c r="AZ35" s="76">
        <f t="shared" si="5"/>
        <v>0</v>
      </c>
      <c r="BA35" s="76">
        <f t="shared" si="5"/>
        <v>0</v>
      </c>
      <c r="BB35" s="76">
        <f t="shared" si="5"/>
        <v>0</v>
      </c>
      <c r="BC35" s="76">
        <f t="shared" si="5"/>
        <v>0</v>
      </c>
      <c r="BD35" s="76">
        <f t="shared" si="5"/>
        <v>0</v>
      </c>
      <c r="BE35" s="76">
        <f t="shared" si="5"/>
        <v>0</v>
      </c>
      <c r="BF35" s="76">
        <f t="shared" si="5"/>
        <v>0</v>
      </c>
    </row>
  </sheetData>
  <mergeCells count="67">
    <mergeCell ref="B7:BG7"/>
    <mergeCell ref="B8:BG8"/>
    <mergeCell ref="B9:BG9"/>
    <mergeCell ref="B4:BG4"/>
    <mergeCell ref="B1:BG1"/>
    <mergeCell ref="B3:BG3"/>
    <mergeCell ref="B6:BG6"/>
    <mergeCell ref="B2:BG2"/>
    <mergeCell ref="A35:C35"/>
    <mergeCell ref="A10:D10"/>
    <mergeCell ref="A12:A13"/>
    <mergeCell ref="B12:B13"/>
    <mergeCell ref="C12:C13"/>
    <mergeCell ref="D12:D13"/>
    <mergeCell ref="F12:F13"/>
    <mergeCell ref="G12:G13"/>
    <mergeCell ref="H12:H13"/>
    <mergeCell ref="I12:I13"/>
    <mergeCell ref="J12:J13"/>
    <mergeCell ref="K12:K13"/>
    <mergeCell ref="M12:M13"/>
    <mergeCell ref="N12:N13"/>
    <mergeCell ref="L12:L13"/>
    <mergeCell ref="O12:O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Z12:Z13"/>
    <mergeCell ref="AA12:AA13"/>
    <mergeCell ref="AB12:AB13"/>
    <mergeCell ref="AC12:AC13"/>
    <mergeCell ref="AD12:AD13"/>
    <mergeCell ref="AE12:AE13"/>
    <mergeCell ref="AF12:AF13"/>
    <mergeCell ref="AG12:AG13"/>
    <mergeCell ref="AH12:AH13"/>
    <mergeCell ref="AI12:AI13"/>
    <mergeCell ref="AJ12:AJ13"/>
    <mergeCell ref="AK12:AK13"/>
    <mergeCell ref="AL12:AL13"/>
    <mergeCell ref="AM12:AM13"/>
    <mergeCell ref="AN12:AN13"/>
    <mergeCell ref="AO12:AO13"/>
    <mergeCell ref="AP12:AP13"/>
    <mergeCell ref="AQ12:AQ13"/>
    <mergeCell ref="AR12:AR13"/>
    <mergeCell ref="AS12:AS13"/>
    <mergeCell ref="AT12:AT13"/>
    <mergeCell ref="AU12:AU13"/>
    <mergeCell ref="AV12:AV13"/>
    <mergeCell ref="AW12:AW13"/>
    <mergeCell ref="AX12:AX13"/>
    <mergeCell ref="AY12:AY13"/>
    <mergeCell ref="AZ12:AZ13"/>
    <mergeCell ref="BA12:BA13"/>
    <mergeCell ref="BB12:BB13"/>
    <mergeCell ref="BC12:BC13"/>
    <mergeCell ref="BD12:BD13"/>
    <mergeCell ref="BE12:BE13"/>
    <mergeCell ref="BF12:BF13"/>
  </mergeCells>
  <printOptions/>
  <pageMargins left="0.35433070866141736" right="0.1968503937007874" top="0.35433070866141736" bottom="0" header="0.31496062992125984" footer="0.5118110236220472"/>
  <pageSetup fitToHeight="1" fitToWidth="1"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="75" zoomScaleNormal="75" workbookViewId="0" topLeftCell="J1">
      <selection activeCell="L19" sqref="L19"/>
    </sheetView>
  </sheetViews>
  <sheetFormatPr defaultColWidth="9.00390625" defaultRowHeight="12.75"/>
  <cols>
    <col min="1" max="1" width="6.875" style="0" hidden="1" customWidth="1"/>
    <col min="2" max="2" width="31.875" style="0" hidden="1" customWidth="1"/>
    <col min="3" max="3" width="36.375" style="0" hidden="1" customWidth="1"/>
    <col min="4" max="4" width="13.00390625" style="0" hidden="1" customWidth="1"/>
    <col min="5" max="8" width="14.00390625" style="0" hidden="1" customWidth="1"/>
    <col min="9" max="9" width="11.25390625" style="0" hidden="1" customWidth="1"/>
  </cols>
  <sheetData>
    <row r="1" spans="1:8" ht="28.5" customHeight="1">
      <c r="A1" s="133" t="s">
        <v>62</v>
      </c>
      <c r="B1" s="133"/>
      <c r="C1" s="133"/>
      <c r="D1" s="133"/>
      <c r="E1" s="133"/>
      <c r="F1" s="133"/>
      <c r="G1" s="133"/>
      <c r="H1" s="133"/>
    </row>
    <row r="2" spans="1:14" ht="13.5" customHeight="1" thickBot="1">
      <c r="A2" s="1"/>
      <c r="B2" s="1"/>
      <c r="C2" s="1"/>
      <c r="D2" s="1"/>
      <c r="E2" s="1"/>
      <c r="F2" s="1"/>
      <c r="G2" s="1"/>
      <c r="H2" s="12" t="s">
        <v>0</v>
      </c>
      <c r="I2" s="1"/>
      <c r="J2" s="1"/>
      <c r="K2" s="1"/>
      <c r="L2" s="1"/>
      <c r="M2" s="1"/>
      <c r="N2" s="1"/>
    </row>
    <row r="3" spans="1:8" s="2" customFormat="1" ht="14.25" customHeight="1" thickBot="1">
      <c r="A3" s="134" t="s">
        <v>1</v>
      </c>
      <c r="B3" s="134" t="s">
        <v>2</v>
      </c>
      <c r="C3" s="134" t="s">
        <v>3</v>
      </c>
      <c r="D3" s="136" t="s">
        <v>4</v>
      </c>
      <c r="E3" s="136" t="s">
        <v>5</v>
      </c>
      <c r="F3" s="138" t="s">
        <v>64</v>
      </c>
      <c r="G3" s="140" t="s">
        <v>63</v>
      </c>
      <c r="H3" s="141"/>
    </row>
    <row r="4" spans="1:9" s="2" customFormat="1" ht="39" thickBot="1">
      <c r="A4" s="135"/>
      <c r="B4" s="135"/>
      <c r="C4" s="135"/>
      <c r="D4" s="137"/>
      <c r="E4" s="137"/>
      <c r="F4" s="139"/>
      <c r="G4" s="48" t="s">
        <v>6</v>
      </c>
      <c r="H4" s="48" t="s">
        <v>7</v>
      </c>
      <c r="I4" s="2" t="s">
        <v>23</v>
      </c>
    </row>
    <row r="5" spans="1:9" s="4" customFormat="1" ht="25.5" hidden="1">
      <c r="A5" s="18">
        <v>1</v>
      </c>
      <c r="B5" s="3" t="s">
        <v>48</v>
      </c>
      <c r="C5" s="3" t="s">
        <v>49</v>
      </c>
      <c r="D5" s="19" t="s">
        <v>50</v>
      </c>
      <c r="E5" s="20">
        <v>10740.9</v>
      </c>
      <c r="F5" s="20"/>
      <c r="G5" s="21"/>
      <c r="H5" s="22"/>
      <c r="I5" s="13" t="e">
        <f>H5/F5*100</f>
        <v>#DIV/0!</v>
      </c>
    </row>
    <row r="6" spans="1:9" s="4" customFormat="1" ht="25.5" hidden="1">
      <c r="A6" s="14">
        <v>2</v>
      </c>
      <c r="B6" s="5" t="s">
        <v>51</v>
      </c>
      <c r="C6" s="3" t="s">
        <v>52</v>
      </c>
      <c r="D6" s="6" t="s">
        <v>53</v>
      </c>
      <c r="E6" s="23">
        <v>1300</v>
      </c>
      <c r="F6" s="23">
        <v>0</v>
      </c>
      <c r="G6" s="24"/>
      <c r="H6" s="22"/>
      <c r="I6" s="13" t="e">
        <f>H6/F6*100</f>
        <v>#DIV/0!</v>
      </c>
    </row>
    <row r="7" spans="1:9" s="4" customFormat="1" ht="25.5" hidden="1">
      <c r="A7" s="14">
        <v>2</v>
      </c>
      <c r="B7" s="5" t="s">
        <v>54</v>
      </c>
      <c r="C7" s="3" t="s">
        <v>55</v>
      </c>
      <c r="D7" s="6" t="s">
        <v>53</v>
      </c>
      <c r="E7" s="23">
        <v>9703</v>
      </c>
      <c r="F7" s="23"/>
      <c r="G7" s="24"/>
      <c r="H7" s="22"/>
      <c r="I7" s="13" t="e">
        <f>H7/F7*100</f>
        <v>#DIV/0!</v>
      </c>
    </row>
    <row r="8" spans="1:9" s="4" customFormat="1" ht="38.25" hidden="1">
      <c r="A8" s="14">
        <v>3</v>
      </c>
      <c r="B8" s="5" t="s">
        <v>56</v>
      </c>
      <c r="C8" s="3" t="s">
        <v>57</v>
      </c>
      <c r="D8" s="6" t="s">
        <v>53</v>
      </c>
      <c r="E8" s="23">
        <v>13730</v>
      </c>
      <c r="F8" s="23"/>
      <c r="G8" s="24"/>
      <c r="H8" s="22"/>
      <c r="I8" s="13" t="e">
        <f>H8/F8*100</f>
        <v>#DIV/0!</v>
      </c>
    </row>
    <row r="9" spans="1:9" s="4" customFormat="1" ht="25.5" hidden="1">
      <c r="A9" s="15">
        <v>4</v>
      </c>
      <c r="B9" s="7" t="s">
        <v>58</v>
      </c>
      <c r="C9" s="31" t="s">
        <v>59</v>
      </c>
      <c r="D9" s="8" t="s">
        <v>53</v>
      </c>
      <c r="E9" s="26">
        <v>3878</v>
      </c>
      <c r="F9" s="26"/>
      <c r="G9" s="26"/>
      <c r="H9" s="32"/>
      <c r="I9" s="13" t="e">
        <f>H9/F9*100</f>
        <v>#DIV/0!</v>
      </c>
    </row>
    <row r="10" spans="1:9" s="4" customFormat="1" ht="68.25" customHeight="1">
      <c r="A10" s="33">
        <v>1</v>
      </c>
      <c r="B10" s="34" t="s">
        <v>68</v>
      </c>
      <c r="C10" s="34" t="s">
        <v>67</v>
      </c>
      <c r="D10" s="35" t="s">
        <v>38</v>
      </c>
      <c r="E10" s="36">
        <v>166894</v>
      </c>
      <c r="F10" s="36">
        <v>24094</v>
      </c>
      <c r="G10" s="37">
        <v>21193</v>
      </c>
      <c r="H10" s="38">
        <v>21193</v>
      </c>
      <c r="I10" s="13">
        <f>H11/F10*100</f>
        <v>4.108906781771395</v>
      </c>
    </row>
    <row r="11" spans="1:9" s="4" customFormat="1" ht="25.5">
      <c r="A11" s="14">
        <v>2</v>
      </c>
      <c r="B11" s="5" t="s">
        <v>8</v>
      </c>
      <c r="C11" s="3" t="s">
        <v>35</v>
      </c>
      <c r="D11" s="6" t="s">
        <v>32</v>
      </c>
      <c r="E11" s="23">
        <v>12480</v>
      </c>
      <c r="F11" s="23">
        <v>3050</v>
      </c>
      <c r="G11" s="24">
        <v>3190</v>
      </c>
      <c r="H11" s="22">
        <v>990</v>
      </c>
      <c r="I11" s="13"/>
    </row>
    <row r="12" spans="1:9" s="4" customFormat="1" ht="25.5" hidden="1">
      <c r="A12" s="14">
        <v>7</v>
      </c>
      <c r="B12" s="5" t="s">
        <v>9</v>
      </c>
      <c r="C12" s="3" t="s">
        <v>18</v>
      </c>
      <c r="D12" s="6" t="s">
        <v>10</v>
      </c>
      <c r="E12" s="23">
        <v>10833</v>
      </c>
      <c r="F12" s="23"/>
      <c r="G12" s="24"/>
      <c r="H12" s="22"/>
      <c r="I12" s="13" t="e">
        <f>H12/F12*100</f>
        <v>#DIV/0!</v>
      </c>
    </row>
    <row r="13" spans="1:9" s="4" customFormat="1" ht="25.5">
      <c r="A13" s="14">
        <v>3</v>
      </c>
      <c r="B13" s="5" t="s">
        <v>34</v>
      </c>
      <c r="C13" s="3" t="s">
        <v>36</v>
      </c>
      <c r="D13" s="6" t="s">
        <v>33</v>
      </c>
      <c r="E13" s="23">
        <v>47433</v>
      </c>
      <c r="F13" s="23">
        <v>20300</v>
      </c>
      <c r="G13" s="24">
        <v>14613</v>
      </c>
      <c r="H13" s="22">
        <v>14613</v>
      </c>
      <c r="I13" s="13"/>
    </row>
    <row r="14" spans="1:9" s="4" customFormat="1" ht="25.5">
      <c r="A14" s="14">
        <v>4</v>
      </c>
      <c r="B14" s="5" t="s">
        <v>19</v>
      </c>
      <c r="C14" s="5" t="s">
        <v>20</v>
      </c>
      <c r="D14" s="6" t="s">
        <v>21</v>
      </c>
      <c r="E14" s="23">
        <v>18579</v>
      </c>
      <c r="F14" s="23">
        <v>7185</v>
      </c>
      <c r="G14" s="23">
        <v>0</v>
      </c>
      <c r="H14" s="25">
        <v>0</v>
      </c>
      <c r="I14" s="13">
        <f>H14/F14*100</f>
        <v>0</v>
      </c>
    </row>
    <row r="15" spans="1:9" s="4" customFormat="1" ht="59.25" customHeight="1">
      <c r="A15" s="14">
        <v>5</v>
      </c>
      <c r="B15" s="5" t="s">
        <v>74</v>
      </c>
      <c r="C15" s="5" t="s">
        <v>73</v>
      </c>
      <c r="D15" s="6" t="s">
        <v>38</v>
      </c>
      <c r="E15" s="23">
        <v>88000</v>
      </c>
      <c r="F15" s="23">
        <v>0</v>
      </c>
      <c r="G15" s="23">
        <v>25000</v>
      </c>
      <c r="H15" s="25">
        <v>13400</v>
      </c>
      <c r="I15" s="4" t="e">
        <f>H15/F15*100</f>
        <v>#DIV/0!</v>
      </c>
    </row>
    <row r="16" spans="1:9" s="4" customFormat="1" ht="45" customHeight="1">
      <c r="A16" s="18">
        <v>6</v>
      </c>
      <c r="B16" s="3" t="s">
        <v>66</v>
      </c>
      <c r="C16" s="3" t="s">
        <v>65</v>
      </c>
      <c r="D16" s="19" t="s">
        <v>38</v>
      </c>
      <c r="E16" s="20">
        <v>938084</v>
      </c>
      <c r="F16" s="20">
        <v>0</v>
      </c>
      <c r="G16" s="20">
        <v>103616</v>
      </c>
      <c r="H16" s="22">
        <v>103616</v>
      </c>
      <c r="I16" s="4" t="e">
        <f>H16/F16*100</f>
        <v>#DIV/0!</v>
      </c>
    </row>
    <row r="17" spans="1:8" s="4" customFormat="1" ht="43.5" customHeight="1">
      <c r="A17" s="14">
        <v>7</v>
      </c>
      <c r="B17" s="5" t="s">
        <v>14</v>
      </c>
      <c r="C17" s="5" t="s">
        <v>24</v>
      </c>
      <c r="D17" s="6" t="s">
        <v>12</v>
      </c>
      <c r="E17" s="23">
        <v>56653.6</v>
      </c>
      <c r="F17" s="23">
        <v>14634</v>
      </c>
      <c r="G17" s="23">
        <v>0</v>
      </c>
      <c r="H17" s="25">
        <v>0</v>
      </c>
    </row>
    <row r="18" spans="1:8" s="4" customFormat="1" ht="51">
      <c r="A18" s="14">
        <v>8</v>
      </c>
      <c r="B18" s="5" t="s">
        <v>16</v>
      </c>
      <c r="C18" s="5" t="s">
        <v>22</v>
      </c>
      <c r="D18" s="6" t="s">
        <v>17</v>
      </c>
      <c r="E18" s="23">
        <v>477402</v>
      </c>
      <c r="F18" s="23">
        <v>1500</v>
      </c>
      <c r="G18" s="23">
        <v>31144</v>
      </c>
      <c r="H18" s="25">
        <v>1500</v>
      </c>
    </row>
    <row r="19" spans="1:8" s="4" customFormat="1" ht="31.5" customHeight="1">
      <c r="A19" s="14">
        <v>9</v>
      </c>
      <c r="B19" s="5" t="s">
        <v>13</v>
      </c>
      <c r="C19" s="5" t="s">
        <v>79</v>
      </c>
      <c r="D19" s="6" t="s">
        <v>85</v>
      </c>
      <c r="E19" s="23">
        <v>68339</v>
      </c>
      <c r="F19" s="23">
        <v>12600</v>
      </c>
      <c r="G19" s="23">
        <v>19952</v>
      </c>
      <c r="H19" s="25">
        <v>19952</v>
      </c>
    </row>
    <row r="20" spans="1:8" s="4" customFormat="1" ht="30.75" customHeight="1">
      <c r="A20" s="14">
        <v>10</v>
      </c>
      <c r="B20" s="5" t="s">
        <v>25</v>
      </c>
      <c r="C20" s="5" t="s">
        <v>26</v>
      </c>
      <c r="D20" s="6" t="s">
        <v>27</v>
      </c>
      <c r="E20" s="23">
        <v>53795</v>
      </c>
      <c r="F20" s="23">
        <v>2000</v>
      </c>
      <c r="G20" s="23">
        <v>12100</v>
      </c>
      <c r="H20" s="25">
        <v>13160</v>
      </c>
    </row>
    <row r="21" spans="1:8" s="4" customFormat="1" ht="25.5">
      <c r="A21" s="14">
        <v>11</v>
      </c>
      <c r="B21" s="5" t="s">
        <v>28</v>
      </c>
      <c r="C21" s="5" t="s">
        <v>86</v>
      </c>
      <c r="D21" s="6" t="s">
        <v>21</v>
      </c>
      <c r="E21" s="51">
        <f>950141-790236</f>
        <v>159905</v>
      </c>
      <c r="F21" s="23">
        <v>65027</v>
      </c>
      <c r="G21" s="23">
        <v>0</v>
      </c>
      <c r="H21" s="25">
        <v>0</v>
      </c>
    </row>
    <row r="22" spans="1:8" s="4" customFormat="1" ht="25.5">
      <c r="A22" s="15">
        <v>12</v>
      </c>
      <c r="B22" s="7" t="s">
        <v>29</v>
      </c>
      <c r="C22" s="7" t="s">
        <v>80</v>
      </c>
      <c r="D22" s="8" t="s">
        <v>30</v>
      </c>
      <c r="E22" s="26">
        <v>110425</v>
      </c>
      <c r="F22" s="26">
        <v>17030</v>
      </c>
      <c r="G22" s="26">
        <v>22800</v>
      </c>
      <c r="H22" s="27">
        <v>22800</v>
      </c>
    </row>
    <row r="23" spans="1:8" s="4" customFormat="1" ht="38.25">
      <c r="A23" s="15">
        <v>13</v>
      </c>
      <c r="B23" s="5" t="s">
        <v>39</v>
      </c>
      <c r="C23" s="7" t="s">
        <v>40</v>
      </c>
      <c r="D23" s="8" t="s">
        <v>41</v>
      </c>
      <c r="E23" s="26">
        <v>10000</v>
      </c>
      <c r="F23" s="26">
        <v>5000</v>
      </c>
      <c r="G23" s="26">
        <v>0</v>
      </c>
      <c r="H23" s="27">
        <v>0</v>
      </c>
    </row>
    <row r="24" spans="1:8" s="4" customFormat="1" ht="38.25">
      <c r="A24" s="15">
        <v>14</v>
      </c>
      <c r="B24" s="5" t="s">
        <v>42</v>
      </c>
      <c r="C24" s="7" t="s">
        <v>81</v>
      </c>
      <c r="D24" s="8" t="s">
        <v>43</v>
      </c>
      <c r="E24" s="26">
        <v>124005.1</v>
      </c>
      <c r="F24" s="26">
        <v>46238</v>
      </c>
      <c r="G24" s="26">
        <v>38198</v>
      </c>
      <c r="H24" s="27">
        <v>38198</v>
      </c>
    </row>
    <row r="25" spans="1:8" s="4" customFormat="1" ht="38.25">
      <c r="A25" s="15">
        <v>15</v>
      </c>
      <c r="B25" s="5" t="s">
        <v>44</v>
      </c>
      <c r="C25" s="7" t="s">
        <v>82</v>
      </c>
      <c r="D25" s="8" t="s">
        <v>38</v>
      </c>
      <c r="E25" s="26">
        <v>92413.8</v>
      </c>
      <c r="F25" s="26">
        <v>18414</v>
      </c>
      <c r="G25" s="26">
        <v>18010</v>
      </c>
      <c r="H25" s="27">
        <v>18010</v>
      </c>
    </row>
    <row r="26" spans="1:8" s="4" customFormat="1" ht="46.5" customHeight="1">
      <c r="A26" s="15">
        <v>16</v>
      </c>
      <c r="B26" s="5" t="s">
        <v>45</v>
      </c>
      <c r="C26" s="7" t="s">
        <v>46</v>
      </c>
      <c r="D26" s="8" t="s">
        <v>47</v>
      </c>
      <c r="E26" s="26">
        <v>567000</v>
      </c>
      <c r="F26" s="26">
        <v>7800</v>
      </c>
      <c r="G26" s="26">
        <v>0</v>
      </c>
      <c r="H26" s="27">
        <v>0</v>
      </c>
    </row>
    <row r="27" spans="1:8" s="4" customFormat="1" ht="58.5" customHeight="1">
      <c r="A27" s="14">
        <v>17</v>
      </c>
      <c r="B27" s="30" t="s">
        <v>71</v>
      </c>
      <c r="C27" s="7" t="s">
        <v>83</v>
      </c>
      <c r="D27" s="6"/>
      <c r="E27" s="23"/>
      <c r="F27" s="23">
        <v>0</v>
      </c>
      <c r="G27" s="23">
        <v>1669</v>
      </c>
      <c r="H27" s="25">
        <v>1669</v>
      </c>
    </row>
    <row r="28" spans="1:8" s="4" customFormat="1" ht="58.5" customHeight="1">
      <c r="A28" s="14">
        <v>18</v>
      </c>
      <c r="B28" s="30" t="s">
        <v>75</v>
      </c>
      <c r="C28" s="7" t="s">
        <v>84</v>
      </c>
      <c r="D28" s="6" t="s">
        <v>38</v>
      </c>
      <c r="E28" s="23">
        <v>65910</v>
      </c>
      <c r="F28" s="23">
        <v>0</v>
      </c>
      <c r="G28" s="23">
        <v>10490</v>
      </c>
      <c r="H28" s="25">
        <v>10490</v>
      </c>
    </row>
    <row r="29" spans="1:8" s="4" customFormat="1" ht="58.5" customHeight="1" thickBot="1">
      <c r="A29" s="39">
        <v>19</v>
      </c>
      <c r="B29" s="17" t="s">
        <v>76</v>
      </c>
      <c r="C29" s="40" t="s">
        <v>77</v>
      </c>
      <c r="D29" s="41" t="s">
        <v>78</v>
      </c>
      <c r="E29" s="42">
        <v>142500</v>
      </c>
      <c r="F29" s="42">
        <v>0</v>
      </c>
      <c r="G29" s="42">
        <v>20000</v>
      </c>
      <c r="H29" s="43">
        <v>20000</v>
      </c>
    </row>
    <row r="30" spans="1:14" s="9" customFormat="1" ht="26.25" customHeight="1" thickBot="1">
      <c r="A30" s="130" t="s">
        <v>11</v>
      </c>
      <c r="B30" s="131"/>
      <c r="C30" s="131"/>
      <c r="D30" s="132"/>
      <c r="E30" s="50">
        <f>SUM(E5:E26)</f>
        <v>3041593.4</v>
      </c>
      <c r="F30" s="49">
        <f>SUM(F5:F29)</f>
        <v>244872</v>
      </c>
      <c r="G30" s="44">
        <f>SUM(G5:G29)</f>
        <v>341975</v>
      </c>
      <c r="H30" s="44">
        <f>SUM(H5:H29)</f>
        <v>299591</v>
      </c>
      <c r="I30" s="4"/>
      <c r="J30" s="4"/>
      <c r="K30" s="4"/>
      <c r="L30" s="4"/>
      <c r="M30" s="4"/>
      <c r="N30" s="4"/>
    </row>
    <row r="31" spans="1:14" ht="12.75">
      <c r="A31" s="1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10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ht="12.75">
      <c r="A33" s="11"/>
    </row>
  </sheetData>
  <mergeCells count="9">
    <mergeCell ref="A30:D30"/>
    <mergeCell ref="A1:H1"/>
    <mergeCell ref="A3:A4"/>
    <mergeCell ref="B3:B4"/>
    <mergeCell ref="C3:C4"/>
    <mergeCell ref="D3:D4"/>
    <mergeCell ref="E3:E4"/>
    <mergeCell ref="F3:F4"/>
    <mergeCell ref="G3:H3"/>
  </mergeCells>
  <printOptions/>
  <pageMargins left="0" right="0" top="0.1968503937007874" bottom="0.1968503937007874" header="0.11811023622047245" footer="0.11811023622047245"/>
  <pageSetup fitToHeight="1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f334s</dc:creator>
  <cp:keywords/>
  <dc:description/>
  <cp:lastModifiedBy>user</cp:lastModifiedBy>
  <cp:lastPrinted>2007-12-21T13:34:50Z</cp:lastPrinted>
  <dcterms:created xsi:type="dcterms:W3CDTF">2003-01-05T08:34:27Z</dcterms:created>
  <dcterms:modified xsi:type="dcterms:W3CDTF">2007-12-29T10:16:12Z</dcterms:modified>
  <cp:category/>
  <cp:version/>
  <cp:contentType/>
  <cp:contentStatus/>
</cp:coreProperties>
</file>