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120" windowHeight="9120" activeTab="0"/>
  </bookViews>
  <sheets>
    <sheet name="прил №11" sheetId="1" r:id="rId1"/>
    <sheet name="Лист2" sheetId="2" r:id="rId2"/>
  </sheets>
  <definedNames>
    <definedName name="_xlnm.Print_Titles" localSheetId="1">'Лист2'!$3:$4</definedName>
    <definedName name="_xlnm.Print_Area" localSheetId="0">'прил №11'!$A$1:$F$35</definedName>
  </definedNames>
  <calcPr fullCalcOnLoad="1"/>
</workbook>
</file>

<file path=xl/sharedStrings.xml><?xml version="1.0" encoding="utf-8"?>
<sst xmlns="http://schemas.openxmlformats.org/spreadsheetml/2006/main" count="171" uniqueCount="137">
  <si>
    <t>тыс.руб.</t>
  </si>
  <si>
    <t>№ п/п</t>
  </si>
  <si>
    <t>Наименование программы</t>
  </si>
  <si>
    <t>Утверждена нормативным актом</t>
  </si>
  <si>
    <t>Срок реализации</t>
  </si>
  <si>
    <t>Стоимость программы</t>
  </si>
  <si>
    <t>утверждено по программе</t>
  </si>
  <si>
    <t>предусмотрено в проекте бюджета</t>
  </si>
  <si>
    <t>"Неотложные меры борьбы с туберкулезом"</t>
  </si>
  <si>
    <t>"Онкология"</t>
  </si>
  <si>
    <t>2003-2007</t>
  </si>
  <si>
    <t>ИТОГО</t>
  </si>
  <si>
    <t>2003-2006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</si>
  <si>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</si>
  <si>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</si>
  <si>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</si>
  <si>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</si>
  <si>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2003-2010</t>
  </si>
  <si>
    <t>Решение городского Совета №61 от 29.01.2003 г.</t>
  </si>
  <si>
    <t>"Здоровый ребенок "</t>
  </si>
  <si>
    <t>Решение городского Совета №422 от 05.11.2003 г.</t>
  </si>
  <si>
    <t>2004-2006</t>
  </si>
  <si>
    <t>Решение городского Совета №458 от 18.12.02 г.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</si>
  <si>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</si>
  <si>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</si>
  <si>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</si>
  <si>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</si>
  <si>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2004-2008</t>
  </si>
  <si>
    <t>"Мой дом"</t>
  </si>
  <si>
    <t>"Мой двор"</t>
  </si>
  <si>
    <t>2005-2011</t>
  </si>
  <si>
    <t>Решение городского Совета № 113от 21.04.04г.</t>
  </si>
  <si>
    <t>2005-2008</t>
  </si>
  <si>
    <t>2005-2007</t>
  </si>
  <si>
    <t>"Общая врачебная (семейная) практика"</t>
  </si>
  <si>
    <t>Решение городского Совета №351 от 15.12.2004 г.</t>
  </si>
  <si>
    <t>Решение городского Совета №90 от 16.03.2005 г</t>
  </si>
  <si>
    <t>проект</t>
  </si>
  <si>
    <t>2006-2010</t>
  </si>
  <si>
    <t>"Энергосбережение на объектах водоснабжения и водоотведения МУП "Водоканал""</t>
  </si>
  <si>
    <t>Решение городского Совета № 252от 06.07.05г.</t>
  </si>
  <si>
    <t>2005-2006</t>
  </si>
  <si>
    <t>"Ремонт подъездов и лестничных клеток муниципального жилого фонда"</t>
  </si>
  <si>
    <t>2006-2008</t>
  </si>
  <si>
    <t>"Замена внутридомовых газопроводов в жилых домах г.Калининграда"</t>
  </si>
  <si>
    <t>"Переселение граждан из ветхого и аварийного жилищного фонда г.Калининграда"</t>
  </si>
  <si>
    <t>Решение городского Совета № 26 от 26.01.05г.</t>
  </si>
  <si>
    <t>2005-2010</t>
  </si>
  <si>
    <t>"Вакцинопрофилактика"</t>
  </si>
  <si>
    <t>Решение городского Совета №338 от 04.10.2000 г.</t>
  </si>
  <si>
    <t>2001-2005</t>
  </si>
  <si>
    <t>"Санэпидблагополучие"</t>
  </si>
  <si>
    <t>Решение городского Совета №58 от 29.01.2003 г.</t>
  </si>
  <si>
    <t>2003-2005</t>
  </si>
  <si>
    <t>"Лабораторная диагностика"</t>
  </si>
  <si>
    <t>Решение городского Совета №60 от 29.01.2003 г.</t>
  </si>
  <si>
    <t>"Развитие станции скорой медицинской помощи г. Калининграда"</t>
  </si>
  <si>
    <t>Решение городского Совета №57 от 29.01.2003 г.</t>
  </si>
  <si>
    <t>"Стоматология"</t>
  </si>
  <si>
    <t>Решение городского Совета №59 от 29.01.2003 г.</t>
  </si>
  <si>
    <t xml:space="preserve">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</si>
  <si>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депутатов Калининграда</t>
  </si>
  <si>
    <t>Целевые программы, финасируемые из городского бюджета в 2007 году</t>
  </si>
  <si>
    <t>2007 год</t>
  </si>
  <si>
    <t>2006 г. бюджет</t>
  </si>
  <si>
    <t>Решение городского Совета №310  от 06.09.2006 г.</t>
  </si>
  <si>
    <t>"Обеспечение жильем молодых семей в г.Калининграде" на 2006-2010 годы</t>
  </si>
  <si>
    <t>Решение городского Совета №181 от 31.05.2006 г.</t>
  </si>
  <si>
    <t>"Совершенствование первичной медико-санитарной помощи населению города Калининграда на 2006-2010 годы"</t>
  </si>
  <si>
    <t xml:space="preserve"> "Повышение  безопасности  населения на дорогах  города Калининграда  в  2006-2012 годах".</t>
  </si>
  <si>
    <t xml:space="preserve"> "Развитие Калининградской централизованной библиотечной системы на 2006-2010 годы".</t>
  </si>
  <si>
    <t>"Ремонт жилого фонда (квартир) ветеранов становления Калининградской области в связи с 60-летием"</t>
  </si>
  <si>
    <t>"Обеспечение жильем молодых семей в городе Калининграде" на 2006-2010 годы</t>
  </si>
  <si>
    <t>Решение городского Совета №60  от 15.02.2006 г.</t>
  </si>
  <si>
    <t>"Развитие Калининградской централизованной библиотечной системы на 2006-2010 годы"</t>
  </si>
  <si>
    <t>"Повышение безопасности населения на дорогах города Калининграда в 2006-2012 годах"</t>
  </si>
  <si>
    <t>Программа модернизации и развития  наружного освещения города Калининграда на 2007-2011 годы</t>
  </si>
  <si>
    <t>Решение городского Совета № 311от 06.09.06г.</t>
  </si>
  <si>
    <t>2007-2011</t>
  </si>
  <si>
    <t>Решение городского Совета № 34 от 08.02.06 г.</t>
  </si>
  <si>
    <t>Решение городского Совета № 187от 23.06.06г.</t>
  </si>
  <si>
    <t>Решение городского Совета № 440 от 14.12.05г.</t>
  </si>
  <si>
    <t>Решение городского Совета №463 от 28.12.2005 г.</t>
  </si>
  <si>
    <t>Решение городского Совета № 302 от 12.07.06 г.</t>
  </si>
  <si>
    <t>Решение городского Совета № 37 от 08.02.06 г.</t>
  </si>
  <si>
    <r>
      <t>2002-200</t>
    </r>
    <r>
      <rPr>
        <sz val="10"/>
        <color indexed="10"/>
        <rFont val="Arial Cyr"/>
        <family val="0"/>
      </rPr>
      <t>7</t>
    </r>
  </si>
  <si>
    <r>
      <t>Решение городского Совета №</t>
    </r>
    <r>
      <rPr>
        <sz val="10"/>
        <color indexed="10"/>
        <rFont val="Arial Cyr"/>
        <family val="0"/>
      </rPr>
      <t xml:space="preserve"> 304</t>
    </r>
    <r>
      <rPr>
        <sz val="10"/>
        <rFont val="Arial Cyr"/>
        <family val="0"/>
      </rPr>
      <t xml:space="preserve"> от </t>
    </r>
    <r>
      <rPr>
        <sz val="10"/>
        <color indexed="10"/>
        <rFont val="Arial Cyr"/>
        <family val="0"/>
      </rPr>
      <t>12.07.04</t>
    </r>
    <r>
      <rPr>
        <sz val="10"/>
        <rFont val="Arial Cyr"/>
        <family val="0"/>
      </rPr>
      <t xml:space="preserve"> г.</t>
    </r>
  </si>
  <si>
    <t>Изменения</t>
  </si>
  <si>
    <t>Областные средства</t>
  </si>
  <si>
    <t>Инвестиционная программа</t>
  </si>
  <si>
    <t xml:space="preserve">Уточнение приложения </t>
  </si>
  <si>
    <t>перераспределение</t>
  </si>
  <si>
    <t>доп.доходы</t>
  </si>
  <si>
    <t>Аля</t>
  </si>
  <si>
    <t>Оля</t>
  </si>
  <si>
    <t>Лена</t>
  </si>
  <si>
    <t>Наташа</t>
  </si>
  <si>
    <t>Ира</t>
  </si>
  <si>
    <t>Света</t>
  </si>
  <si>
    <t>Нина</t>
  </si>
  <si>
    <t>ЖКХ</t>
  </si>
  <si>
    <t>Экологическая программа</t>
  </si>
  <si>
    <t>Фонд непредвиденных расходов</t>
  </si>
  <si>
    <t>Изменения ко  2 чтению (Лена)</t>
  </si>
  <si>
    <t>Изменения ко  2 чтению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</si>
  <si>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</si>
  <si>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</si>
  <si>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</si>
  <si>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</si>
  <si>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</si>
  <si>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</si>
  <si>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</si>
  <si>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ко 2 чтению</t>
  </si>
  <si>
    <t>Изменения ко 2 чтению (ЖКХ)</t>
  </si>
  <si>
    <t>Изменения ко 2 чтению (зарплате)</t>
  </si>
  <si>
    <t>дополнительно</t>
  </si>
  <si>
    <t>Утверждено на 2007 год № 491 от 20.12.2006 г.</t>
  </si>
  <si>
    <t>"Развитие системы образования Калининграда на 2007-2011г.г."</t>
  </si>
  <si>
    <t>"Развитие здравоохранения города Калининграда на период 2007-2011 годы", в том числе подпрограммы:</t>
  </si>
  <si>
    <t>1.1</t>
  </si>
  <si>
    <t>1.2</t>
  </si>
  <si>
    <t>1.3</t>
  </si>
  <si>
    <t>1.4</t>
  </si>
  <si>
    <t>"Совершенствование первичной медико-санитарной помощи населению города Калининграда"</t>
  </si>
  <si>
    <t>"Здоровый ребенок"</t>
  </si>
  <si>
    <t>решение ГС № 115 от 18.04.2007г</t>
  </si>
  <si>
    <t>решение №107,приказы</t>
  </si>
  <si>
    <t>"Ремонт объектов жилищного хозяйства города Калининграда в 2007 году"</t>
  </si>
  <si>
    <t>"Переселение граждан из ветхого и аварийного жилищного фонда города Калининграда на 2005-2010 г.г"</t>
  </si>
  <si>
    <t>"Программа развития инженерной инфраструктуры г.Калининграда на 2007-2010годы "Газификация"</t>
  </si>
  <si>
    <t xml:space="preserve">                                                                                                    Приложение  № 7</t>
  </si>
  <si>
    <t xml:space="preserve">                                                                                                    Приложение  № 11</t>
  </si>
  <si>
    <t>Утверждено на 2007 год</t>
  </si>
  <si>
    <t>Перечень целевых программ, финансируемых из городского бюджета в 2007 году</t>
  </si>
  <si>
    <t>"Программа мероприятий по оздоровлению экологической обстановки в г. Калининграде на 2006-2008г.г."</t>
  </si>
  <si>
    <t xml:space="preserve">                                                                                                    № 491 от 20.12.2006 г. </t>
  </si>
  <si>
    <t xml:space="preserve">                                                                                                    № 231 от  11 июля  2007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</si>
</sst>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#,##0.0_ ;[Red]\-#,##0.0\ "/>
  </numFmts>
  <fonts count="22"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50"/>
      <name val="Times New Roman"/>
      <family val="1"/>
    </font>
    <font>
      <sz val="10"/>
      <color indexed="50"/>
      <name val="Arial Cyr"/>
      <family val="0"/>
    </font>
    <font>
      <sz val="12"/>
      <color indexed="57"/>
      <name val="Times New Roman"/>
      <family val="1"/>
    </font>
    <font>
      <i/>
      <sz val="12"/>
      <color indexed="57"/>
      <name val="Times New Roman"/>
      <family val="1"/>
    </font>
    <font>
      <sz val="12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12" fontId="0" fillId="0" borderId="4" xfId="0" applyNumberFormat="1" applyBorder="1" applyAlignment="1">
      <alignment horizontal="center" vertical="center" wrapText="1"/>
    </xf>
    <xf numFmtId="12" fontId="0" fillId="0" borderId="5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6" xfId="0" applyFont="1" applyBorder="1" applyAlignment="1">
      <alignment vertical="center" wrapText="1"/>
    </xf>
    <xf numFmtId="12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1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4" fontId="0" fillId="0" borderId="16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12" fontId="0" fillId="0" borderId="18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12" fontId="8" fillId="0" borderId="23" xfId="0" applyNumberFormat="1" applyFont="1" applyBorder="1" applyAlignment="1">
      <alignment horizontal="center" vertical="center" wrapText="1"/>
    </xf>
    <xf numFmtId="12" fontId="8" fillId="0" borderId="24" xfId="0" applyNumberFormat="1" applyFont="1" applyBorder="1" applyAlignment="1">
      <alignment horizontal="center" vertical="center" wrapText="1"/>
    </xf>
    <xf numFmtId="12" fontId="8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31" xfId="0" applyFont="1" applyBorder="1" applyAlignment="1">
      <alignment vertical="center" wrapText="1"/>
    </xf>
    <xf numFmtId="0" fontId="0" fillId="0" borderId="32" xfId="0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11" fillId="0" borderId="16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 wrapText="1"/>
    </xf>
    <xf numFmtId="167" fontId="7" fillId="0" borderId="22" xfId="0" applyNumberFormat="1" applyFont="1" applyFill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167" fontId="21" fillId="0" borderId="3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67" fontId="11" fillId="0" borderId="16" xfId="0" applyNumberFormat="1" applyFont="1" applyBorder="1" applyAlignment="1">
      <alignment horizontal="center" vertical="center" wrapText="1"/>
    </xf>
    <xf numFmtId="167" fontId="11" fillId="0" borderId="6" xfId="0" applyNumberFormat="1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 wrapText="1"/>
    </xf>
    <xf numFmtId="167" fontId="11" fillId="0" borderId="35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7" fontId="13" fillId="0" borderId="16" xfId="0" applyNumberFormat="1" applyFont="1" applyBorder="1" applyAlignment="1">
      <alignment horizontal="center" vertical="center" wrapText="1"/>
    </xf>
    <xf numFmtId="167" fontId="13" fillId="0" borderId="6" xfId="0" applyNumberFormat="1" applyFont="1" applyBorder="1" applyAlignment="1">
      <alignment horizontal="center" vertical="center" wrapText="1"/>
    </xf>
    <xf numFmtId="167" fontId="12" fillId="0" borderId="16" xfId="0" applyNumberFormat="1" applyFont="1" applyBorder="1" applyAlignment="1">
      <alignment horizontal="center"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167" fontId="11" fillId="2" borderId="16" xfId="0" applyNumberFormat="1" applyFont="1" applyFill="1" applyBorder="1" applyAlignment="1">
      <alignment horizontal="center"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0" fillId="0" borderId="36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167" fontId="20" fillId="0" borderId="6" xfId="0" applyNumberFormat="1" applyFont="1" applyBorder="1" applyAlignment="1">
      <alignment horizontal="center" vertical="center" wrapText="1"/>
    </xf>
    <xf numFmtId="12" fontId="7" fillId="0" borderId="37" xfId="0" applyNumberFormat="1" applyFont="1" applyBorder="1" applyAlignment="1">
      <alignment horizontal="center" vertical="center" wrapText="1"/>
    </xf>
    <xf numFmtId="12" fontId="7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2" fontId="1" fillId="0" borderId="37" xfId="0" applyNumberFormat="1" applyFont="1" applyBorder="1" applyAlignment="1">
      <alignment horizontal="center" vertical="center" wrapText="1"/>
    </xf>
    <xf numFmtId="12" fontId="1" fillId="0" borderId="38" xfId="0" applyNumberFormat="1" applyFont="1" applyBorder="1" applyAlignment="1">
      <alignment horizontal="center" vertical="center" wrapText="1"/>
    </xf>
    <xf numFmtId="12" fontId="1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tabSelected="1" zoomScale="75" zoomScaleNormal="75" workbookViewId="0" topLeftCell="A1">
      <selection activeCell="B4" sqref="B4"/>
    </sheetView>
  </sheetViews>
  <sheetFormatPr defaultColWidth="9.00390625" defaultRowHeight="12.75"/>
  <cols>
    <col min="1" max="1" width="7.625" style="0" bestFit="1" customWidth="1"/>
    <col min="2" max="2" width="72.875" style="0" customWidth="1"/>
    <col min="3" max="3" width="20.875" style="0" hidden="1" customWidth="1"/>
    <col min="4" max="4" width="17.125" style="0" hidden="1" customWidth="1"/>
    <col min="5" max="5" width="7.625" style="0" hidden="1" customWidth="1"/>
    <col min="6" max="6" width="18.25390625" style="0" bestFit="1" customWidth="1"/>
    <col min="7" max="7" width="14.25390625" style="78" hidden="1" customWidth="1"/>
    <col min="8" max="8" width="14.00390625" style="78" hidden="1" customWidth="1"/>
    <col min="9" max="9" width="14.75390625" style="78" hidden="1" customWidth="1"/>
    <col min="10" max="10" width="14.25390625" style="78" hidden="1" customWidth="1"/>
    <col min="11" max="12" width="13.875" style="78" hidden="1" customWidth="1"/>
    <col min="13" max="13" width="12.625" style="78" hidden="1" customWidth="1"/>
    <col min="14" max="19" width="0" style="78" hidden="1" customWidth="1"/>
    <col min="20" max="20" width="11.875" style="78" hidden="1" customWidth="1"/>
    <col min="21" max="58" width="0" style="78" hidden="1" customWidth="1"/>
    <col min="59" max="70" width="0" style="0" hidden="1" customWidth="1"/>
  </cols>
  <sheetData>
    <row r="1" ht="14.25">
      <c r="B1" s="16" t="s">
        <v>130</v>
      </c>
    </row>
    <row r="2" ht="14.25">
      <c r="B2" s="16" t="s">
        <v>60</v>
      </c>
    </row>
    <row r="3" ht="14.25">
      <c r="B3" s="16" t="s">
        <v>61</v>
      </c>
    </row>
    <row r="4" ht="14.25">
      <c r="B4" s="16" t="s">
        <v>136</v>
      </c>
    </row>
    <row r="6" spans="2:4" ht="14.25" customHeight="1">
      <c r="B6" s="16" t="s">
        <v>131</v>
      </c>
      <c r="D6" s="16"/>
    </row>
    <row r="7" spans="2:4" ht="12" customHeight="1">
      <c r="B7" s="16" t="s">
        <v>60</v>
      </c>
      <c r="D7" s="16"/>
    </row>
    <row r="8" spans="2:4" ht="15" customHeight="1">
      <c r="B8" s="16" t="s">
        <v>61</v>
      </c>
      <c r="D8" s="16"/>
    </row>
    <row r="9" spans="2:4" ht="12.75" customHeight="1">
      <c r="B9" s="16" t="s">
        <v>135</v>
      </c>
      <c r="D9" s="16"/>
    </row>
    <row r="10" spans="1:4" ht="45.75" customHeight="1">
      <c r="A10" s="134" t="s">
        <v>133</v>
      </c>
      <c r="B10" s="134"/>
      <c r="C10" s="134"/>
      <c r="D10" s="134"/>
    </row>
    <row r="11" spans="1:10" ht="13.5" customHeight="1" thickBot="1">
      <c r="A11" s="1"/>
      <c r="B11" s="1"/>
      <c r="C11" s="1"/>
      <c r="D11" s="12" t="s">
        <v>0</v>
      </c>
      <c r="E11" s="1"/>
      <c r="F11" s="1"/>
      <c r="G11" s="79"/>
      <c r="H11" s="79"/>
      <c r="I11" s="79"/>
      <c r="J11" s="79"/>
    </row>
    <row r="12" spans="1:58" s="2" customFormat="1" ht="14.25" customHeight="1">
      <c r="A12" s="135" t="s">
        <v>1</v>
      </c>
      <c r="B12" s="137" t="s">
        <v>2</v>
      </c>
      <c r="C12" s="139" t="s">
        <v>3</v>
      </c>
      <c r="D12" s="141" t="s">
        <v>116</v>
      </c>
      <c r="F12" s="128" t="s">
        <v>132</v>
      </c>
      <c r="G12" s="116" t="s">
        <v>87</v>
      </c>
      <c r="H12" s="116" t="s">
        <v>88</v>
      </c>
      <c r="I12" s="130" t="s">
        <v>126</v>
      </c>
      <c r="J12" s="116" t="s">
        <v>90</v>
      </c>
      <c r="K12" s="116" t="s">
        <v>91</v>
      </c>
      <c r="L12" s="126" t="s">
        <v>125</v>
      </c>
      <c r="M12" s="116" t="s">
        <v>92</v>
      </c>
      <c r="N12" s="116"/>
      <c r="O12" s="116"/>
      <c r="P12" s="116"/>
      <c r="Q12" s="116"/>
      <c r="R12" s="124"/>
      <c r="S12" s="124"/>
      <c r="T12" s="116" t="s">
        <v>89</v>
      </c>
      <c r="U12" s="124" t="s">
        <v>93</v>
      </c>
      <c r="V12" s="124" t="s">
        <v>94</v>
      </c>
      <c r="W12" s="124" t="s">
        <v>95</v>
      </c>
      <c r="X12" s="124" t="s">
        <v>96</v>
      </c>
      <c r="Y12" s="124" t="s">
        <v>97</v>
      </c>
      <c r="Z12" s="124" t="s">
        <v>98</v>
      </c>
      <c r="AA12" s="124" t="s">
        <v>99</v>
      </c>
      <c r="AB12" s="124" t="s">
        <v>100</v>
      </c>
      <c r="AC12" s="116" t="s">
        <v>101</v>
      </c>
      <c r="AD12" s="116" t="s">
        <v>102</v>
      </c>
      <c r="AE12" s="122" t="s">
        <v>103</v>
      </c>
      <c r="AF12" s="122" t="s">
        <v>104</v>
      </c>
      <c r="AG12" s="116" t="s">
        <v>105</v>
      </c>
      <c r="AH12" s="116" t="s">
        <v>106</v>
      </c>
      <c r="AI12" s="116" t="s">
        <v>107</v>
      </c>
      <c r="AJ12" s="116" t="s">
        <v>108</v>
      </c>
      <c r="AK12" s="116" t="s">
        <v>109</v>
      </c>
      <c r="AL12" s="116" t="s">
        <v>110</v>
      </c>
      <c r="AM12" s="116" t="s">
        <v>111</v>
      </c>
      <c r="AN12" s="116" t="s">
        <v>112</v>
      </c>
      <c r="AO12" s="116" t="s">
        <v>112</v>
      </c>
      <c r="AP12" s="116" t="s">
        <v>113</v>
      </c>
      <c r="AQ12" s="116" t="s">
        <v>114</v>
      </c>
      <c r="AR12" s="116" t="s">
        <v>115</v>
      </c>
      <c r="AS12" s="116"/>
      <c r="AT12" s="120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8"/>
    </row>
    <row r="13" spans="1:58" s="2" customFormat="1" ht="33.75" customHeight="1" thickBot="1">
      <c r="A13" s="136"/>
      <c r="B13" s="138"/>
      <c r="C13" s="140"/>
      <c r="D13" s="142"/>
      <c r="E13" s="2" t="s">
        <v>23</v>
      </c>
      <c r="F13" s="129"/>
      <c r="G13" s="117"/>
      <c r="H13" s="117"/>
      <c r="I13" s="131"/>
      <c r="J13" s="117"/>
      <c r="K13" s="117"/>
      <c r="L13" s="127"/>
      <c r="M13" s="117"/>
      <c r="N13" s="117"/>
      <c r="O13" s="117"/>
      <c r="P13" s="117"/>
      <c r="Q13" s="117"/>
      <c r="R13" s="125"/>
      <c r="S13" s="125"/>
      <c r="T13" s="117"/>
      <c r="U13" s="125"/>
      <c r="V13" s="125"/>
      <c r="W13" s="125"/>
      <c r="X13" s="125"/>
      <c r="Y13" s="125"/>
      <c r="Z13" s="125"/>
      <c r="AA13" s="125"/>
      <c r="AB13" s="125"/>
      <c r="AC13" s="117"/>
      <c r="AD13" s="117"/>
      <c r="AE13" s="123"/>
      <c r="AF13" s="123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21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9"/>
    </row>
    <row r="14" spans="1:58" s="2" customFormat="1" ht="33.75" customHeight="1">
      <c r="A14" s="75">
        <v>1</v>
      </c>
      <c r="B14" s="109" t="s">
        <v>118</v>
      </c>
      <c r="C14" s="67"/>
      <c r="D14" s="63"/>
      <c r="E14" s="64"/>
      <c r="F14" s="65">
        <f>F15+F16+F17+F18</f>
        <v>36796</v>
      </c>
      <c r="G14" s="81">
        <f>G15+G16+G17+G18</f>
        <v>0</v>
      </c>
      <c r="H14" s="81"/>
      <c r="I14" s="104"/>
      <c r="J14" s="81"/>
      <c r="K14" s="81"/>
      <c r="L14" s="81">
        <f>L15+L16+L17+L18</f>
        <v>0</v>
      </c>
      <c r="M14" s="81"/>
      <c r="N14" s="81"/>
      <c r="O14" s="81"/>
      <c r="P14" s="81"/>
      <c r="Q14" s="81"/>
      <c r="R14" s="82"/>
      <c r="S14" s="82"/>
      <c r="T14" s="81"/>
      <c r="U14" s="82"/>
      <c r="V14" s="82"/>
      <c r="W14" s="82"/>
      <c r="X14" s="82"/>
      <c r="Y14" s="82"/>
      <c r="Z14" s="82"/>
      <c r="AA14" s="82"/>
      <c r="AB14" s="82"/>
      <c r="AC14" s="81"/>
      <c r="AD14" s="81"/>
      <c r="AE14" s="83"/>
      <c r="AF14" s="83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4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0"/>
    </row>
    <row r="15" spans="1:58" s="4" customFormat="1" ht="31.5">
      <c r="A15" s="76" t="s">
        <v>119</v>
      </c>
      <c r="B15" s="66" t="s">
        <v>123</v>
      </c>
      <c r="C15" s="68" t="s">
        <v>37</v>
      </c>
      <c r="D15" s="48">
        <v>21193</v>
      </c>
      <c r="E15" s="13" t="e">
        <f>D16/#REF!*100</f>
        <v>#REF!</v>
      </c>
      <c r="F15" s="58">
        <f>D15+G15</f>
        <v>23193</v>
      </c>
      <c r="G15" s="85">
        <f>SUM(H15:BF15)</f>
        <v>2000</v>
      </c>
      <c r="H15" s="85"/>
      <c r="I15" s="105"/>
      <c r="J15" s="85"/>
      <c r="K15" s="85"/>
      <c r="L15" s="85">
        <v>2000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</row>
    <row r="16" spans="1:58" s="4" customFormat="1" ht="27" customHeight="1">
      <c r="A16" s="77" t="s">
        <v>120</v>
      </c>
      <c r="B16" s="28" t="s">
        <v>8</v>
      </c>
      <c r="C16" s="69" t="s">
        <v>35</v>
      </c>
      <c r="D16" s="48">
        <v>990</v>
      </c>
      <c r="E16" s="13"/>
      <c r="F16" s="57">
        <f aca="true" t="shared" si="0" ref="F16:F34">D16+G16</f>
        <v>990</v>
      </c>
      <c r="G16" s="86">
        <f aca="true" t="shared" si="1" ref="G16:G31">SUM(H16:BF16)</f>
        <v>0</v>
      </c>
      <c r="H16" s="86"/>
      <c r="I16" s="103"/>
      <c r="J16" s="86"/>
      <c r="K16" s="86"/>
      <c r="L16" s="86">
        <v>0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</row>
    <row r="17" spans="1:58" s="4" customFormat="1" ht="29.25" customHeight="1">
      <c r="A17" s="77" t="s">
        <v>121</v>
      </c>
      <c r="B17" s="28" t="s">
        <v>34</v>
      </c>
      <c r="C17" s="69" t="s">
        <v>36</v>
      </c>
      <c r="D17" s="48">
        <v>14613</v>
      </c>
      <c r="E17" s="13"/>
      <c r="F17" s="57">
        <f t="shared" si="0"/>
        <v>7472</v>
      </c>
      <c r="G17" s="86">
        <f t="shared" si="1"/>
        <v>-7141</v>
      </c>
      <c r="H17" s="86"/>
      <c r="I17" s="103"/>
      <c r="J17" s="86"/>
      <c r="K17" s="86"/>
      <c r="L17" s="86">
        <v>-7141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</row>
    <row r="18" spans="1:58" s="4" customFormat="1" ht="15.75">
      <c r="A18" s="77" t="s">
        <v>122</v>
      </c>
      <c r="B18" s="28" t="s">
        <v>124</v>
      </c>
      <c r="C18" s="69"/>
      <c r="D18" s="48"/>
      <c r="E18" s="13"/>
      <c r="F18" s="57">
        <f t="shared" si="0"/>
        <v>5141</v>
      </c>
      <c r="G18" s="86">
        <f t="shared" si="1"/>
        <v>5141</v>
      </c>
      <c r="H18" s="86"/>
      <c r="I18" s="103"/>
      <c r="J18" s="86"/>
      <c r="K18" s="86"/>
      <c r="L18" s="86">
        <v>5141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</row>
    <row r="19" spans="1:58" s="4" customFormat="1" ht="42" customHeight="1">
      <c r="A19" s="45">
        <v>2</v>
      </c>
      <c r="B19" s="28" t="s">
        <v>76</v>
      </c>
      <c r="C19" s="70" t="s">
        <v>24</v>
      </c>
      <c r="D19" s="49">
        <v>20000</v>
      </c>
      <c r="E19" s="114"/>
      <c r="F19" s="57">
        <f t="shared" si="0"/>
        <v>19600</v>
      </c>
      <c r="G19" s="86">
        <f t="shared" si="1"/>
        <v>-400</v>
      </c>
      <c r="H19" s="86"/>
      <c r="I19" s="103">
        <v>-400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</row>
    <row r="20" spans="1:58" s="4" customFormat="1" ht="40.5" customHeight="1">
      <c r="A20" s="45">
        <v>3</v>
      </c>
      <c r="B20" s="28" t="s">
        <v>16</v>
      </c>
      <c r="C20" s="70" t="s">
        <v>22</v>
      </c>
      <c r="D20" s="49">
        <v>1500</v>
      </c>
      <c r="E20" s="114"/>
      <c r="F20" s="57">
        <f t="shared" si="0"/>
        <v>1500</v>
      </c>
      <c r="G20" s="86">
        <f t="shared" si="1"/>
        <v>0</v>
      </c>
      <c r="H20" s="86"/>
      <c r="I20" s="103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</row>
    <row r="21" spans="1:58" s="4" customFormat="1" ht="26.25" customHeight="1">
      <c r="A21" s="45">
        <v>4</v>
      </c>
      <c r="B21" s="28" t="s">
        <v>13</v>
      </c>
      <c r="C21" s="70" t="s">
        <v>15</v>
      </c>
      <c r="D21" s="49">
        <v>19952</v>
      </c>
      <c r="E21" s="114"/>
      <c r="F21" s="57">
        <f t="shared" si="0"/>
        <v>19952</v>
      </c>
      <c r="G21" s="86">
        <f t="shared" si="1"/>
        <v>0</v>
      </c>
      <c r="H21" s="86"/>
      <c r="I21" s="103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</row>
    <row r="22" spans="1:58" s="4" customFormat="1" ht="27" customHeight="1">
      <c r="A22" s="45">
        <v>5</v>
      </c>
      <c r="B22" s="28" t="s">
        <v>25</v>
      </c>
      <c r="C22" s="70" t="s">
        <v>26</v>
      </c>
      <c r="D22" s="49">
        <v>13160</v>
      </c>
      <c r="E22" s="114"/>
      <c r="F22" s="57">
        <f t="shared" si="0"/>
        <v>13160</v>
      </c>
      <c r="G22" s="86">
        <f t="shared" si="1"/>
        <v>0</v>
      </c>
      <c r="H22" s="86"/>
      <c r="I22" s="103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</row>
    <row r="23" spans="1:58" s="4" customFormat="1" ht="25.5" customHeight="1">
      <c r="A23" s="46">
        <v>6</v>
      </c>
      <c r="B23" s="60" t="s">
        <v>29</v>
      </c>
      <c r="C23" s="71" t="s">
        <v>31</v>
      </c>
      <c r="D23" s="50">
        <v>22800</v>
      </c>
      <c r="E23" s="114"/>
      <c r="F23" s="57">
        <f t="shared" si="0"/>
        <v>22800</v>
      </c>
      <c r="G23" s="86">
        <f t="shared" si="1"/>
        <v>0</v>
      </c>
      <c r="H23" s="86"/>
      <c r="I23" s="103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</row>
    <row r="24" spans="1:58" s="4" customFormat="1" ht="33" customHeight="1">
      <c r="A24" s="46">
        <v>7</v>
      </c>
      <c r="B24" s="28" t="s">
        <v>42</v>
      </c>
      <c r="C24" s="72" t="s">
        <v>37</v>
      </c>
      <c r="D24" s="50">
        <v>38198</v>
      </c>
      <c r="E24" s="114"/>
      <c r="F24" s="99">
        <f t="shared" si="0"/>
        <v>59096.4</v>
      </c>
      <c r="G24" s="86">
        <f t="shared" si="1"/>
        <v>20898.4</v>
      </c>
      <c r="H24" s="86"/>
      <c r="I24" s="103">
        <v>20898.4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</row>
    <row r="25" spans="1:58" s="4" customFormat="1" ht="33.75" customHeight="1">
      <c r="A25" s="46">
        <v>8</v>
      </c>
      <c r="B25" s="28" t="s">
        <v>44</v>
      </c>
      <c r="C25" s="68" t="s">
        <v>37</v>
      </c>
      <c r="D25" s="50">
        <v>18010</v>
      </c>
      <c r="E25" s="114"/>
      <c r="F25" s="57">
        <f t="shared" si="0"/>
        <v>18010</v>
      </c>
      <c r="G25" s="86">
        <f t="shared" si="1"/>
        <v>0</v>
      </c>
      <c r="H25" s="86"/>
      <c r="I25" s="103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</row>
    <row r="26" spans="1:58" s="9" customFormat="1" ht="32.25" customHeight="1">
      <c r="A26" s="45">
        <v>9</v>
      </c>
      <c r="B26" s="28" t="s">
        <v>69</v>
      </c>
      <c r="C26" s="72"/>
      <c r="D26" s="49">
        <v>10490</v>
      </c>
      <c r="E26" s="114"/>
      <c r="F26" s="57">
        <f t="shared" si="0"/>
        <v>19080</v>
      </c>
      <c r="G26" s="86">
        <f t="shared" si="1"/>
        <v>8590</v>
      </c>
      <c r="H26" s="86"/>
      <c r="I26" s="103">
        <v>8590</v>
      </c>
      <c r="J26" s="86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</row>
    <row r="27" spans="1:58" s="59" customFormat="1" ht="31.5">
      <c r="A27" s="45">
        <v>10</v>
      </c>
      <c r="B27" s="28" t="s">
        <v>70</v>
      </c>
      <c r="C27" s="72"/>
      <c r="D27" s="49">
        <v>13400</v>
      </c>
      <c r="E27" s="115"/>
      <c r="F27" s="57">
        <f t="shared" si="0"/>
        <v>25000</v>
      </c>
      <c r="G27" s="88">
        <f t="shared" si="1"/>
        <v>11600</v>
      </c>
      <c r="H27" s="88"/>
      <c r="I27" s="103"/>
      <c r="J27" s="88">
        <v>11600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</row>
    <row r="28" spans="1:58" ht="31.5">
      <c r="A28" s="46">
        <v>11</v>
      </c>
      <c r="B28" s="60" t="s">
        <v>71</v>
      </c>
      <c r="C28" s="73"/>
      <c r="D28" s="50">
        <v>1669</v>
      </c>
      <c r="E28" s="115"/>
      <c r="F28" s="100">
        <f t="shared" si="0"/>
        <v>4047.6</v>
      </c>
      <c r="G28" s="90">
        <f t="shared" si="1"/>
        <v>2378.6</v>
      </c>
      <c r="H28" s="90"/>
      <c r="I28" s="102">
        <v>2378.6</v>
      </c>
      <c r="J28" s="90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</row>
    <row r="29" spans="1:58" s="98" customFormat="1" ht="31.5">
      <c r="A29" s="46">
        <v>12</v>
      </c>
      <c r="B29" s="60" t="s">
        <v>127</v>
      </c>
      <c r="C29" s="73"/>
      <c r="D29" s="50"/>
      <c r="E29" s="115"/>
      <c r="F29" s="100">
        <f t="shared" si="0"/>
        <v>48536.8</v>
      </c>
      <c r="G29" s="102">
        <f t="shared" si="1"/>
        <v>48536.8</v>
      </c>
      <c r="H29" s="96"/>
      <c r="I29" s="102">
        <v>48536.8</v>
      </c>
      <c r="J29" s="9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</row>
    <row r="30" spans="1:58" s="98" customFormat="1" ht="31.5">
      <c r="A30" s="46">
        <v>13</v>
      </c>
      <c r="B30" s="60" t="s">
        <v>129</v>
      </c>
      <c r="C30" s="73"/>
      <c r="D30" s="50"/>
      <c r="E30" s="115"/>
      <c r="F30" s="99">
        <v>44534.7</v>
      </c>
      <c r="G30" s="103">
        <f t="shared" si="1"/>
        <v>44120.7</v>
      </c>
      <c r="H30" s="96"/>
      <c r="I30" s="102">
        <v>34120.7</v>
      </c>
      <c r="J30" s="96"/>
      <c r="K30" s="108">
        <v>10000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</row>
    <row r="31" spans="1:58" s="98" customFormat="1" ht="31.5">
      <c r="A31" s="46">
        <v>14</v>
      </c>
      <c r="B31" s="60" t="s">
        <v>128</v>
      </c>
      <c r="C31" s="73"/>
      <c r="D31" s="50"/>
      <c r="E31" s="115"/>
      <c r="F31" s="100">
        <f t="shared" si="0"/>
        <v>47959.5</v>
      </c>
      <c r="G31" s="103">
        <f t="shared" si="1"/>
        <v>47959.5</v>
      </c>
      <c r="H31" s="96"/>
      <c r="I31" s="102">
        <v>47959.5</v>
      </c>
      <c r="J31" s="9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</row>
    <row r="32" spans="1:58" ht="36" customHeight="1">
      <c r="A32" s="45">
        <v>15</v>
      </c>
      <c r="B32" s="28" t="s">
        <v>72</v>
      </c>
      <c r="C32" s="72"/>
      <c r="D32" s="49">
        <v>103616</v>
      </c>
      <c r="E32" s="61"/>
      <c r="F32" s="99">
        <f t="shared" si="0"/>
        <v>73616</v>
      </c>
      <c r="G32" s="86">
        <f>SUM(H32:BF32)</f>
        <v>-30000</v>
      </c>
      <c r="H32" s="87"/>
      <c r="I32" s="106"/>
      <c r="J32" s="87"/>
      <c r="K32" s="87">
        <v>-30000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</row>
    <row r="33" spans="1:58" ht="36" customHeight="1">
      <c r="A33" s="45">
        <v>16</v>
      </c>
      <c r="B33" s="113" t="s">
        <v>134</v>
      </c>
      <c r="C33" s="110"/>
      <c r="D33" s="111"/>
      <c r="E33" s="112"/>
      <c r="F33" s="99">
        <f t="shared" si="0"/>
        <v>18664</v>
      </c>
      <c r="G33" s="86">
        <f>SUM(H33:BF33)</f>
        <v>18664</v>
      </c>
      <c r="H33" s="92"/>
      <c r="I33" s="107"/>
      <c r="J33" s="92">
        <v>18664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1"/>
    </row>
    <row r="34" spans="1:58" ht="27" customHeight="1" thickBot="1">
      <c r="A34" s="47">
        <v>17</v>
      </c>
      <c r="B34" s="29" t="s">
        <v>117</v>
      </c>
      <c r="C34" s="74"/>
      <c r="D34" s="62">
        <v>0</v>
      </c>
      <c r="F34" s="99">
        <f t="shared" si="0"/>
        <v>125110</v>
      </c>
      <c r="G34" s="86">
        <f>SUM(H34:BF34)</f>
        <v>125110</v>
      </c>
      <c r="H34" s="92"/>
      <c r="I34" s="107"/>
      <c r="J34" s="92">
        <v>125110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3"/>
    </row>
    <row r="35" spans="1:58" ht="16.5" thickBot="1">
      <c r="A35" s="132" t="s">
        <v>11</v>
      </c>
      <c r="B35" s="133"/>
      <c r="C35" s="133"/>
      <c r="D35" s="55">
        <f>SUM(D14:D34)</f>
        <v>299591</v>
      </c>
      <c r="E35" s="56" t="e">
        <f aca="true" t="shared" si="2" ref="E35:BF35">SUM(E15:E32)</f>
        <v>#REF!</v>
      </c>
      <c r="F35" s="101">
        <f>SUM(F14:F34)-F15-F16-F17-F18</f>
        <v>597463</v>
      </c>
      <c r="G35" s="94">
        <f>SUM(G14:G34)</f>
        <v>297458</v>
      </c>
      <c r="H35" s="94">
        <f t="shared" si="2"/>
        <v>0</v>
      </c>
      <c r="I35" s="94">
        <f t="shared" si="2"/>
        <v>162084</v>
      </c>
      <c r="J35" s="94">
        <f t="shared" si="2"/>
        <v>11600</v>
      </c>
      <c r="K35" s="94">
        <f t="shared" si="2"/>
        <v>-20000</v>
      </c>
      <c r="L35" s="94"/>
      <c r="M35" s="94">
        <f t="shared" si="2"/>
        <v>0</v>
      </c>
      <c r="N35" s="94">
        <f t="shared" si="2"/>
        <v>0</v>
      </c>
      <c r="O35" s="94">
        <f t="shared" si="2"/>
        <v>0</v>
      </c>
      <c r="P35" s="94">
        <f t="shared" si="2"/>
        <v>0</v>
      </c>
      <c r="Q35" s="94">
        <f t="shared" si="2"/>
        <v>0</v>
      </c>
      <c r="R35" s="94">
        <f t="shared" si="2"/>
        <v>0</v>
      </c>
      <c r="S35" s="94">
        <f t="shared" si="2"/>
        <v>0</v>
      </c>
      <c r="T35" s="94">
        <f t="shared" si="2"/>
        <v>0</v>
      </c>
      <c r="U35" s="94">
        <f t="shared" si="2"/>
        <v>0</v>
      </c>
      <c r="V35" s="94">
        <f t="shared" si="2"/>
        <v>0</v>
      </c>
      <c r="W35" s="94">
        <f t="shared" si="2"/>
        <v>0</v>
      </c>
      <c r="X35" s="94">
        <f t="shared" si="2"/>
        <v>0</v>
      </c>
      <c r="Y35" s="94">
        <f t="shared" si="2"/>
        <v>0</v>
      </c>
      <c r="Z35" s="94">
        <f t="shared" si="2"/>
        <v>0</v>
      </c>
      <c r="AA35" s="94">
        <f t="shared" si="2"/>
        <v>0</v>
      </c>
      <c r="AB35" s="94">
        <f t="shared" si="2"/>
        <v>0</v>
      </c>
      <c r="AC35" s="94">
        <f t="shared" si="2"/>
        <v>0</v>
      </c>
      <c r="AD35" s="94">
        <f t="shared" si="2"/>
        <v>0</v>
      </c>
      <c r="AE35" s="94">
        <f t="shared" si="2"/>
        <v>0</v>
      </c>
      <c r="AF35" s="94">
        <f t="shared" si="2"/>
        <v>0</v>
      </c>
      <c r="AG35" s="94">
        <f t="shared" si="2"/>
        <v>0</v>
      </c>
      <c r="AH35" s="94">
        <f t="shared" si="2"/>
        <v>0</v>
      </c>
      <c r="AI35" s="94">
        <f t="shared" si="2"/>
        <v>0</v>
      </c>
      <c r="AJ35" s="94">
        <f t="shared" si="2"/>
        <v>0</v>
      </c>
      <c r="AK35" s="94">
        <f t="shared" si="2"/>
        <v>0</v>
      </c>
      <c r="AL35" s="94">
        <f t="shared" si="2"/>
        <v>0</v>
      </c>
      <c r="AM35" s="94">
        <f t="shared" si="2"/>
        <v>0</v>
      </c>
      <c r="AN35" s="94">
        <f t="shared" si="2"/>
        <v>0</v>
      </c>
      <c r="AO35" s="94">
        <f t="shared" si="2"/>
        <v>0</v>
      </c>
      <c r="AP35" s="94">
        <f t="shared" si="2"/>
        <v>0</v>
      </c>
      <c r="AQ35" s="94">
        <f t="shared" si="2"/>
        <v>0</v>
      </c>
      <c r="AR35" s="94">
        <f t="shared" si="2"/>
        <v>0</v>
      </c>
      <c r="AS35" s="94">
        <f t="shared" si="2"/>
        <v>0</v>
      </c>
      <c r="AT35" s="94">
        <f t="shared" si="2"/>
        <v>0</v>
      </c>
      <c r="AU35" s="94">
        <f t="shared" si="2"/>
        <v>0</v>
      </c>
      <c r="AV35" s="94">
        <f t="shared" si="2"/>
        <v>0</v>
      </c>
      <c r="AW35" s="94">
        <f t="shared" si="2"/>
        <v>0</v>
      </c>
      <c r="AX35" s="94">
        <f t="shared" si="2"/>
        <v>0</v>
      </c>
      <c r="AY35" s="94">
        <f t="shared" si="2"/>
        <v>0</v>
      </c>
      <c r="AZ35" s="94">
        <f t="shared" si="2"/>
        <v>0</v>
      </c>
      <c r="BA35" s="94">
        <f t="shared" si="2"/>
        <v>0</v>
      </c>
      <c r="BB35" s="94">
        <f t="shared" si="2"/>
        <v>0</v>
      </c>
      <c r="BC35" s="94">
        <f t="shared" si="2"/>
        <v>0</v>
      </c>
      <c r="BD35" s="94">
        <f t="shared" si="2"/>
        <v>0</v>
      </c>
      <c r="BE35" s="94">
        <f t="shared" si="2"/>
        <v>0</v>
      </c>
      <c r="BF35" s="95">
        <f t="shared" si="2"/>
        <v>0</v>
      </c>
    </row>
  </sheetData>
  <mergeCells count="59">
    <mergeCell ref="A35:C35"/>
    <mergeCell ref="A10:D10"/>
    <mergeCell ref="A12:A13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M12:M13"/>
    <mergeCell ref="N12:N13"/>
    <mergeCell ref="L12:L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</mergeCells>
  <printOptions/>
  <pageMargins left="0.7480314960629921" right="0.1968503937007874" top="0.37" bottom="0" header="0.33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5" zoomScaleNormal="75" workbookViewId="0" topLeftCell="A1">
      <selection activeCell="L19" sqref="L19"/>
    </sheetView>
  </sheetViews>
  <sheetFormatPr defaultColWidth="9.00390625" defaultRowHeight="12.75"/>
  <cols>
    <col min="1" max="1" width="6.875" style="0" bestFit="1" customWidth="1"/>
    <col min="2" max="2" width="31.875" style="0" customWidth="1"/>
    <col min="3" max="3" width="36.375" style="0" customWidth="1"/>
    <col min="4" max="4" width="13.00390625" style="0" customWidth="1"/>
    <col min="5" max="8" width="14.00390625" style="0" customWidth="1"/>
    <col min="9" max="9" width="11.25390625" style="0" hidden="1" customWidth="1"/>
  </cols>
  <sheetData>
    <row r="1" spans="1:8" ht="28.5" customHeight="1">
      <c r="A1" s="146" t="s">
        <v>62</v>
      </c>
      <c r="B1" s="146"/>
      <c r="C1" s="146"/>
      <c r="D1" s="146"/>
      <c r="E1" s="146"/>
      <c r="F1" s="146"/>
      <c r="G1" s="146"/>
      <c r="H1" s="146"/>
    </row>
    <row r="2" spans="1:14" ht="13.5" customHeight="1" thickBot="1">
      <c r="A2" s="1"/>
      <c r="B2" s="1"/>
      <c r="C2" s="1"/>
      <c r="D2" s="1"/>
      <c r="E2" s="1"/>
      <c r="F2" s="1"/>
      <c r="G2" s="1"/>
      <c r="H2" s="12" t="s">
        <v>0</v>
      </c>
      <c r="I2" s="1"/>
      <c r="J2" s="1"/>
      <c r="K2" s="1"/>
      <c r="L2" s="1"/>
      <c r="M2" s="1"/>
      <c r="N2" s="1"/>
    </row>
    <row r="3" spans="1:8" s="2" customFormat="1" ht="14.25" customHeight="1" thickBot="1">
      <c r="A3" s="147" t="s">
        <v>1</v>
      </c>
      <c r="B3" s="147" t="s">
        <v>2</v>
      </c>
      <c r="C3" s="147" t="s">
        <v>3</v>
      </c>
      <c r="D3" s="149" t="s">
        <v>4</v>
      </c>
      <c r="E3" s="149" t="s">
        <v>5</v>
      </c>
      <c r="F3" s="151" t="s">
        <v>64</v>
      </c>
      <c r="G3" s="153" t="s">
        <v>63</v>
      </c>
      <c r="H3" s="154"/>
    </row>
    <row r="4" spans="1:9" s="2" customFormat="1" ht="39" thickBot="1">
      <c r="A4" s="148"/>
      <c r="B4" s="148"/>
      <c r="C4" s="148"/>
      <c r="D4" s="150"/>
      <c r="E4" s="150"/>
      <c r="F4" s="152"/>
      <c r="G4" s="51" t="s">
        <v>6</v>
      </c>
      <c r="H4" s="51" t="s">
        <v>7</v>
      </c>
      <c r="I4" s="2" t="s">
        <v>23</v>
      </c>
    </row>
    <row r="5" spans="1:9" s="4" customFormat="1" ht="25.5" hidden="1">
      <c r="A5" s="18">
        <v>1</v>
      </c>
      <c r="B5" s="3" t="s">
        <v>48</v>
      </c>
      <c r="C5" s="3" t="s">
        <v>49</v>
      </c>
      <c r="D5" s="19" t="s">
        <v>50</v>
      </c>
      <c r="E5" s="20">
        <v>10740.9</v>
      </c>
      <c r="F5" s="20"/>
      <c r="G5" s="21"/>
      <c r="H5" s="22"/>
      <c r="I5" s="13" t="e">
        <f>H5/F5*100</f>
        <v>#DIV/0!</v>
      </c>
    </row>
    <row r="6" spans="1:9" s="4" customFormat="1" ht="25.5" hidden="1">
      <c r="A6" s="14">
        <v>2</v>
      </c>
      <c r="B6" s="5" t="s">
        <v>51</v>
      </c>
      <c r="C6" s="3" t="s">
        <v>52</v>
      </c>
      <c r="D6" s="6" t="s">
        <v>53</v>
      </c>
      <c r="E6" s="23">
        <v>1300</v>
      </c>
      <c r="F6" s="23">
        <v>0</v>
      </c>
      <c r="G6" s="24"/>
      <c r="H6" s="22"/>
      <c r="I6" s="13" t="e">
        <f>H6/F6*100</f>
        <v>#DIV/0!</v>
      </c>
    </row>
    <row r="7" spans="1:9" s="4" customFormat="1" ht="25.5" hidden="1">
      <c r="A7" s="14">
        <v>2</v>
      </c>
      <c r="B7" s="5" t="s">
        <v>54</v>
      </c>
      <c r="C7" s="3" t="s">
        <v>55</v>
      </c>
      <c r="D7" s="6" t="s">
        <v>53</v>
      </c>
      <c r="E7" s="23">
        <v>9703</v>
      </c>
      <c r="F7" s="23"/>
      <c r="G7" s="24"/>
      <c r="H7" s="22"/>
      <c r="I7" s="13" t="e">
        <f>H7/F7*100</f>
        <v>#DIV/0!</v>
      </c>
    </row>
    <row r="8" spans="1:9" s="4" customFormat="1" ht="38.25" hidden="1">
      <c r="A8" s="14">
        <v>3</v>
      </c>
      <c r="B8" s="5" t="s">
        <v>56</v>
      </c>
      <c r="C8" s="3" t="s">
        <v>57</v>
      </c>
      <c r="D8" s="6" t="s">
        <v>53</v>
      </c>
      <c r="E8" s="23">
        <v>13730</v>
      </c>
      <c r="F8" s="23"/>
      <c r="G8" s="24"/>
      <c r="H8" s="22"/>
      <c r="I8" s="13" t="e">
        <f>H8/F8*100</f>
        <v>#DIV/0!</v>
      </c>
    </row>
    <row r="9" spans="1:9" s="4" customFormat="1" ht="25.5" hidden="1">
      <c r="A9" s="15">
        <v>4</v>
      </c>
      <c r="B9" s="7" t="s">
        <v>58</v>
      </c>
      <c r="C9" s="31" t="s">
        <v>59</v>
      </c>
      <c r="D9" s="8" t="s">
        <v>53</v>
      </c>
      <c r="E9" s="26">
        <v>3878</v>
      </c>
      <c r="F9" s="26"/>
      <c r="G9" s="26"/>
      <c r="H9" s="32"/>
      <c r="I9" s="13" t="e">
        <f>H9/F9*100</f>
        <v>#DIV/0!</v>
      </c>
    </row>
    <row r="10" spans="1:9" s="4" customFormat="1" ht="68.25" customHeight="1">
      <c r="A10" s="33">
        <v>1</v>
      </c>
      <c r="B10" s="34" t="s">
        <v>68</v>
      </c>
      <c r="C10" s="34" t="s">
        <v>67</v>
      </c>
      <c r="D10" s="35" t="s">
        <v>38</v>
      </c>
      <c r="E10" s="36">
        <v>166894</v>
      </c>
      <c r="F10" s="36">
        <v>24094</v>
      </c>
      <c r="G10" s="37">
        <v>21193</v>
      </c>
      <c r="H10" s="38">
        <v>21193</v>
      </c>
      <c r="I10" s="13">
        <f>H11/F10*100</f>
        <v>4.108906781771395</v>
      </c>
    </row>
    <row r="11" spans="1:9" s="4" customFormat="1" ht="25.5">
      <c r="A11" s="14">
        <v>2</v>
      </c>
      <c r="B11" s="5" t="s">
        <v>8</v>
      </c>
      <c r="C11" s="3" t="s">
        <v>35</v>
      </c>
      <c r="D11" s="6" t="s">
        <v>32</v>
      </c>
      <c r="E11" s="23">
        <v>12480</v>
      </c>
      <c r="F11" s="23">
        <v>3050</v>
      </c>
      <c r="G11" s="24">
        <v>3190</v>
      </c>
      <c r="H11" s="22">
        <v>990</v>
      </c>
      <c r="I11" s="13"/>
    </row>
    <row r="12" spans="1:9" s="4" customFormat="1" ht="25.5" hidden="1">
      <c r="A12" s="14">
        <v>7</v>
      </c>
      <c r="B12" s="5" t="s">
        <v>9</v>
      </c>
      <c r="C12" s="3" t="s">
        <v>18</v>
      </c>
      <c r="D12" s="6" t="s">
        <v>10</v>
      </c>
      <c r="E12" s="23">
        <v>10833</v>
      </c>
      <c r="F12" s="23"/>
      <c r="G12" s="24"/>
      <c r="H12" s="22"/>
      <c r="I12" s="13" t="e">
        <f>H12/F12*100</f>
        <v>#DIV/0!</v>
      </c>
    </row>
    <row r="13" spans="1:9" s="4" customFormat="1" ht="25.5">
      <c r="A13" s="14">
        <v>3</v>
      </c>
      <c r="B13" s="5" t="s">
        <v>34</v>
      </c>
      <c r="C13" s="3" t="s">
        <v>36</v>
      </c>
      <c r="D13" s="6" t="s">
        <v>33</v>
      </c>
      <c r="E13" s="23">
        <v>47433</v>
      </c>
      <c r="F13" s="23">
        <v>20300</v>
      </c>
      <c r="G13" s="24">
        <v>14613</v>
      </c>
      <c r="H13" s="22">
        <v>14613</v>
      </c>
      <c r="I13" s="13"/>
    </row>
    <row r="14" spans="1:9" s="4" customFormat="1" ht="25.5">
      <c r="A14" s="14">
        <v>4</v>
      </c>
      <c r="B14" s="5" t="s">
        <v>19</v>
      </c>
      <c r="C14" s="5" t="s">
        <v>20</v>
      </c>
      <c r="D14" s="6" t="s">
        <v>21</v>
      </c>
      <c r="E14" s="23">
        <v>18579</v>
      </c>
      <c r="F14" s="23">
        <v>7185</v>
      </c>
      <c r="G14" s="23">
        <v>0</v>
      </c>
      <c r="H14" s="25">
        <v>0</v>
      </c>
      <c r="I14" s="13">
        <f>H14/F14*100</f>
        <v>0</v>
      </c>
    </row>
    <row r="15" spans="1:9" s="4" customFormat="1" ht="59.25" customHeight="1">
      <c r="A15" s="14">
        <v>5</v>
      </c>
      <c r="B15" s="5" t="s">
        <v>74</v>
      </c>
      <c r="C15" s="5" t="s">
        <v>73</v>
      </c>
      <c r="D15" s="6" t="s">
        <v>38</v>
      </c>
      <c r="E15" s="23">
        <v>88000</v>
      </c>
      <c r="F15" s="23">
        <v>0</v>
      </c>
      <c r="G15" s="23">
        <v>25000</v>
      </c>
      <c r="H15" s="25">
        <v>13400</v>
      </c>
      <c r="I15" s="4" t="e">
        <f>H15/F15*100</f>
        <v>#DIV/0!</v>
      </c>
    </row>
    <row r="16" spans="1:9" s="4" customFormat="1" ht="45" customHeight="1">
      <c r="A16" s="18">
        <v>6</v>
      </c>
      <c r="B16" s="3" t="s">
        <v>66</v>
      </c>
      <c r="C16" s="3" t="s">
        <v>65</v>
      </c>
      <c r="D16" s="19" t="s">
        <v>38</v>
      </c>
      <c r="E16" s="20">
        <v>938084</v>
      </c>
      <c r="F16" s="20">
        <v>0</v>
      </c>
      <c r="G16" s="20">
        <v>103616</v>
      </c>
      <c r="H16" s="22">
        <v>103616</v>
      </c>
      <c r="I16" s="4" t="e">
        <f>H16/F16*100</f>
        <v>#DIV/0!</v>
      </c>
    </row>
    <row r="17" spans="1:8" s="4" customFormat="1" ht="43.5" customHeight="1">
      <c r="A17" s="14">
        <v>7</v>
      </c>
      <c r="B17" s="5" t="s">
        <v>14</v>
      </c>
      <c r="C17" s="5" t="s">
        <v>24</v>
      </c>
      <c r="D17" s="6" t="s">
        <v>12</v>
      </c>
      <c r="E17" s="23">
        <v>56653.6</v>
      </c>
      <c r="F17" s="23">
        <v>14634</v>
      </c>
      <c r="G17" s="23">
        <v>0</v>
      </c>
      <c r="H17" s="25">
        <v>0</v>
      </c>
    </row>
    <row r="18" spans="1:8" s="4" customFormat="1" ht="51">
      <c r="A18" s="14">
        <v>8</v>
      </c>
      <c r="B18" s="5" t="s">
        <v>16</v>
      </c>
      <c r="C18" s="5" t="s">
        <v>22</v>
      </c>
      <c r="D18" s="6" t="s">
        <v>17</v>
      </c>
      <c r="E18" s="23">
        <v>477402</v>
      </c>
      <c r="F18" s="23">
        <v>1500</v>
      </c>
      <c r="G18" s="23">
        <v>31144</v>
      </c>
      <c r="H18" s="25">
        <v>1500</v>
      </c>
    </row>
    <row r="19" spans="1:8" s="4" customFormat="1" ht="31.5" customHeight="1">
      <c r="A19" s="14">
        <v>9</v>
      </c>
      <c r="B19" s="5" t="s">
        <v>13</v>
      </c>
      <c r="C19" s="5" t="s">
        <v>79</v>
      </c>
      <c r="D19" s="6" t="s">
        <v>85</v>
      </c>
      <c r="E19" s="23">
        <v>68339</v>
      </c>
      <c r="F19" s="23">
        <v>12600</v>
      </c>
      <c r="G19" s="23">
        <v>19952</v>
      </c>
      <c r="H19" s="25">
        <v>19952</v>
      </c>
    </row>
    <row r="20" spans="1:8" s="4" customFormat="1" ht="30.75" customHeight="1">
      <c r="A20" s="14">
        <v>10</v>
      </c>
      <c r="B20" s="5" t="s">
        <v>25</v>
      </c>
      <c r="C20" s="5" t="s">
        <v>26</v>
      </c>
      <c r="D20" s="6" t="s">
        <v>27</v>
      </c>
      <c r="E20" s="23">
        <v>53795</v>
      </c>
      <c r="F20" s="23">
        <v>2000</v>
      </c>
      <c r="G20" s="23">
        <v>12100</v>
      </c>
      <c r="H20" s="25">
        <v>13160</v>
      </c>
    </row>
    <row r="21" spans="1:8" s="4" customFormat="1" ht="25.5">
      <c r="A21" s="14">
        <v>11</v>
      </c>
      <c r="B21" s="5" t="s">
        <v>28</v>
      </c>
      <c r="C21" s="5" t="s">
        <v>86</v>
      </c>
      <c r="D21" s="6" t="s">
        <v>21</v>
      </c>
      <c r="E21" s="54">
        <f>950141-790236</f>
        <v>159905</v>
      </c>
      <c r="F21" s="23">
        <v>65027</v>
      </c>
      <c r="G21" s="23">
        <v>0</v>
      </c>
      <c r="H21" s="25">
        <v>0</v>
      </c>
    </row>
    <row r="22" spans="1:8" s="4" customFormat="1" ht="25.5">
      <c r="A22" s="15">
        <v>12</v>
      </c>
      <c r="B22" s="7" t="s">
        <v>29</v>
      </c>
      <c r="C22" s="7" t="s">
        <v>80</v>
      </c>
      <c r="D22" s="8" t="s">
        <v>30</v>
      </c>
      <c r="E22" s="26">
        <v>110425</v>
      </c>
      <c r="F22" s="26">
        <v>17030</v>
      </c>
      <c r="G22" s="26">
        <v>22800</v>
      </c>
      <c r="H22" s="27">
        <v>22800</v>
      </c>
    </row>
    <row r="23" spans="1:8" s="4" customFormat="1" ht="38.25">
      <c r="A23" s="15">
        <v>13</v>
      </c>
      <c r="B23" s="5" t="s">
        <v>39</v>
      </c>
      <c r="C23" s="7" t="s">
        <v>40</v>
      </c>
      <c r="D23" s="8" t="s">
        <v>41</v>
      </c>
      <c r="E23" s="26">
        <v>10000</v>
      </c>
      <c r="F23" s="26">
        <v>5000</v>
      </c>
      <c r="G23" s="26">
        <v>0</v>
      </c>
      <c r="H23" s="27">
        <v>0</v>
      </c>
    </row>
    <row r="24" spans="1:8" s="4" customFormat="1" ht="38.25">
      <c r="A24" s="15">
        <v>14</v>
      </c>
      <c r="B24" s="5" t="s">
        <v>42</v>
      </c>
      <c r="C24" s="7" t="s">
        <v>81</v>
      </c>
      <c r="D24" s="8" t="s">
        <v>43</v>
      </c>
      <c r="E24" s="26">
        <v>124005.1</v>
      </c>
      <c r="F24" s="26">
        <v>46238</v>
      </c>
      <c r="G24" s="26">
        <v>38198</v>
      </c>
      <c r="H24" s="27">
        <v>38198</v>
      </c>
    </row>
    <row r="25" spans="1:8" s="4" customFormat="1" ht="38.25">
      <c r="A25" s="15">
        <v>15</v>
      </c>
      <c r="B25" s="5" t="s">
        <v>44</v>
      </c>
      <c r="C25" s="7" t="s">
        <v>82</v>
      </c>
      <c r="D25" s="8" t="s">
        <v>38</v>
      </c>
      <c r="E25" s="26">
        <v>92413.8</v>
      </c>
      <c r="F25" s="26">
        <v>18414</v>
      </c>
      <c r="G25" s="26">
        <v>18010</v>
      </c>
      <c r="H25" s="27">
        <v>18010</v>
      </c>
    </row>
    <row r="26" spans="1:8" s="4" customFormat="1" ht="46.5" customHeight="1">
      <c r="A26" s="15">
        <v>16</v>
      </c>
      <c r="B26" s="5" t="s">
        <v>45</v>
      </c>
      <c r="C26" s="7" t="s">
        <v>46</v>
      </c>
      <c r="D26" s="8" t="s">
        <v>47</v>
      </c>
      <c r="E26" s="26">
        <v>567000</v>
      </c>
      <c r="F26" s="26">
        <v>7800</v>
      </c>
      <c r="G26" s="26">
        <v>0</v>
      </c>
      <c r="H26" s="27">
        <v>0</v>
      </c>
    </row>
    <row r="27" spans="1:8" s="4" customFormat="1" ht="58.5" customHeight="1">
      <c r="A27" s="14">
        <v>17</v>
      </c>
      <c r="B27" s="30" t="s">
        <v>71</v>
      </c>
      <c r="C27" s="7" t="s">
        <v>83</v>
      </c>
      <c r="D27" s="6"/>
      <c r="E27" s="23"/>
      <c r="F27" s="23">
        <v>0</v>
      </c>
      <c r="G27" s="23">
        <v>1669</v>
      </c>
      <c r="H27" s="25">
        <v>1669</v>
      </c>
    </row>
    <row r="28" spans="1:8" s="4" customFormat="1" ht="58.5" customHeight="1">
      <c r="A28" s="14">
        <v>18</v>
      </c>
      <c r="B28" s="30" t="s">
        <v>75</v>
      </c>
      <c r="C28" s="7" t="s">
        <v>84</v>
      </c>
      <c r="D28" s="6" t="s">
        <v>38</v>
      </c>
      <c r="E28" s="23">
        <v>65910</v>
      </c>
      <c r="F28" s="23">
        <v>0</v>
      </c>
      <c r="G28" s="23">
        <v>10490</v>
      </c>
      <c r="H28" s="25">
        <v>10490</v>
      </c>
    </row>
    <row r="29" spans="1:8" s="4" customFormat="1" ht="58.5" customHeight="1" thickBot="1">
      <c r="A29" s="39">
        <v>19</v>
      </c>
      <c r="B29" s="17" t="s">
        <v>76</v>
      </c>
      <c r="C29" s="40" t="s">
        <v>77</v>
      </c>
      <c r="D29" s="41" t="s">
        <v>78</v>
      </c>
      <c r="E29" s="42">
        <v>142500</v>
      </c>
      <c r="F29" s="42">
        <v>0</v>
      </c>
      <c r="G29" s="42">
        <v>20000</v>
      </c>
      <c r="H29" s="43">
        <v>20000</v>
      </c>
    </row>
    <row r="30" spans="1:14" s="9" customFormat="1" ht="26.25" customHeight="1" thickBot="1">
      <c r="A30" s="143" t="s">
        <v>11</v>
      </c>
      <c r="B30" s="144"/>
      <c r="C30" s="144"/>
      <c r="D30" s="145"/>
      <c r="E30" s="53">
        <f>SUM(E5:E26)</f>
        <v>3041593.4</v>
      </c>
      <c r="F30" s="52">
        <f>SUM(F5:F29)</f>
        <v>244872</v>
      </c>
      <c r="G30" s="44">
        <f>SUM(G5:G29)</f>
        <v>341975</v>
      </c>
      <c r="H30" s="44">
        <f>SUM(H5:H29)</f>
        <v>299591</v>
      </c>
      <c r="I30" s="4"/>
      <c r="J30" s="4"/>
      <c r="K30" s="4"/>
      <c r="L30" s="4"/>
      <c r="M30" s="4"/>
      <c r="N30" s="4"/>
    </row>
    <row r="31" spans="1:14" ht="12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A33" s="11"/>
    </row>
  </sheetData>
  <mergeCells count="9">
    <mergeCell ref="A30:D30"/>
    <mergeCell ref="A1:H1"/>
    <mergeCell ref="A3:A4"/>
    <mergeCell ref="B3:B4"/>
    <mergeCell ref="C3:C4"/>
    <mergeCell ref="D3:D4"/>
    <mergeCell ref="E3:E4"/>
    <mergeCell ref="F3:F4"/>
    <mergeCell ref="G3:H3"/>
  </mergeCells>
  <printOptions/>
  <pageMargins left="0" right="0" top="0.1968503937007874" bottom="0.1968503937007874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2007-07-09T13:30:39Z</cp:lastPrinted>
  <dcterms:created xsi:type="dcterms:W3CDTF">2003-01-05T08:34:27Z</dcterms:created>
  <dcterms:modified xsi:type="dcterms:W3CDTF">2007-07-13T15:16:41Z</dcterms:modified>
  <cp:category/>
  <cp:version/>
  <cp:contentType/>
  <cp:contentStatus/>
</cp:coreProperties>
</file>