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1085" activeTab="1"/>
  </bookViews>
  <sheets>
    <sheet name="Прил_1" sheetId="1" r:id="rId1"/>
    <sheet name="Прил_2" sheetId="2" r:id="rId2"/>
  </sheets>
  <definedNames>
    <definedName name="_xlnm.Print_Area" localSheetId="0">'Прил_1'!$A$1:$N$196</definedName>
    <definedName name="_xlnm.Print_Area" localSheetId="1">'Прил_2'!$A$1:$Y$885</definedName>
  </definedNames>
  <calcPr fullCalcOnLoad="1"/>
</workbook>
</file>

<file path=xl/comments2.xml><?xml version="1.0" encoding="utf-8"?>
<comments xmlns="http://schemas.openxmlformats.org/spreadsheetml/2006/main">
  <authors>
    <author>Чуркина Елена Владимировна</author>
  </authors>
  <commentList>
    <comment ref="K150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гб - 24717,06</t>
        </r>
      </text>
    </comment>
    <comment ref="N151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263231,40
</t>
        </r>
      </text>
    </comment>
    <comment ref="N152" authorId="0">
      <text>
        <r>
          <rPr>
            <b/>
            <sz val="11"/>
            <rFont val="Tahoma"/>
            <family val="2"/>
          </rPr>
          <t xml:space="preserve">Чуркина Елена Владимировна:ГБ _ </t>
        </r>
        <r>
          <rPr>
            <sz val="11"/>
            <rFont val="Tahoma"/>
            <family val="2"/>
          </rPr>
          <t xml:space="preserve">
34205,21 тыс.руб. </t>
        </r>
      </text>
    </comment>
  </commentList>
</comments>
</file>

<file path=xl/sharedStrings.xml><?xml version="1.0" encoding="utf-8"?>
<sst xmlns="http://schemas.openxmlformats.org/spreadsheetml/2006/main" count="2688" uniqueCount="598">
  <si>
    <t xml:space="preserve">г. Калининград, планируемый жилой район «Юг 1» </t>
  </si>
  <si>
    <t xml:space="preserve">г. Калининград, планируемый жилой район «Юг 2» </t>
  </si>
  <si>
    <t xml:space="preserve">г. Калининград,                       ул. Бассейная </t>
  </si>
  <si>
    <t xml:space="preserve">г. Калининград,                         ул. Кольцова </t>
  </si>
  <si>
    <t>г. Калининград, планируемый жилой район «Север 1»</t>
  </si>
  <si>
    <t>г. Калининград, планируемый жилой район «Север 2»</t>
  </si>
  <si>
    <t>г. Калининград, планируемый жилой район «Север 3»</t>
  </si>
  <si>
    <t>г. Калининград, планируемый жилой район «Север 4»</t>
  </si>
  <si>
    <t>г. Калининград, планируемый жилой район «Север 5»</t>
  </si>
  <si>
    <t>г. Калининград,                          ул. Барклая де Толли</t>
  </si>
  <si>
    <t>г. Калининград, 
в районе ул. Поселковой – 
ул. Пулеметной</t>
  </si>
  <si>
    <t xml:space="preserve">Корпус  общеобразовательной школы № 50 </t>
  </si>
  <si>
    <t>г. Калининград,                  ул. П. Панина</t>
  </si>
  <si>
    <t>г. Калининград,                  ул. Лукашова</t>
  </si>
  <si>
    <t>Мероприятия</t>
  </si>
  <si>
    <t>Ответственный исполнитель</t>
  </si>
  <si>
    <t>г. Калининград,                ул. Магнитная, общественно-деловая зона</t>
  </si>
  <si>
    <t xml:space="preserve">г. Калининград,                       ул. Героя Росии Мариенко </t>
  </si>
  <si>
    <t>г. Калининград,                 ул. Энергетиков</t>
  </si>
  <si>
    <t>г. Калининград,                  ул. Тихоокеанская</t>
  </si>
  <si>
    <t>г. Калининград,                 ул. Стрелецкая</t>
  </si>
  <si>
    <t>Местоположение объекта</t>
  </si>
  <si>
    <t>г. Калининград,                     ул. Дзержинского</t>
  </si>
  <si>
    <t>г. Калининград,                   ул. Б.Окружная, общественно-деловая зона</t>
  </si>
  <si>
    <t>г. Калининград,                  ул. Заводская</t>
  </si>
  <si>
    <t>Параметры объекта</t>
  </si>
  <si>
    <t>Ед. изм.</t>
  </si>
  <si>
    <t>1. Образование</t>
  </si>
  <si>
    <t>1.1.1.</t>
  </si>
  <si>
    <t>%</t>
  </si>
  <si>
    <t>1.</t>
  </si>
  <si>
    <t>Дошкольное образовательное учреждение</t>
  </si>
  <si>
    <t>Строительство</t>
  </si>
  <si>
    <t>ед.</t>
  </si>
  <si>
    <t>2.</t>
  </si>
  <si>
    <t>3.</t>
  </si>
  <si>
    <t>2.1.</t>
  </si>
  <si>
    <t>2.1.1.</t>
  </si>
  <si>
    <t>3.1.</t>
  </si>
  <si>
    <t>Развитие и совершенствование материально-технической базы муниципальных учреждений культуры города Калининграда, сохранение и популяризация объектов культурного наследия местного (муниципального) значения. Организация информационного обслуживания населения. Создание условий для культурной деятельности, организации досуга населения, приобщения жителей города Калининграда к культурным ценностям</t>
  </si>
  <si>
    <t>3.1.1.</t>
  </si>
  <si>
    <t>Охват населения Калининграда культурно-досуговыми мероприятиями на 10 000 жителей</t>
  </si>
  <si>
    <t>13 390</t>
  </si>
  <si>
    <t>Привлечение населения к систематическим занятиям физической культурой и спортом, различным формам досуга</t>
  </si>
  <si>
    <t>Доля   населения, систематически занимающегося физической культурой и спортом</t>
  </si>
  <si>
    <t>Спортивный комплекс</t>
  </si>
  <si>
    <t>Физкультурно-оздоровительный комплекс</t>
  </si>
  <si>
    <t>Площадь участка - 2,15 га</t>
  </si>
  <si>
    <t>Спортивно-оздоровительный комплекс</t>
  </si>
  <si>
    <t>Наименование задачи, показателя, объекта</t>
  </si>
  <si>
    <t>Источ-ник финан-сирова-ния</t>
  </si>
  <si>
    <t>Образование</t>
  </si>
  <si>
    <t>1.1.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</si>
  <si>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детей. Развитие сети учреждений образования и обеспечение комплексной безопасности зданий подведомственных учреждений</t>
  </si>
  <si>
    <t>1.1.1.1.</t>
  </si>
  <si>
    <t>Количество дошкольных учреждений</t>
  </si>
  <si>
    <t>Комитет по образованию</t>
  </si>
  <si>
    <t>ФБ</t>
  </si>
  <si>
    <t>ОБ</t>
  </si>
  <si>
    <t>ГБ</t>
  </si>
  <si>
    <t>ВИ</t>
  </si>
  <si>
    <t>Всего</t>
  </si>
  <si>
    <t>1.1.2.</t>
  </si>
  <si>
    <t>Удельный вес образовательных учреждений, соответствующих современным условиям организации образовательного процесса</t>
  </si>
  <si>
    <t>1.1.2.1</t>
  </si>
  <si>
    <t>Количество общеобразовательных учреждений</t>
  </si>
  <si>
    <t>Средняя общеобразова-тельная школа</t>
  </si>
  <si>
    <t>Средняя общеобразовательная школа</t>
  </si>
  <si>
    <t>Начальная школа</t>
  </si>
  <si>
    <t>1.2.</t>
  </si>
  <si>
    <t>Повышение качества и доступности предоставляемых образовательных услуг населению города за счет эффективного использования материально-технических, кадровых, финансовых и управленческих ресурсов</t>
  </si>
  <si>
    <t>1.2.1.</t>
  </si>
  <si>
    <t>Доля детей, охваченных образовательными программами дополнительного образования детей, в общей численности детей и молодежи 5-18 лет</t>
  </si>
  <si>
    <t>Многопрофильное учреждение дополнительного образования</t>
  </si>
  <si>
    <t>Школа искусств</t>
  </si>
  <si>
    <t>Дом детского творчества</t>
  </si>
  <si>
    <t>Реконструкция</t>
  </si>
  <si>
    <t>Культура</t>
  </si>
  <si>
    <t>Число посещений муниципальных музеев на 10000 жителей в год</t>
  </si>
  <si>
    <t>Музей</t>
  </si>
  <si>
    <t>Реконструкция трамвайного депо в музей</t>
  </si>
  <si>
    <t>Число пользователей муниципальных общедоступных библиотек на 10000 жителей в год</t>
  </si>
  <si>
    <t>Библиотека</t>
  </si>
  <si>
    <t>Уровень фактической обеспеченности учреждениями культуры (клубами и учреждениями клубного типа) в соответствии с нормативной потребностью</t>
  </si>
  <si>
    <t>Учреждение клубного типа</t>
  </si>
  <si>
    <t>Физическая культура и массовый спорт</t>
  </si>
  <si>
    <t>Управление спорта и молодежной политики</t>
  </si>
  <si>
    <t>Физкультурно-оздоровительный комплекс с универсальным спортивным залом и плавательным бассейном</t>
  </si>
  <si>
    <t>База для занятий водными видами спорта</t>
  </si>
  <si>
    <t>Центр гребных видов спорта</t>
  </si>
  <si>
    <t xml:space="preserve"> № п/п</t>
  </si>
  <si>
    <t>№ п/п</t>
  </si>
  <si>
    <t>Мероприятие</t>
  </si>
  <si>
    <t>Принадлеж-ность объекта</t>
  </si>
  <si>
    <t>1.1.Обеспечение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детей. Развитие сети учреждений образования и обеспечение комплексной безопасности зданий подведомственных учреждений</t>
  </si>
  <si>
    <t>местный</t>
  </si>
  <si>
    <t>Встроенно-пристроенное</t>
  </si>
  <si>
    <t>Площадь участка – 0,65 га</t>
  </si>
  <si>
    <t>Площадь участка – 0,31 га</t>
  </si>
  <si>
    <t>чел.</t>
  </si>
  <si>
    <t>1006-1008</t>
  </si>
  <si>
    <t>1008-1016</t>
  </si>
  <si>
    <t>Площадь участка - 7,46 га</t>
  </si>
  <si>
    <t>2209-2212</t>
  </si>
  <si>
    <t>2212-2221</t>
  </si>
  <si>
    <t>Площадь участка - 0,58 га</t>
  </si>
  <si>
    <t>Площадь участка - 0,54 га</t>
  </si>
  <si>
    <t>Площадь участка - 0,70  га</t>
  </si>
  <si>
    <t>Площадь участка - 1,77 га</t>
  </si>
  <si>
    <t>Площадь участка - 0,45 га</t>
  </si>
  <si>
    <t>Площадь участка - 1,40 га</t>
  </si>
  <si>
    <t>Площадь участка - 3,20 га</t>
  </si>
  <si>
    <t>Площадь участка - 0,46 га</t>
  </si>
  <si>
    <t>Площадь участка - 2,02 га</t>
  </si>
  <si>
    <t>Площадь участка - 1,07 га</t>
  </si>
  <si>
    <t>Площадь участка - 0,99 га</t>
  </si>
  <si>
    <t>Площадь участка - 0,38 га</t>
  </si>
  <si>
    <t>Площадь участка - 5,8 га</t>
  </si>
  <si>
    <t>Площадь участка - 1,18 га</t>
  </si>
  <si>
    <t>Площадь участка - 4,08 га</t>
  </si>
  <si>
    <t>Площадь участка - 8,87 га</t>
  </si>
  <si>
    <t>Строительство нового корпуса</t>
  </si>
  <si>
    <t>Комитет по социальной политике</t>
  </si>
  <si>
    <t>Комитет территориального развития и строительства</t>
  </si>
  <si>
    <t>Агентство по спорту Калининградской области</t>
  </si>
  <si>
    <t>г. Калининград,                   ул. Болотная</t>
  </si>
  <si>
    <t>г. Калининград,                 ул. Артиллерийская</t>
  </si>
  <si>
    <t>г. Калининград,                 ул. Ямская</t>
  </si>
  <si>
    <t>г. Калининград,                 ул. Луганская</t>
  </si>
  <si>
    <t>г. Калининград,                           ул. Летняя</t>
  </si>
  <si>
    <t>г. Калининград,                 ул. Баженова</t>
  </si>
  <si>
    <t>г. Калининград,                 ул. Минометная</t>
  </si>
  <si>
    <t>г. Калининград,                  ул. И. Франко</t>
  </si>
  <si>
    <t>г. Калининград,                мкр. Совхозный</t>
  </si>
  <si>
    <t>г. Калининград,                 ул. К. Назаровой</t>
  </si>
  <si>
    <t>г. Калининград,                    ул. Крейсерская</t>
  </si>
  <si>
    <t xml:space="preserve">Строительство </t>
  </si>
  <si>
    <t>г. Калининград, 
ул. Пионерская, 66а</t>
  </si>
  <si>
    <t>Площадь участка - 0,90 га</t>
  </si>
  <si>
    <t>Площадь участка - 2,81 га</t>
  </si>
  <si>
    <t>Площадь участка - 0,63 га</t>
  </si>
  <si>
    <t>Площадь участка - 2,96 га</t>
  </si>
  <si>
    <t>Площадь участка - 45,07 га</t>
  </si>
  <si>
    <t>Площадь участка - 4,21 га</t>
  </si>
  <si>
    <t>Физкультурно-оздоровительный комплек</t>
  </si>
  <si>
    <t>2021 г.</t>
  </si>
  <si>
    <t>2020 г.</t>
  </si>
  <si>
    <t>2019 г.</t>
  </si>
  <si>
    <t>Охват детей в возрасте от 2 месяцев до 7 лет программами дошкольного образования (отношение численности детей, посещающих дошкольные общеобразовательные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</si>
  <si>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г. Калининград,                мкр. Малое Борисово</t>
  </si>
  <si>
    <t>г. Калининград,                ул. Героя России Мариенко</t>
  </si>
  <si>
    <t>Начальная школа - детский сад</t>
  </si>
  <si>
    <t>г. Калининград,                    севернее                           ул. М. Цветаевой</t>
  </si>
  <si>
    <t>Встроенно-пристроенный</t>
  </si>
  <si>
    <t>Охват населения города  Калининграда культурно - досуговыми мероприятиями на 10 000 жителей</t>
  </si>
  <si>
    <t>1 этап</t>
  </si>
  <si>
    <t>2 этап</t>
  </si>
  <si>
    <t>г. Калининград,                   ул. Молодой гвардии</t>
  </si>
  <si>
    <t>г. Калининград,                 ул. Аллея смелых</t>
  </si>
  <si>
    <t>г. Калининград,                пер. А. Дубровиной</t>
  </si>
  <si>
    <t>г. Калининград,                  ул. Аллея смелых,                         ул. Дзержинского</t>
  </si>
  <si>
    <t>г. Калининград,                             ул. Флагманская</t>
  </si>
  <si>
    <t>г. Калининград,                             ул. Окская</t>
  </si>
  <si>
    <t>г. Калининград,                          ул. Благовещенская</t>
  </si>
  <si>
    <t xml:space="preserve">г. Калининград,                             ул. 3-го Белорусского фронта </t>
  </si>
  <si>
    <t xml:space="preserve"> г. Калининград,                          ул. Р. Люксембург</t>
  </si>
  <si>
    <t>г. Калининград,                  пр-кт  Победы, рядом                    с пересечением с                         ул.  Б. Окружной  1-й</t>
  </si>
  <si>
    <t>г. Калининград,                             ул. Хабаровская</t>
  </si>
  <si>
    <t>г. Калининград, 
ул. Ю. Гагарина –                       ул. А. Невского                           (ул. Римская)</t>
  </si>
  <si>
    <t>г. Калининград,                                 ул. Портовая,                                       ул. Железнодорожная</t>
  </si>
  <si>
    <t>г. Калининград,                             ул. Лейт. Катина</t>
  </si>
  <si>
    <t>г. Калининград,                               ул. У. Громовой</t>
  </si>
  <si>
    <t>г. Калининград,                           пер. Ржевский 3-й</t>
  </si>
  <si>
    <t>г. Калининград,                              ул. А. Толстого</t>
  </si>
  <si>
    <t>г. Калининград,                                    ул. Флотская</t>
  </si>
  <si>
    <t>Управление культуры комитета по социальной политике</t>
  </si>
  <si>
    <t>г. Калининград,                          ул. Заводская</t>
  </si>
  <si>
    <t>г. Калининград,                              ул. Новгородская</t>
  </si>
  <si>
    <t>г. Калининград,                             ул. Магнитная, общественно-деловая зона</t>
  </si>
  <si>
    <t>г. Калининград,                        ул. Б.Окружная, общественно-деловая зона</t>
  </si>
  <si>
    <t>г. Калининград,                           ул. Флотская</t>
  </si>
  <si>
    <t>г. Калининград,                             ул. Лукашова</t>
  </si>
  <si>
    <t>г. Калинингра,                   ул. П. Панина</t>
  </si>
  <si>
    <t>г. Калининград,                             ул. Заводская</t>
  </si>
  <si>
    <t>г. Калининград,               мкр. Менделеево,                                  ул. Золотистая</t>
  </si>
  <si>
    <t>г. Калининград,                  ул. Б. Окружная,                              ул. Ряд. Павленко</t>
  </si>
  <si>
    <t>г. Калининград,                             ул. Дачная</t>
  </si>
  <si>
    <t>г. Калининград,                   ул. Минометная</t>
  </si>
  <si>
    <t>г. Калининград,                             ул. Арсенальная,                       проезд Ровный</t>
  </si>
  <si>
    <t>г. Калининград,                            ул. Подп. Емельянова</t>
  </si>
  <si>
    <t>г. Калининград,                           ул. Тихоокеанская</t>
  </si>
  <si>
    <t>г. Калининград,                          ул. Поморская</t>
  </si>
  <si>
    <t>г. Калининград,                             ул. Летняя</t>
  </si>
  <si>
    <t>г. Калининград,                            ул. Белорусская</t>
  </si>
  <si>
    <t>г. Калининград,                    на берегу озера Форелевого</t>
  </si>
  <si>
    <t>г. Калининград,                            ул. Украинская</t>
  </si>
  <si>
    <t>Реконструкция тренировочной площадки на стадионе  «Красная звезда»</t>
  </si>
  <si>
    <t>г. Калининград,                         пр-кт Московский, 171</t>
  </si>
  <si>
    <t>Итого                                    1 этап</t>
  </si>
  <si>
    <t>г. Калининград,                     остров Октябрьский</t>
  </si>
  <si>
    <t>г. Калининград,                    остров Октябрьский</t>
  </si>
  <si>
    <t>г. Калининград,                   остров Октябрьский</t>
  </si>
  <si>
    <t>г. Калининград,                       остров Октябрьский</t>
  </si>
  <si>
    <t>г. Калининград,                      ул. Соколиная, пересечение                           с ул. Кировоградской</t>
  </si>
  <si>
    <t>г. Калининград,                         между ул. Славянской                и пер. Сухумским</t>
  </si>
  <si>
    <t>Физкультурно- оздоровительный комплекс</t>
  </si>
  <si>
    <t>г. Калининград,                      на пересечении                   ул. Б. Окружной 1-й и               ул. Серж. Мишина</t>
  </si>
  <si>
    <t>г. Калининград,                              пр-кт Мира, д. 26</t>
  </si>
  <si>
    <t>2026-2035 г.г.</t>
  </si>
  <si>
    <t>Приложение № 3                                                                                                                          к Программе комплексного развития                                  социальной инфраструктуры городского                             округа «Город Калининград»                                                              на 2017-2035 годы</t>
  </si>
  <si>
    <t xml:space="preserve">ОЦЕНКА ОБЪЕМОВ И ИСТОЧНИКОВ ФИНАНСИРОВАНИЯ МЕРОПРИЯТИЙ (ИНВЕСТИЦИОННЫХ ПРОЕКТОВ) ПО ПРОЕКТИРОВАНИЮ, СТРОИТЕЛЬСТВУ И РЕКОНСТРУКЦИИ ОБЪЕКТОВ СОЦИАЛЬНОЙ ИНФРАСТРУКТУРЫ ГОРОДСКОГО ОКРУГА «ГОРОД КАЛИНИНГРАД»               
</t>
  </si>
  <si>
    <t>Вместимость 80 мест. Площадь участка - 0,25 га</t>
  </si>
  <si>
    <t>Определить проектом</t>
  </si>
  <si>
    <t>Вместимость            150 мест. Площадь участка – 0,73 га</t>
  </si>
  <si>
    <t>г. Калининград,                                ул. Согласия,                              ул. Б. Окружная 2-я                   (ул. Посольская)</t>
  </si>
  <si>
    <t>Вместимость             185 мест. Площадь участка – 0,85 га</t>
  </si>
  <si>
    <t>Встроенно-пристроенный. Вместимость 40 мест.</t>
  </si>
  <si>
    <t>Вместимость 185 мест. Площадь участка – 1,1 га</t>
  </si>
  <si>
    <t>Вместимость 200 мест. Площадь участка – 1,18 га</t>
  </si>
  <si>
    <t>Вместимость 120 мест. Площадь участка - 1,17 га</t>
  </si>
  <si>
    <t>Строительство нового корпуса. Вместимость 80 мест.</t>
  </si>
  <si>
    <t>Строительство нового корпуса. Вместимость               90 мест</t>
  </si>
  <si>
    <t>. Строительство нового корпуса. Вместимость               185 мест</t>
  </si>
  <si>
    <t>. Строительство нового корпуса. Вместимость               225 мест</t>
  </si>
  <si>
    <t>Реконструкция здания муниципального автономного детского общеобразовательного учреждения детского сада № 119</t>
  </si>
  <si>
    <t>Строительство нового корпуса. Вместимость 185 мест. Площадь участка - 0,7 га</t>
  </si>
  <si>
    <t>ед</t>
  </si>
  <si>
    <t xml:space="preserve">реконструкция </t>
  </si>
  <si>
    <t>Новый корпус муниципального автономного образовательного учреждения начальной школы - детского сада № 72</t>
  </si>
  <si>
    <t>г. Калининград,               ул. А. Суворова</t>
  </si>
  <si>
    <t>Вместимость определить проектом. Площадь участка - 0,3 га</t>
  </si>
  <si>
    <t>Вместимость определить проектом. Площадь участка - 1,7 га</t>
  </si>
  <si>
    <t>Вместимость 90 мест. Площадь участка - 0,6 га</t>
  </si>
  <si>
    <t>Вместимость 350 мест. Площадь участка - 1,5 га</t>
  </si>
  <si>
    <t xml:space="preserve">Вместимость 350 мест. </t>
  </si>
  <si>
    <t>Вместимость 350 мест. Площадь участка - 1,7 га</t>
  </si>
  <si>
    <t>Вместимость 225 мест. Площадь участка - 1,37 га</t>
  </si>
  <si>
    <t>Вместимость 240 мест. Площадь участка - 1,24 га</t>
  </si>
  <si>
    <t>Вместимость 240 мест. Площадь участка - 1,0 га</t>
  </si>
  <si>
    <t>Вместимость 225 мест. Площадь участка - 1,1 га</t>
  </si>
  <si>
    <t xml:space="preserve"> г. Калининград,                ул. Согласия,                            ул. Рассветная</t>
  </si>
  <si>
    <t>г. Калининград,                ул. Малоярославская</t>
  </si>
  <si>
    <t>г. Калининград,                ул. Фрегатная</t>
  </si>
  <si>
    <t>Общеобразовательная школа в Южном жилом районе города Калининграда</t>
  </si>
  <si>
    <t>г. Калининград,                ул. Аллея Смелых</t>
  </si>
  <si>
    <t>г. Калининград,                ул. Лаптевых</t>
  </si>
  <si>
    <t>г. Калининград,                юго-восточный жилой район (ул. Левитана)</t>
  </si>
  <si>
    <t>Новый корпус общеобразовательной школы № 50</t>
  </si>
  <si>
    <t>Вместимость 900 мест. Площадь участка - 2,2 га</t>
  </si>
  <si>
    <t>Вместимость 630 мест. Площадь участка - 2,3 га</t>
  </si>
  <si>
    <t xml:space="preserve">Вместимость 400 мест. </t>
  </si>
  <si>
    <t>Вместимость 1000 мест.  Площадь участка - 2,67 га</t>
  </si>
  <si>
    <t>г. Калининград,                ул.Ялтинская</t>
  </si>
  <si>
    <t>Вместимость 1000 мест.  Площадь участка - 2,17 га</t>
  </si>
  <si>
    <t>Вместимость 1000 мест.  Площадь участка - 3,69 га</t>
  </si>
  <si>
    <t>г. Калининград,                планируемый жилой район "Север 2"</t>
  </si>
  <si>
    <t>Вместимость 900 мест.  Площадь участка - 2,49 га</t>
  </si>
  <si>
    <t>Вместимость 900 мест.  Площадь участка - 2,10 га</t>
  </si>
  <si>
    <t>г. Калининград,                          ул. Летняя</t>
  </si>
  <si>
    <t>Вместимость 500 мест.  Площадь участка - 2,0 га</t>
  </si>
  <si>
    <t>Вместимость 1500 мест.  Площадь участка - 2,7 га</t>
  </si>
  <si>
    <t>По заданию на проектирование</t>
  </si>
  <si>
    <t>Вместимость 1100 мест.  Площадь участка - 2,7 га</t>
  </si>
  <si>
    <t>Строительство  нового корпуса</t>
  </si>
  <si>
    <t>г. Калининград,                              ул. Свердлова</t>
  </si>
  <si>
    <t>г. Калининград,                              ул. У. Громова</t>
  </si>
  <si>
    <t>Вместимость 500 мест.  Площадь участка - 3,5 га</t>
  </si>
  <si>
    <t>г. Калининград,                              ул.Добрая</t>
  </si>
  <si>
    <t>Вместимость 630 мест.  Площадь участка - 2,5 га</t>
  </si>
  <si>
    <t>Вместимость 470 мест.  Площадь участка - 2,3 га</t>
  </si>
  <si>
    <t>Молодежный клуб</t>
  </si>
  <si>
    <t>г. Калининград, пр-зд Андреевский 1-й</t>
  </si>
  <si>
    <t>г. Калининград,                            ул. Минометная</t>
  </si>
  <si>
    <t>Вместимость 160 мест</t>
  </si>
  <si>
    <t>г. Калининград,               ул. Сергеева</t>
  </si>
  <si>
    <t>Центр дополнительного образования</t>
  </si>
  <si>
    <t>По заданию проектирования</t>
  </si>
  <si>
    <t>Строительство учреждения дополнительного образования</t>
  </si>
  <si>
    <t xml:space="preserve">Реконструкция  «Львятника» под «Дом тропической птицы» </t>
  </si>
  <si>
    <t>Реконструкция вольера для ластоногих со строительством очистных сооружений</t>
  </si>
  <si>
    <t>Реконструкция вольера для лосей (литер Г-31, Г-32, Г-33)</t>
  </si>
  <si>
    <t>г. Калининград,                ул. О. Кошевого</t>
  </si>
  <si>
    <t>Площадь участка - 10,19 га</t>
  </si>
  <si>
    <t>г. Калининград,                ул. Гавриленко,                          ул. Лейт. Катина</t>
  </si>
  <si>
    <t>Тренировочная площадка на стадионе                                    «Красная звезда»</t>
  </si>
  <si>
    <t>г. Калининград,                    ул. Яхровская, ул. Бронницкая</t>
  </si>
  <si>
    <t>Строительство центра прогресса бокса</t>
  </si>
  <si>
    <t>г. Калининград,                    ул. Железнодорожная, 10</t>
  </si>
  <si>
    <t>Площадь участка - 3,5 га</t>
  </si>
  <si>
    <t>г. Калининград,                           ул. Железнодорожная, 8 (стадион "Локомотив")</t>
  </si>
  <si>
    <t>2. Культура</t>
  </si>
  <si>
    <t>2.1.2.</t>
  </si>
  <si>
    <t>2.1.3.</t>
  </si>
  <si>
    <t>2.1.4.</t>
  </si>
  <si>
    <t>3. Физическая культура и массовый спорт</t>
  </si>
  <si>
    <t>Вместимость   240 мест</t>
  </si>
  <si>
    <t>Вместимость 240 мест</t>
  </si>
  <si>
    <t>Вместимость 225 мест. Площадь участка – 1 га</t>
  </si>
  <si>
    <t>Вместимость  115 мест. Площадь участка – 1,01 га</t>
  </si>
  <si>
    <t>Вместимость  280 мест. Площадь участка – 1,01 га</t>
  </si>
  <si>
    <t>Вместимость  240 мест. Площадь участка – 1,2 га</t>
  </si>
  <si>
    <t>Вместимость   225 мест. Площадь участка – 1,3 га</t>
  </si>
  <si>
    <t>Вместимость    90 мест. Площадь участка – 0,36 га</t>
  </si>
  <si>
    <t>Вместимость   25 мест. Площадь участка - 0,25 га</t>
  </si>
  <si>
    <t>Вместимость   90 мест. Площадь участка - 0,4 га</t>
  </si>
  <si>
    <t>Вместимость  170 мест. Площадь участка - 0,60 га</t>
  </si>
  <si>
    <t>Вместимость  185 мест. Площадь участка – 0,85 га</t>
  </si>
  <si>
    <t>Вместимость  350 мест. Площадь участка – 2,33 га</t>
  </si>
  <si>
    <t>Вместимость   350 мест. Площадь участка - 1,29 га.</t>
  </si>
  <si>
    <t>Вместимость   260 мест. Площадь участка – 1,21 га</t>
  </si>
  <si>
    <t>Вместимость  350 мест. Площадь участка - 2 га</t>
  </si>
  <si>
    <t>Вместимость   225 мест. Площадь участка – 1,21 га</t>
  </si>
  <si>
    <t>Вместимость  320 мест. Площадь участка – 1,21 га</t>
  </si>
  <si>
    <t>Вместимость  240 мест. Площадь участка – 1,53 га</t>
  </si>
  <si>
    <t>Вместимость  225 мест. Площадь участка – 1,16 га</t>
  </si>
  <si>
    <t>Вместимость   240 мест. Площадь участка – 1,44 га</t>
  </si>
  <si>
    <t>Вместимость  110 мест. Площадь участка – 0,53 га</t>
  </si>
  <si>
    <t>Вместимость  190 мест. Площадь участка – 0,71 га</t>
  </si>
  <si>
    <t>Вместимость   225 мест. Площадь уастка - 1,2 га</t>
  </si>
  <si>
    <t>Вместимость   240 мест. Площадь участка – 1,03 га.</t>
  </si>
  <si>
    <t>Вместимость  240 мест. Площадь участка – 1,1 га</t>
  </si>
  <si>
    <t>Вместимость  40 мест. Площадь участка – 0,22 га</t>
  </si>
  <si>
    <t>Вместимость  70 мест. Площадь участка – 0,28 га</t>
  </si>
  <si>
    <t>Вместимость  160 мест. Площадь участка – 0,56 га</t>
  </si>
  <si>
    <t>Вместимость   70 мест. Площадь участка - 0,40 га</t>
  </si>
  <si>
    <t xml:space="preserve">Вместимость   100 мест. Площадь участка - 0,90 га </t>
  </si>
  <si>
    <t xml:space="preserve">Вместимость  100 мест. Площадь участка - 0,28 га </t>
  </si>
  <si>
    <t xml:space="preserve">Вместимость   70 мест. Площадь участка - 0,83 га. </t>
  </si>
  <si>
    <t xml:space="preserve">Вместимость   180 мест. Площадь участка - 0,63 га </t>
  </si>
  <si>
    <t>Вместимость  150 мест. Площадь участка – 0,51 га</t>
  </si>
  <si>
    <t>Вместимость150 мест. Площадь участка – 0,53 га</t>
  </si>
  <si>
    <t>Вместимость   150 мест. Площадь участка – 0,45 га</t>
  </si>
  <si>
    <t>Вместимость  120 мест</t>
  </si>
  <si>
    <t>Вместимость   150 мест</t>
  </si>
  <si>
    <t>Вместимость  59 мест</t>
  </si>
  <si>
    <t>Вместимость  100 мест</t>
  </si>
  <si>
    <t>Вместимость  450 мест</t>
  </si>
  <si>
    <t>Вместимость 1100 мест. Площадь участка – 2,0 га</t>
  </si>
  <si>
    <t>Вместимость 1725 мест. Площадь участка – 3,987 га</t>
  </si>
  <si>
    <t>Вместимость     650 мест. Площадь участка – 2,07 га</t>
  </si>
  <si>
    <t>Вместимость    1000 мест. Площадь участка – 2,12 га</t>
  </si>
  <si>
    <t>Вместимость     1400 мест. Площадь участка – 4,07 га</t>
  </si>
  <si>
    <t>Вместимость    1100 мест. Площадь участка –2,83 га</t>
  </si>
  <si>
    <t>Вместимость  1600 мест. Площадь участка –3,11 га</t>
  </si>
  <si>
    <t>Вместимость    1400 мест. Площадь участка –3,41 га</t>
  </si>
  <si>
    <t xml:space="preserve">Вместимость  1000 мест. </t>
  </si>
  <si>
    <t xml:space="preserve">Вместимость   1000 мест. Площадь участка - 2,44 га </t>
  </si>
  <si>
    <t xml:space="preserve">Вместимость   360 мест. Площадь участка - 1,80 га </t>
  </si>
  <si>
    <t xml:space="preserve">Вместимость   600 мест. Площадь участка - 3,52 га </t>
  </si>
  <si>
    <t xml:space="preserve">Вместимость  1100 мест. Площадь участка - 2,8 га </t>
  </si>
  <si>
    <t xml:space="preserve">Вместимость  50 мест. Площадь участка - 0,39 га </t>
  </si>
  <si>
    <t>Вместимость   350 мест. Площадь участка - 1,4 га</t>
  </si>
  <si>
    <t>Вместимость   210 мест. Площадь участка - 0,52 га</t>
  </si>
  <si>
    <t>Вместимость  225 мест. Площадь участка – 1,12 га</t>
  </si>
  <si>
    <t>Вместимость  240 мест. Площадь участка – 2,54 га</t>
  </si>
  <si>
    <t>Вместимость    120 мест. Площадь участка – 0,79 га</t>
  </si>
  <si>
    <t>Вместимость  185 мест. Площадь участка – 0,46 га</t>
  </si>
  <si>
    <t>г. Калининград,                        ул. Флоренского</t>
  </si>
  <si>
    <t>г. Калининград,                ул. Ген. Челнокова</t>
  </si>
  <si>
    <t>г. Калининград,                              ул. Владимирская</t>
  </si>
  <si>
    <t>г. Калининград,                 ул. Прицельная</t>
  </si>
  <si>
    <t>г. Калининград,                                ул. Майора Плоткина</t>
  </si>
  <si>
    <t>г. Калининград,                      ул. Подп. Емельянова</t>
  </si>
  <si>
    <t xml:space="preserve">г. Калининград,                    ул. Новгородская,                                              </t>
  </si>
  <si>
    <t xml:space="preserve">г. Калининград,                    ул. Тихоокеанская,                                           </t>
  </si>
  <si>
    <t>г. Калининград,                             ул. Рабочая</t>
  </si>
  <si>
    <t>г. Калининград,                             ул. Химическая</t>
  </si>
  <si>
    <t>г. Калининград,                 ул.Ст. Дадаева</t>
  </si>
  <si>
    <t>г. Калининград,                        ул. Гагарина, д. 3</t>
  </si>
  <si>
    <t>г. Калининград,                        ул.Орудийная, д. 30</t>
  </si>
  <si>
    <t>г. Калининград,                        ул.Коммунистическая</t>
  </si>
  <si>
    <t>г. Калининград, 
ул. Великолукская, д. 7</t>
  </si>
  <si>
    <t>г. Калининград, 
ул. Великолукская</t>
  </si>
  <si>
    <t>г. Калининград, 
бул. Снегова</t>
  </si>
  <si>
    <t>г. Калининград, 
ул. Книжная</t>
  </si>
  <si>
    <t>г. Калининград, 
ул. Молодой Гвардии</t>
  </si>
  <si>
    <t>г. Калининград, 
остров Октябрьский</t>
  </si>
  <si>
    <t>г. Калининград, 
ул. Красная, 301</t>
  </si>
  <si>
    <t>г. Калининград, 
ул. А. Суворова</t>
  </si>
  <si>
    <t>г. Калининград, 
ул. Иркутская</t>
  </si>
  <si>
    <t>г. Калининград, 
ул. Сиреневая</t>
  </si>
  <si>
    <t>г. Калининград, 
ул. Семипалатинская</t>
  </si>
  <si>
    <t>г. Калининград, 
ул. Орудийная</t>
  </si>
  <si>
    <t>г. Калининград, 
ул. Пархоменко</t>
  </si>
  <si>
    <t>г. Калининград, 
ул.Пригородная</t>
  </si>
  <si>
    <t>г. Калининград, 
ул. Сказочная</t>
  </si>
  <si>
    <t>г. Калининград, 
ул. Семейная</t>
  </si>
  <si>
    <t>г. Калининград, 
мкр. Прегольский</t>
  </si>
  <si>
    <t>г. Калининград,                        рядом  с  ул. Соколиной</t>
  </si>
  <si>
    <t xml:space="preserve">г. Калининград,                ул. Артиллерийская               </t>
  </si>
  <si>
    <t xml:space="preserve">г. Калининград, остров Октябрьский                          </t>
  </si>
  <si>
    <t xml:space="preserve">г. Калининград,                              ул. Новгородская </t>
  </si>
  <si>
    <t xml:space="preserve">г. Калининград,                              ул.Добрая                       </t>
  </si>
  <si>
    <t>г. Калининград,                             ул. М. Цветаевой</t>
  </si>
  <si>
    <t>г. Калининград,                                          мкр. Малое Борисово</t>
  </si>
  <si>
    <t>г. Калининград,                                        ул. Магнитогорская -               ул. Лужская</t>
  </si>
  <si>
    <t>г. Калининград,                            ул. С. Лазо</t>
  </si>
  <si>
    <t>г. Калининград,                                ул. М. Борзова</t>
  </si>
  <si>
    <t>г. Калининград,                                   ул. Сеченова</t>
  </si>
  <si>
    <t>г. Калининград,                               ул. Каштановая аллея, д. 147</t>
  </si>
  <si>
    <t>г. Калининград,                                                            ул. Дзержинского, 163</t>
  </si>
  <si>
    <t xml:space="preserve">г. Калининград,                                 ул. Мира,                                     ул. Т. Кабилова                  </t>
  </si>
  <si>
    <t>г. Калининград,                                 ул. Химическая</t>
  </si>
  <si>
    <t xml:space="preserve">г. Калининград,                            ул. Понартская </t>
  </si>
  <si>
    <t>Реонструкция объекта "Аквариум" (литер Г)                    под "Террариум"</t>
  </si>
  <si>
    <t xml:space="preserve">Спортивный комплекс </t>
  </si>
  <si>
    <t>г. Калининград,                           ул. Дальневосточная</t>
  </si>
  <si>
    <t>Многофункциональный спортивно-оздоровительный комплекс с бассейном и ледовой ареной</t>
  </si>
  <si>
    <t>г. Калининград,                           ул. Новгородская</t>
  </si>
  <si>
    <t>г. Калининград,                  ул. Аллея Смелых</t>
  </si>
  <si>
    <t xml:space="preserve">    </t>
  </si>
  <si>
    <t>Вместимость  150 мест. Площадь участка – 0,53 га</t>
  </si>
  <si>
    <t xml:space="preserve">г. Калининград,                   ул. Заводская/ зона смешанной 
и общественно-деловой застройки
</t>
  </si>
  <si>
    <t>г. Калининград,                       ул. Новгородская / зона застройки многоэтажными жилыми домами</t>
  </si>
  <si>
    <t xml:space="preserve">г. Калининград,                       ул. Флотская / зона смешанной 
и общественно-деловой застройки
</t>
  </si>
  <si>
    <t xml:space="preserve">г. Калининград,                   ул. П. Панина / зона смешанной 
и общественно-деловой застройки
</t>
  </si>
  <si>
    <t xml:space="preserve">г. Калининград,                         ул. Лукашова / зона смешанной 
и общественно-деловой застройки
</t>
  </si>
  <si>
    <t>Вместимость 120 мест, площадь участка 0,62 га</t>
  </si>
  <si>
    <t>г. Калининград,                планируемый жилой район "Юг 2"</t>
  </si>
  <si>
    <t>Вместимость 900 мест. На территории существующей школы</t>
  </si>
  <si>
    <t>Вместимость  450 мест.                На территории существующей школы</t>
  </si>
  <si>
    <r>
      <t xml:space="preserve">г. Калининград,                             </t>
    </r>
    <r>
      <rPr>
        <b/>
        <sz val="12"/>
        <rFont val="Times New Roman"/>
        <family val="1"/>
      </rPr>
      <t>ул. Лаптевых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</si>
  <si>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>ул. Аллея Смелых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</si>
  <si>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ул. Фрегатная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</si>
  <si>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>ул. Малоярославская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</si>
  <si>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</t>
    </r>
    <r>
      <rPr>
        <b/>
        <sz val="12"/>
        <rFont val="Times New Roman"/>
        <family val="1"/>
      </rPr>
      <t>ул. Артиллерийская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</si>
  <si>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>ул. Героя России Мариенко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</si>
  <si>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 г. Калининград,                </t>
    </r>
    <r>
      <rPr>
        <b/>
        <sz val="12"/>
        <rFont val="Times New Roman"/>
        <family val="1"/>
      </rPr>
      <t>ул. М. Цветаевой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</si>
  <si>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 г. Калининград,                </t>
    </r>
    <r>
      <rPr>
        <b/>
        <sz val="12"/>
        <rFont val="Times New Roman"/>
        <family val="1"/>
      </rPr>
      <t>ул. Согласия,                            ул. Рассветная</t>
    </r>
    <r>
      <rPr>
        <sz val="12"/>
        <rFont val="Times New Roman"/>
        <family val="1"/>
      </rPr>
      <t>/ зона специализированной общественной застройки</t>
    </r>
  </si>
  <si>
    <t xml:space="preserve">Вместимость  1100 мест. Площадь участка - 2,44 га </t>
  </si>
  <si>
    <r>
      <t xml:space="preserve">г. Калининград,                </t>
    </r>
    <r>
      <rPr>
        <b/>
        <sz val="12"/>
        <rFont val="Times New Roman"/>
        <family val="1"/>
      </rPr>
      <t>юго-восточный жилой район (ул. Левитана)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</si>
  <si>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</t>
    </r>
    <r>
      <rPr>
        <b/>
        <sz val="12"/>
        <rFont val="Times New Roman"/>
        <family val="1"/>
      </rPr>
      <t>мкр. Малое Борисов</t>
    </r>
    <r>
      <rPr>
        <sz val="12"/>
        <rFont val="Times New Roman"/>
        <family val="1"/>
      </rPr>
      <t>о/ зона специализированной общественной застройки</t>
    </r>
  </si>
  <si>
    <r>
      <t xml:space="preserve">г. Калининград,                      </t>
    </r>
    <r>
      <rPr>
        <b/>
        <sz val="12"/>
        <rFont val="Times New Roman"/>
        <family val="1"/>
      </rPr>
      <t>ул. Магнитогорская -               ул. Лужская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</si>
  <si>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ул. С. Лазо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</si>
  <si>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>ул. М. Борзова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</si>
  <si>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>ул. Сеченова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</si>
  <si>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ул. Каштановая аллея, д. 147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</si>
  <si>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</t>
    </r>
    <r>
      <rPr>
        <b/>
        <sz val="12"/>
        <rFont val="Times New Roman"/>
        <family val="1"/>
      </rPr>
      <t>ул. Дзержинского, д. 163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</si>
  <si>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ул. Мира,                                     ул. Т. Кабилова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</si>
  <si>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</t>
    </r>
    <r>
      <rPr>
        <b/>
        <sz val="12"/>
        <rFont val="Times New Roman"/>
        <family val="1"/>
      </rPr>
      <t>ул. Химическая</t>
    </r>
    <r>
      <rPr>
        <sz val="12"/>
        <rFont val="Times New Roman"/>
        <family val="1"/>
      </rPr>
      <t xml:space="preserve"> /
зона застройки малоэтажными жилыми домами</t>
    </r>
  </si>
  <si>
    <r>
      <t xml:space="preserve">г. Калининград,                 </t>
    </r>
    <r>
      <rPr>
        <b/>
        <sz val="12"/>
        <rFont val="Times New Roman"/>
        <family val="1"/>
      </rPr>
      <t>ул. Понартская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</si>
  <si>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планируемый жилой район </t>
    </r>
    <r>
      <rPr>
        <b/>
        <sz val="12"/>
        <rFont val="Times New Roman"/>
        <family val="1"/>
      </rPr>
      <t>"Север 2"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</si>
  <si>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планируемый жилой район </t>
    </r>
    <r>
      <rPr>
        <b/>
        <sz val="12"/>
        <rFont val="Times New Roman"/>
        <family val="1"/>
      </rPr>
      <t>"Юг 2"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</si>
  <si>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</t>
    </r>
    <r>
      <rPr>
        <b/>
        <sz val="12"/>
        <rFont val="Times New Roman"/>
        <family val="1"/>
      </rPr>
      <t>ул. Летняя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</si>
  <si>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</t>
    </r>
    <r>
      <rPr>
        <b/>
        <sz val="12"/>
        <rFont val="Times New Roman"/>
        <family val="1"/>
      </rPr>
      <t>ул. Благовещенская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</si>
  <si>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>остров Октябрьский</t>
    </r>
    <r>
      <rPr>
        <sz val="12"/>
        <rFont val="Times New Roman"/>
        <family val="1"/>
      </rPr>
      <t>/ зона смешанной и общественно-деловой застройки</t>
    </r>
  </si>
  <si>
    <r>
      <t>г. Калининград,</t>
    </r>
    <r>
      <rPr>
        <b/>
        <sz val="12"/>
        <rFont val="Times New Roman"/>
        <family val="1"/>
      </rPr>
      <t xml:space="preserve"> остров Октябрьский</t>
    </r>
    <r>
      <rPr>
        <sz val="12"/>
        <rFont val="Times New Roman"/>
        <family val="1"/>
      </rPr>
      <t>/ зона смешанной и общественно-деловой застройки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</si>
  <si>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ул. Новгородская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</si>
  <si>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ул. Свердлова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</si>
  <si>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ул. Добрая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</si>
  <si>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 г. Калининград,                </t>
    </r>
    <r>
      <rPr>
        <b/>
        <sz val="12"/>
        <rFont val="Times New Roman"/>
        <family val="1"/>
      </rPr>
      <t>рядом с ул. Соколиной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</si>
  <si>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   </t>
    </r>
    <r>
      <rPr>
        <b/>
        <sz val="12"/>
        <rFont val="Times New Roman"/>
        <family val="1"/>
      </rPr>
      <t>мкр. Прегольский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</si>
  <si>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</t>
    </r>
    <r>
      <rPr>
        <b/>
        <sz val="12"/>
        <rFont val="Times New Roman"/>
        <family val="1"/>
      </rPr>
      <t>ул. Семейная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</si>
  <si>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</t>
    </r>
    <r>
      <rPr>
        <b/>
        <sz val="12"/>
        <rFont val="Times New Roman"/>
        <family val="1"/>
      </rPr>
      <t>ул. Сказочная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</si>
  <si>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ул. Пригородная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</si>
  <si>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</t>
    </r>
    <r>
      <rPr>
        <b/>
        <sz val="12"/>
        <rFont val="Times New Roman"/>
        <family val="1"/>
      </rPr>
      <t>ул. Пархоменко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</si>
  <si>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</t>
    </r>
    <r>
      <rPr>
        <b/>
        <sz val="12"/>
        <rFont val="Times New Roman"/>
        <family val="1"/>
      </rPr>
      <t>ул. Орудийная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</si>
  <si>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</t>
    </r>
    <r>
      <rPr>
        <b/>
        <sz val="12"/>
        <rFont val="Times New Roman"/>
        <family val="1"/>
      </rPr>
      <t>ул. Семипалатинская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</si>
  <si>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</t>
    </r>
    <r>
      <rPr>
        <b/>
        <sz val="12"/>
        <rFont val="Times New Roman"/>
        <family val="1"/>
      </rPr>
      <t>ул. Сиреневая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</si>
  <si>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</t>
    </r>
    <r>
      <rPr>
        <b/>
        <sz val="12"/>
        <rFont val="Times New Roman"/>
        <family val="1"/>
      </rPr>
      <t>ул. Иркутская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</si>
  <si>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</t>
    </r>
    <r>
      <rPr>
        <b/>
        <sz val="12"/>
        <rFont val="Times New Roman"/>
        <family val="1"/>
      </rPr>
      <t>ул. А. Суворова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</si>
  <si>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ул. У. Громовой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</si>
  <si>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</t>
    </r>
    <r>
      <rPr>
        <b/>
        <sz val="12"/>
        <rFont val="Times New Roman"/>
        <family val="1"/>
      </rPr>
      <t>ул. Ялтинская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</si>
  <si>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Болотная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</si>
  <si>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</t>
    </r>
    <r>
      <rPr>
        <b/>
        <sz val="12"/>
        <rFont val="Times New Roman"/>
        <family val="1"/>
      </rPr>
      <t>ул. Красная, 30</t>
    </r>
    <r>
      <rPr>
        <sz val="12"/>
        <rFont val="Times New Roman"/>
        <family val="1"/>
      </rPr>
      <t>1/ зона специализированной общественной застройки</t>
    </r>
  </si>
  <si>
    <r>
      <t xml:space="preserve">г. Калининград,               </t>
    </r>
    <r>
      <rPr>
        <b/>
        <sz val="12"/>
        <rFont val="Times New Roman"/>
        <family val="1"/>
      </rPr>
      <t>остров Октябрьский</t>
    </r>
    <r>
      <rPr>
        <sz val="12"/>
        <rFont val="Times New Roman"/>
        <family val="1"/>
      </rPr>
      <t>/ зона смешанной и общественно-деловой застройки</t>
    </r>
  </si>
  <si>
    <r>
      <t xml:space="preserve">г. Калининград, 
</t>
    </r>
    <r>
      <rPr>
        <b/>
        <sz val="12"/>
        <rFont val="Times New Roman"/>
        <family val="1"/>
      </rPr>
      <t xml:space="preserve">в районе                                                       ул. Поселковой – 
ул. Пулеметной 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</si>
  <si>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</t>
    </r>
    <r>
      <rPr>
        <b/>
        <sz val="12"/>
        <rFont val="Times New Roman"/>
        <family val="1"/>
      </rPr>
      <t>ул. Книжная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</si>
  <si>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</t>
    </r>
    <r>
      <rPr>
        <b/>
        <sz val="12"/>
        <rFont val="Times New Roman"/>
        <family val="1"/>
      </rPr>
      <t>ул. Молодой Гвардии/</t>
    </r>
    <r>
      <rPr>
        <sz val="12"/>
        <rFont val="Times New Roman"/>
        <family val="1"/>
      </rPr>
      <t xml:space="preserve"> зона специализированной общественной застройки</t>
    </r>
  </si>
  <si>
    <r>
      <t xml:space="preserve">г. Калининград, 
</t>
    </r>
    <r>
      <rPr>
        <b/>
        <sz val="12"/>
        <rFont val="Times New Roman"/>
        <family val="1"/>
      </rPr>
      <t>ул. Пионерская, 66а</t>
    </r>
    <r>
      <rPr>
        <sz val="12"/>
        <rFont val="Times New Roman"/>
        <family val="1"/>
      </rPr>
      <t xml:space="preserve">/ зона специализированной общественной застройки
</t>
    </r>
  </si>
  <si>
    <r>
      <t xml:space="preserve">г. Калининград,                          </t>
    </r>
    <r>
      <rPr>
        <b/>
        <sz val="12"/>
        <rFont val="Times New Roman"/>
        <family val="1"/>
      </rPr>
      <t>бул. Снегова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</si>
  <si>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>ул. Великолукская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</si>
  <si>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>ул. Барклая де Толли</t>
    </r>
    <r>
      <rPr>
        <sz val="12"/>
        <rFont val="Times New Roman"/>
        <family val="1"/>
      </rPr>
      <t>/ зона специализированной общественной застройки</t>
    </r>
  </si>
  <si>
    <t>Реконструкция здания. Вместимость 185 мест. Площадь участка - 0,5 га</t>
  </si>
  <si>
    <r>
      <t xml:space="preserve">г. Калининград,                       </t>
    </r>
    <r>
      <rPr>
        <b/>
        <sz val="12"/>
        <rFont val="Times New Roman"/>
        <family val="1"/>
      </rPr>
      <t>ул. Бассейная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</si>
  <si>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ул. Великолукская, д. 7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</si>
  <si>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ул. Ю. Гагарина - ул. А. Невского (ул. Римская</t>
    </r>
    <r>
      <rPr>
        <sz val="12"/>
        <rFont val="Times New Roman"/>
        <family val="1"/>
      </rPr>
      <t>)/  зона специализированной общественной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</si>
  <si>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ул. Коммунистическая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</si>
  <si>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>ул. Кольцова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</si>
  <si>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
</t>
    </r>
    <r>
      <rPr>
        <b/>
        <sz val="12"/>
        <rFont val="Times New Roman"/>
        <family val="1"/>
      </rPr>
      <t>ул. Орудийная, д. 30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</si>
  <si>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>ул. Ю. Гагарина, д. 3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</si>
  <si>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 xml:space="preserve">планируемый жилой район «Юг 2» 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</si>
  <si>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>планируемый жилой район «Юг 2»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</si>
  <si>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>планируемый жилой район «Юг 1»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</si>
  <si>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>планируемый жилой район «Север 5»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</si>
  <si>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>планируемый жилой район «Север 4»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</si>
  <si>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>планируемый жилой район «Север 3»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</si>
  <si>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>планируемый жилой район «Север 2»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</si>
  <si>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</t>
    </r>
    <r>
      <rPr>
        <b/>
        <sz val="12"/>
        <rFont val="Times New Roman"/>
        <family val="1"/>
      </rPr>
      <t xml:space="preserve">планируемый жилой район «Север 1» 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</si>
  <si>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</t>
    </r>
    <r>
      <rPr>
        <b/>
        <sz val="12"/>
        <rFont val="Times New Roman"/>
        <family val="1"/>
      </rPr>
      <t>ул. Ст. Дадаева/</t>
    </r>
    <r>
      <rPr>
        <sz val="12"/>
        <rFont val="Times New Roman"/>
        <family val="1"/>
      </rPr>
      <t xml:space="preserve">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</si>
  <si>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между ул. Славянской и пер. Сухумским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</si>
  <si>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Химическая</t>
    </r>
    <r>
      <rPr>
        <sz val="12"/>
        <rFont val="Times New Roman"/>
        <family val="1"/>
      </rPr>
      <t>/ зона застройки малоэтажными жилыми домами</t>
    </r>
  </si>
  <si>
    <r>
      <t xml:space="preserve">г. Калининград,                                   </t>
    </r>
    <r>
      <rPr>
        <b/>
        <sz val="12"/>
        <rFont val="Times New Roman"/>
        <family val="1"/>
      </rPr>
      <t>ул. Рабочая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</si>
  <si>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      </t>
    </r>
    <r>
      <rPr>
        <b/>
        <sz val="12"/>
        <rFont val="Times New Roman"/>
        <family val="1"/>
      </rPr>
      <t>ул. Лукашова</t>
    </r>
    <r>
      <rPr>
        <sz val="12"/>
        <rFont val="Times New Roman"/>
        <family val="1"/>
      </rPr>
      <t>/ зона застройки среднеэтажными жилыми домами</t>
    </r>
  </si>
  <si>
    <r>
      <t xml:space="preserve">г. Калининград,                                     </t>
    </r>
    <r>
      <rPr>
        <b/>
        <sz val="12"/>
        <rFont val="Times New Roman"/>
        <family val="1"/>
      </rPr>
      <t>ул. Хабаровская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</si>
  <si>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  </t>
    </r>
    <r>
      <rPr>
        <b/>
        <sz val="12"/>
        <rFont val="Times New Roman"/>
        <family val="1"/>
      </rPr>
      <t>ул. Тихоокеанская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</si>
  <si>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       </t>
    </r>
    <r>
      <rPr>
        <b/>
        <sz val="12"/>
        <rFont val="Times New Roman"/>
        <family val="1"/>
      </rPr>
      <t>ул. Новгородская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</si>
  <si>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К. Назаровой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</si>
  <si>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ул. Аллея смелых,                         ул. Дзержинского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</si>
  <si>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</t>
    </r>
    <r>
      <rPr>
        <b/>
        <sz val="12"/>
        <rFont val="Times New Roman"/>
        <family val="1"/>
      </rPr>
      <t>мкр. Малое Борисово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</si>
  <si>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</t>
    </r>
    <r>
      <rPr>
        <b/>
        <sz val="12"/>
        <rFont val="Times New Roman"/>
        <family val="1"/>
      </rPr>
      <t>ул. Ямская</t>
    </r>
    <r>
      <rPr>
        <sz val="12"/>
        <rFont val="Times New Roman"/>
        <family val="1"/>
      </rPr>
      <t>/ зона застройки среднеэтажными жилыми домами</t>
    </r>
  </si>
  <si>
    <r>
      <t xml:space="preserve">г. Калининград,                        </t>
    </r>
    <r>
      <rPr>
        <b/>
        <sz val="12"/>
        <rFont val="Times New Roman"/>
        <family val="1"/>
      </rPr>
      <t>б-р Борисовский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</si>
  <si>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</t>
    </r>
    <r>
      <rPr>
        <b/>
        <sz val="12"/>
        <rFont val="Times New Roman"/>
        <family val="1"/>
      </rPr>
      <t>ул. Подп. Емельянова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</si>
  <si>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Дзержинского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</si>
  <si>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>пер. А. Дубровиной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</si>
  <si>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Луганская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</si>
  <si>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ул. Летняя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</si>
  <si>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проезд Тихорецкий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</si>
  <si>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</t>
    </r>
    <r>
      <rPr>
        <b/>
        <sz val="12"/>
        <rFont val="Times New Roman"/>
        <family val="1"/>
      </rPr>
      <t>ул. Крейсерская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</si>
  <si>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</t>
    </r>
    <r>
      <rPr>
        <b/>
        <sz val="12"/>
        <rFont val="Times New Roman"/>
        <family val="1"/>
      </rPr>
      <t>ул. Флагманская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</si>
  <si>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Аллея смелых</t>
    </r>
    <r>
      <rPr>
        <sz val="12"/>
        <rFont val="Times New Roman"/>
        <family val="1"/>
      </rPr>
      <t xml:space="preserve">/ зона застройки многоэтажными жилыми домами </t>
    </r>
  </si>
  <si>
    <r>
      <t xml:space="preserve">г. Калининград,                    </t>
    </r>
    <r>
      <rPr>
        <b/>
        <sz val="12"/>
        <rFont val="Times New Roman"/>
        <family val="1"/>
      </rPr>
      <t>ул. Аллея смелых</t>
    </r>
    <r>
      <rPr>
        <sz val="12"/>
        <rFont val="Times New Roman"/>
        <family val="1"/>
      </rPr>
      <t>/ зона специализированной общественной застройки</t>
    </r>
  </si>
  <si>
    <t>Вместимость  100 мест.</t>
  </si>
  <si>
    <r>
      <t xml:space="preserve">г. Калининград,                  </t>
    </r>
    <r>
      <rPr>
        <b/>
        <sz val="12"/>
        <rFont val="Times New Roman"/>
        <family val="1"/>
      </rPr>
      <t>ул. Окская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</si>
  <si>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</t>
    </r>
    <r>
      <rPr>
        <b/>
        <sz val="12"/>
        <rFont val="Times New Roman"/>
        <family val="1"/>
      </rPr>
      <t>ул. Благовещенская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</si>
  <si>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>ул. Майора Плоткина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</si>
  <si>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Баженова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</si>
  <si>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   </t>
    </r>
    <r>
      <rPr>
        <b/>
        <sz val="12"/>
        <rFont val="Times New Roman"/>
        <family val="1"/>
      </rPr>
      <t>ул. 3-го Белорусского фронта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</si>
  <si>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ул. Артиллерийская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</si>
  <si>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ул. Героя Росии Мариенко</t>
    </r>
    <r>
      <rPr>
        <sz val="12"/>
        <rFont val="Times New Roman"/>
        <family val="1"/>
      </rPr>
      <t xml:space="preserve">/ зона специализированной общественной застройки </t>
    </r>
  </si>
  <si>
    <r>
      <t xml:space="preserve">г. Калининград,                    </t>
    </r>
    <r>
      <rPr>
        <b/>
        <sz val="12"/>
        <rFont val="Times New Roman"/>
        <family val="1"/>
      </rPr>
      <t>ул. Молодой гвардии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</si>
  <si>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Владимирская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</si>
  <si>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Прицельная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</si>
  <si>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Минометная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</si>
  <si>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И. Франко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</si>
  <si>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         </t>
    </r>
    <r>
      <rPr>
        <b/>
        <sz val="12"/>
        <rFont val="Times New Roman"/>
        <family val="1"/>
      </rPr>
      <t>ул. Согласия,                              ул. Б. Окружная 2-я                   (ул. Посольская)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</si>
  <si>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</t>
    </r>
    <r>
      <rPr>
        <b/>
        <sz val="12"/>
        <rFont val="Times New Roman"/>
        <family val="1"/>
      </rPr>
      <t>ул. Р. Люксембург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</si>
  <si>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Ген. Челнокова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</si>
  <si>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мкр. Совхозный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</si>
  <si>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</t>
    </r>
    <r>
      <rPr>
        <b/>
        <sz val="12"/>
        <rFont val="Times New Roman"/>
        <family val="1"/>
      </rPr>
      <t>ул. Флоренского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</si>
  <si>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Соколиная, пересечение с                             ул. Кировоградско</t>
    </r>
    <r>
      <rPr>
        <sz val="12"/>
        <rFont val="Times New Roman"/>
        <family val="1"/>
      </rPr>
      <t>й/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</si>
  <si>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Золотистая, пересечение с                             ул. Трудовой</t>
    </r>
    <r>
      <rPr>
        <sz val="12"/>
        <rFont val="Times New Roman"/>
        <family val="1"/>
      </rPr>
      <t>/ зона специализированной общественной застройки</t>
    </r>
  </si>
  <si>
    <t>Вместимость  100 мест. Площадь участка – 0,4 га</t>
  </si>
  <si>
    <r>
      <t xml:space="preserve">г. Калининград,                </t>
    </r>
    <r>
      <rPr>
        <b/>
        <sz val="12"/>
        <rFont val="Times New Roman"/>
        <family val="1"/>
      </rPr>
      <t>пр-кт Победы, рядом с пересечением с                             ул. Б. Окружной 1-й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</si>
  <si>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на пересечении                          </t>
    </r>
    <r>
      <rPr>
        <b/>
        <sz val="12"/>
        <rFont val="Times New Roman"/>
        <family val="1"/>
      </rPr>
      <t>ул. Б. Окружной 1-й и                               ул. Серж. Мишина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</si>
  <si>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      </t>
    </r>
    <r>
      <rPr>
        <b/>
        <sz val="12"/>
        <rFont val="Times New Roman"/>
        <family val="1"/>
      </rPr>
      <t>ул. Летняя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</si>
  <si>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остров Октябрьский</t>
    </r>
    <r>
      <rPr>
        <sz val="12"/>
        <rFont val="Times New Roman"/>
        <family val="1"/>
      </rPr>
      <t xml:space="preserve">/ зона смешанной и общественно-деловой застройки </t>
    </r>
  </si>
  <si>
    <r>
      <t xml:space="preserve">г. Калининград,                                                              </t>
    </r>
    <r>
      <rPr>
        <b/>
        <sz val="12"/>
        <rFont val="Times New Roman"/>
        <family val="1"/>
      </rPr>
      <t>остров Октябрьский</t>
    </r>
    <r>
      <rPr>
        <sz val="12"/>
        <rFont val="Times New Roman"/>
        <family val="1"/>
      </rPr>
      <t xml:space="preserve">/ зона смешанной и общественно-деловой застройки </t>
    </r>
  </si>
  <si>
    <r>
      <t xml:space="preserve">г. Калининград,                        </t>
    </r>
    <r>
      <rPr>
        <b/>
        <sz val="12"/>
        <rFont val="Times New Roman"/>
        <family val="1"/>
      </rPr>
      <t>ул. Портовая,                           ул. Железнодорожная</t>
    </r>
    <r>
      <rPr>
        <sz val="12"/>
        <rFont val="Times New Roman"/>
        <family val="1"/>
      </rPr>
      <t xml:space="preserve"> / общественно-деловая зона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</si>
  <si>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ул. Лейт. Катина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</si>
  <si>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 xml:space="preserve"> севернее ул. М. Цветаевой</t>
    </r>
    <r>
      <rPr>
        <sz val="12"/>
        <rFont val="Times New Roman"/>
        <family val="1"/>
      </rPr>
      <t xml:space="preserve"> / зона застройки многоэтажными жилыми домами </t>
    </r>
  </si>
  <si>
    <r>
      <t xml:space="preserve">г. Калининград,                           </t>
    </r>
    <r>
      <rPr>
        <b/>
        <sz val="12"/>
        <rFont val="Times New Roman"/>
        <family val="1"/>
      </rPr>
      <t>ул. У. Громовой</t>
    </r>
    <r>
      <rPr>
        <sz val="12"/>
        <rFont val="Times New Roman"/>
        <family val="1"/>
      </rPr>
      <t xml:space="preserve"> / зона застройки многоэтажными жилыми домами  </t>
    </r>
  </si>
  <si>
    <r>
      <t xml:space="preserve">г. Калининград,                             </t>
    </r>
    <r>
      <rPr>
        <b/>
        <sz val="12"/>
        <rFont val="Times New Roman"/>
        <family val="1"/>
      </rPr>
      <t xml:space="preserve"> пер. Ржевский 3-й</t>
    </r>
    <r>
      <rPr>
        <sz val="12"/>
        <rFont val="Times New Roman"/>
        <family val="1"/>
      </rPr>
      <t xml:space="preserve"> / зона застройки малоэтажными жилыми домами</t>
    </r>
  </si>
  <si>
    <r>
      <t xml:space="preserve">г. Калининград,                     </t>
    </r>
    <r>
      <rPr>
        <b/>
        <sz val="12"/>
        <rFont val="Times New Roman"/>
        <family val="1"/>
      </rPr>
      <t>пр-зд Андреевский 1-й</t>
    </r>
    <r>
      <rPr>
        <sz val="12"/>
        <rFont val="Times New Roman"/>
        <family val="1"/>
      </rPr>
      <t xml:space="preserve"> / зона застройки среднеэтажными жилыми домами</t>
    </r>
  </si>
  <si>
    <r>
      <t xml:space="preserve">г. Калининград,                           </t>
    </r>
    <r>
      <rPr>
        <b/>
        <sz val="12"/>
        <rFont val="Times New Roman"/>
        <family val="1"/>
      </rPr>
      <t>ул. А. Толстого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</si>
  <si>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 xml:space="preserve">ул. Минометная </t>
    </r>
    <r>
      <rPr>
        <sz val="12"/>
        <rFont val="Times New Roman"/>
        <family val="1"/>
      </rPr>
      <t xml:space="preserve">/ зона специализированной общественной застройки
</t>
    </r>
  </si>
  <si>
    <r>
      <t xml:space="preserve">г. Калининград,                          </t>
    </r>
    <r>
      <rPr>
        <b/>
        <sz val="12"/>
        <rFont val="Times New Roman"/>
        <family val="1"/>
      </rPr>
      <t>ул. Флотская</t>
    </r>
    <r>
      <rPr>
        <sz val="12"/>
        <rFont val="Times New Roman"/>
        <family val="1"/>
      </rPr>
      <t xml:space="preserve"> / зона смешанной и общественно-деловой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</si>
  <si>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П. Панина</t>
    </r>
    <r>
      <rPr>
        <sz val="12"/>
        <rFont val="Times New Roman"/>
        <family val="1"/>
      </rPr>
      <t xml:space="preserve"> / зона смешанной и общественно-деловой застройки</t>
    </r>
  </si>
  <si>
    <r>
      <t xml:space="preserve">г. Калининград,                        </t>
    </r>
    <r>
      <rPr>
        <b/>
        <sz val="12"/>
        <rFont val="Times New Roman"/>
        <family val="1"/>
      </rPr>
      <t>ул. Лукашова</t>
    </r>
    <r>
      <rPr>
        <sz val="12"/>
        <rFont val="Times New Roman"/>
        <family val="1"/>
      </rPr>
      <t xml:space="preserve"> / зона смешанной и общественно-деловой застройки</t>
    </r>
  </si>
  <si>
    <r>
      <t xml:space="preserve">г. Калининград,                        </t>
    </r>
    <r>
      <rPr>
        <b/>
        <sz val="12"/>
        <rFont val="Times New Roman"/>
        <family val="1"/>
      </rPr>
      <t>ул. Сергеева, д. 10</t>
    </r>
    <r>
      <rPr>
        <sz val="12"/>
        <rFont val="Times New Roman"/>
        <family val="1"/>
      </rPr>
      <t xml:space="preserve"> / зона смешанной и общественно-деловой застройки</t>
    </r>
  </si>
  <si>
    <r>
      <t xml:space="preserve">г. Калининград, </t>
    </r>
    <r>
      <rPr>
        <b/>
        <sz val="12"/>
        <rFont val="Times New Roman"/>
        <family val="1"/>
      </rPr>
      <t>остров Октябрьский</t>
    </r>
    <r>
      <rPr>
        <sz val="12"/>
        <rFont val="Times New Roman"/>
        <family val="1"/>
      </rPr>
      <t xml:space="preserve"> / зона смешанной и общественно-деловой застройки</t>
    </r>
  </si>
  <si>
    <r>
      <t xml:space="preserve">г. Калининград, </t>
    </r>
    <r>
      <rPr>
        <b/>
        <sz val="12"/>
        <rFont val="Times New Roman"/>
        <family val="1"/>
      </rPr>
      <t xml:space="preserve">остров Октябрьский </t>
    </r>
    <r>
      <rPr>
        <sz val="12"/>
        <rFont val="Times New Roman"/>
        <family val="1"/>
      </rPr>
      <t>/ зона смешанной и общественно-деловой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</si>
  <si>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пр-кт Мира, д. 26</t>
    </r>
    <r>
      <rPr>
        <sz val="12"/>
        <rFont val="Times New Roman"/>
        <family val="1"/>
      </rPr>
      <t xml:space="preserve"> Калининградский зоопарк/ иная рекреационная зона</t>
    </r>
  </si>
  <si>
    <r>
      <t xml:space="preserve">г. Калининград,                       </t>
    </r>
    <r>
      <rPr>
        <b/>
        <sz val="12"/>
        <rFont val="Times New Roman"/>
        <family val="1"/>
      </rPr>
      <t xml:space="preserve">пр-кт Мира, д. 26 </t>
    </r>
    <r>
      <rPr>
        <sz val="12"/>
        <rFont val="Times New Roman"/>
        <family val="1"/>
      </rPr>
      <t>Калининградский зоопарк/ иная рекреационная зона</t>
    </r>
  </si>
  <si>
    <r>
      <t xml:space="preserve">г. Калининград,                    </t>
    </r>
    <r>
      <rPr>
        <b/>
        <sz val="12"/>
        <rFont val="Times New Roman"/>
        <family val="1"/>
      </rPr>
      <t>остров Октябрьский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</si>
  <si>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>мкр. Менделеево,                         ул. Золотиста</t>
    </r>
    <r>
      <rPr>
        <sz val="12"/>
        <rFont val="Times New Roman"/>
        <family val="1"/>
      </rPr>
      <t>я / зона специализированной общественной застройки</t>
    </r>
  </si>
  <si>
    <r>
      <t xml:space="preserve">г. Калининград,                   </t>
    </r>
    <r>
      <rPr>
        <b/>
        <sz val="12"/>
        <rFont val="Times New Roman"/>
        <family val="1"/>
      </rPr>
      <t>ул. Б.Окружная,                       ул. Ряд. Павленко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</si>
  <si>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г.Калининград,                      </t>
    </r>
    <r>
      <rPr>
        <b/>
        <sz val="12"/>
        <rFont val="Times New Roman"/>
        <family val="1"/>
      </rPr>
      <t xml:space="preserve">ул. Минометная 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</si>
  <si>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г.Калининград,                    </t>
    </r>
    <r>
      <rPr>
        <b/>
        <sz val="12"/>
        <rFont val="Times New Roman"/>
        <family val="1"/>
      </rPr>
      <t>ул. Арсенальная,                   проезд Ровный</t>
    </r>
    <r>
      <rPr>
        <sz val="12"/>
        <rFont val="Times New Roman"/>
        <family val="1"/>
      </rPr>
      <t xml:space="preserve">  / зона специализированной общественной застройки</t>
    </r>
  </si>
  <si>
    <r>
      <t xml:space="preserve">г. Калининград,                 </t>
    </r>
    <r>
      <rPr>
        <b/>
        <sz val="12"/>
        <rFont val="Times New Roman"/>
        <family val="1"/>
      </rPr>
      <t xml:space="preserve">ул. Дачная 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</si>
  <si>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</t>
    </r>
    <r>
      <rPr>
        <b/>
        <sz val="12"/>
        <rFont val="Times New Roman"/>
        <family val="1"/>
      </rPr>
      <t>ул. О. Кошевого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</si>
  <si>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А. Суворова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</si>
  <si>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Подп. Емельянова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</si>
  <si>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</t>
    </r>
    <r>
      <rPr>
        <b/>
        <sz val="12"/>
        <rFont val="Times New Roman"/>
        <family val="1"/>
      </rPr>
      <t>ул. Энергктиков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</si>
  <si>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</t>
    </r>
    <r>
      <rPr>
        <b/>
        <sz val="12"/>
        <rFont val="Times New Roman"/>
        <family val="1"/>
      </rPr>
      <t>ул. Дальневосточная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</si>
  <si>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ул. Новгородская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</si>
  <si>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 </t>
    </r>
    <r>
      <rPr>
        <b/>
        <sz val="12"/>
        <rFont val="Times New Roman"/>
        <family val="1"/>
      </rPr>
      <t>ул. Тихоокеанская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</si>
  <si>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 </t>
    </r>
    <r>
      <rPr>
        <b/>
        <sz val="12"/>
        <rFont val="Times New Roman"/>
        <family val="1"/>
      </rPr>
      <t>ул. Гавриленко,                          ул. Лейт. Катина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</si>
  <si>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</t>
    </r>
    <r>
      <rPr>
        <b/>
        <sz val="12"/>
        <rFont val="Times New Roman"/>
        <family val="1"/>
      </rPr>
      <t>ул. Поморская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</si>
  <si>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</t>
    </r>
    <r>
      <rPr>
        <b/>
        <sz val="12"/>
        <rFont val="Times New Roman"/>
        <family val="1"/>
      </rPr>
      <t>ул. Летняя</t>
    </r>
    <r>
      <rPr>
        <sz val="12"/>
        <rFont val="Times New Roman"/>
        <family val="1"/>
      </rPr>
      <t xml:space="preserve"> 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</si>
  <si>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ул. Аллея Смелых</t>
    </r>
    <r>
      <rPr>
        <sz val="12"/>
        <rFont val="Times New Roman"/>
        <family val="1"/>
      </rPr>
      <t>/ зона застройки многоэтажными жилыми домами</t>
    </r>
  </si>
  <si>
    <r>
      <t xml:space="preserve">г. Калининград,                              </t>
    </r>
    <r>
      <rPr>
        <b/>
        <sz val="12"/>
        <rFont val="Times New Roman"/>
        <family val="1"/>
      </rPr>
      <t>ул. А. Суворова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</si>
  <si>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  </t>
    </r>
    <r>
      <rPr>
        <b/>
        <sz val="12"/>
        <rFont val="Times New Roman"/>
        <family val="1"/>
      </rPr>
      <t>ул. Белорусская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</si>
  <si>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>ул. Тихоокенская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</si>
  <si>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</t>
    </r>
    <r>
      <rPr>
        <b/>
        <sz val="12"/>
        <rFont val="Times New Roman"/>
        <family val="1"/>
      </rPr>
      <t>на берегу озера Форелевого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</si>
  <si>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Стрелецкая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</si>
  <si>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 </t>
    </r>
    <r>
      <rPr>
        <b/>
        <sz val="12"/>
        <rFont val="Times New Roman"/>
        <family val="1"/>
      </rPr>
      <t>ул. Украинская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</si>
  <si>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    </t>
    </r>
    <r>
      <rPr>
        <b/>
        <sz val="12"/>
        <rFont val="Times New Roman"/>
        <family val="1"/>
      </rPr>
      <t>пр-кт Московский, 171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</si>
  <si>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Яхровская, ул. Бронницкая</t>
    </r>
    <r>
      <rPr>
        <sz val="12"/>
        <rFont val="Times New Roman"/>
        <family val="1"/>
      </rPr>
      <t>/ зона специализированной общественной застройки</t>
    </r>
  </si>
  <si>
    <r>
      <t xml:space="preserve">г. Калининград,                    </t>
    </r>
    <r>
      <rPr>
        <b/>
        <sz val="12"/>
        <rFont val="Times New Roman"/>
        <family val="1"/>
      </rPr>
      <t>ул. Железнодорожная, 10</t>
    </r>
  </si>
  <si>
    <r>
      <t xml:space="preserve">г. Калининград,                           </t>
    </r>
    <r>
      <rPr>
        <b/>
        <sz val="12"/>
        <rFont val="Times New Roman"/>
        <family val="1"/>
      </rPr>
      <t xml:space="preserve">ул. Железнодорожная, 8 </t>
    </r>
    <r>
      <rPr>
        <sz val="12"/>
        <rFont val="Times New Roman"/>
        <family val="1"/>
      </rPr>
      <t>(стадион "Локомотив")</t>
    </r>
  </si>
  <si>
    <t xml:space="preserve">г. Калининград,                   ул. Летняя </t>
  </si>
  <si>
    <t>г. Калининград,                        ул. Золотистая, пересечение                                   с ул. Трудовой</t>
  </si>
  <si>
    <t>Комитет городского хозяйства и строительтва</t>
  </si>
  <si>
    <t>г. Калининград,                            проезд Тихорецкий</t>
  </si>
  <si>
    <t>г. Калининград,                               б-р Борисовский</t>
  </si>
  <si>
    <t>2022г.</t>
  </si>
  <si>
    <t>2023г.</t>
  </si>
  <si>
    <t>2024-2025 г.г.</t>
  </si>
  <si>
    <t>2022 г.</t>
  </si>
  <si>
    <t>2023 г.</t>
  </si>
  <si>
    <t>13 190</t>
  </si>
  <si>
    <t>13 194</t>
  </si>
  <si>
    <t>2208/</t>
  </si>
  <si>
    <t xml:space="preserve">Приложение № 2                                                                                             к решению городского                                                         Совета депутатов Калининграда                                               от  ______________ № ____                                                                                                                                                    
</t>
  </si>
  <si>
    <t xml:space="preserve">Приложение № 1                                                                                             к решению городского                                                         Совета депутатов Калининграда                                               от  ______________ № ____          </t>
  </si>
  <si>
    <t>ПЕРЕЧЕНЬ МЕРОПРИЯТИЙ (ИНВЕСТИЦИОННЫХ ПРОЕКТОВ) ПО ПРОЕКТИРОВАНИЮ, СТРОИТЕЛЬСТВУ И РЕКОНСТРУКЦИИ ОБЪЕКТОВ СОЦИАЛЬНОЙ ИНФРАСТРУКТУРЫ                                                                                            ГОРОДСКОГО ОКРУГА «ГОРОД КАЛИНИНГРАД»</t>
  </si>
  <si>
    <t>Приложение № 2                                                                                                                          к Программе комплексного развития                                  социальной инфраструктуры городского                             округа «Город Калининград»                                                              на 2017-2035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</si>
</sst>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_р_."/>
    <numFmt numFmtId="180" formatCode="0.0"/>
    <numFmt numFmtId="181" formatCode="#,##0.000"/>
    <numFmt numFmtId="182" formatCode="#,##0.00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30"/>
      <name val="Arial Cyr"/>
      <family val="0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/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8" borderId="0" applyNumberFormat="0" applyBorder="0" applyAlignment="0" applyProtection="0"/>
    <xf numFmtId="0" fontId="11" fillId="2" borderId="0" applyNumberFormat="0" applyBorder="0" applyAlignment="0" applyProtection="0"/>
    <xf numFmtId="0" fontId="38" fillId="9" borderId="0" applyNumberFormat="0" applyBorder="0" applyAlignment="0" applyProtection="0"/>
    <xf numFmtId="0" fontId="11" fillId="3" borderId="0" applyNumberFormat="0" applyBorder="0" applyAlignment="0" applyProtection="0"/>
    <xf numFmtId="0" fontId="38" fillId="10" borderId="0" applyNumberFormat="0" applyBorder="0" applyAlignment="0" applyProtection="0"/>
    <xf numFmtId="0" fontId="11" fillId="4" borderId="0" applyNumberFormat="0" applyBorder="0" applyAlignment="0" applyProtection="0"/>
    <xf numFmtId="0" fontId="38" fillId="11" borderId="0" applyNumberFormat="0" applyBorder="0" applyAlignment="0" applyProtection="0"/>
    <xf numFmtId="0" fontId="11" fillId="5" borderId="0" applyNumberFormat="0" applyBorder="0" applyAlignment="0" applyProtection="0"/>
    <xf numFmtId="0" fontId="38" fillId="12" borderId="0" applyNumberFormat="0" applyBorder="0" applyAlignment="0" applyProtection="0"/>
    <xf numFmtId="0" fontId="11" fillId="6" borderId="0" applyNumberFormat="0" applyBorder="0" applyAlignment="0" applyProtection="0"/>
    <xf numFmtId="0" fontId="38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14" borderId="0" applyNumberFormat="0" applyBorder="0" applyAlignment="0" applyProtection="0"/>
    <xf numFmtId="0" fontId="38" fillId="19" borderId="0" applyNumberFormat="0" applyBorder="0" applyAlignment="0" applyProtection="0"/>
    <xf numFmtId="0" fontId="11" fillId="15" borderId="0" applyNumberFormat="0" applyBorder="0" applyAlignment="0" applyProtection="0"/>
    <xf numFmtId="0" fontId="38" fillId="20" borderId="0" applyNumberFormat="0" applyBorder="0" applyAlignment="0" applyProtection="0"/>
    <xf numFmtId="0" fontId="11" fillId="16" borderId="0" applyNumberFormat="0" applyBorder="0" applyAlignment="0" applyProtection="0"/>
    <xf numFmtId="0" fontId="38" fillId="21" borderId="0" applyNumberFormat="0" applyBorder="0" applyAlignment="0" applyProtection="0"/>
    <xf numFmtId="0" fontId="11" fillId="5" borderId="0" applyNumberFormat="0" applyBorder="0" applyAlignment="0" applyProtection="0"/>
    <xf numFmtId="0" fontId="38" fillId="22" borderId="0" applyNumberFormat="0" applyBorder="0" applyAlignment="0" applyProtection="0"/>
    <xf numFmtId="0" fontId="11" fillId="14" borderId="0" applyNumberFormat="0" applyBorder="0" applyAlignment="0" applyProtection="0"/>
    <xf numFmtId="0" fontId="38" fillId="23" borderId="0" applyNumberFormat="0" applyBorder="0" applyAlignment="0" applyProtection="0"/>
    <xf numFmtId="0" fontId="1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9" fillId="28" borderId="0" applyNumberFormat="0" applyBorder="0" applyAlignment="0" applyProtection="0"/>
    <xf numFmtId="0" fontId="12" fillId="24" borderId="0" applyNumberFormat="0" applyBorder="0" applyAlignment="0" applyProtection="0"/>
    <xf numFmtId="0" fontId="39" fillId="29" borderId="0" applyNumberFormat="0" applyBorder="0" applyAlignment="0" applyProtection="0"/>
    <xf numFmtId="0" fontId="12" fillId="15" borderId="0" applyNumberFormat="0" applyBorder="0" applyAlignment="0" applyProtection="0"/>
    <xf numFmtId="0" fontId="39" fillId="30" borderId="0" applyNumberFormat="0" applyBorder="0" applyAlignment="0" applyProtection="0"/>
    <xf numFmtId="0" fontId="12" fillId="16" borderId="0" applyNumberFormat="0" applyBorder="0" applyAlignment="0" applyProtection="0"/>
    <xf numFmtId="0" fontId="39" fillId="31" borderId="0" applyNumberFormat="0" applyBorder="0" applyAlignment="0" applyProtection="0"/>
    <xf numFmtId="0" fontId="12" fillId="25" borderId="0" applyNumberFormat="0" applyBorder="0" applyAlignment="0" applyProtection="0"/>
    <xf numFmtId="0" fontId="39" fillId="32" borderId="0" applyNumberFormat="0" applyBorder="0" applyAlignment="0" applyProtection="0"/>
    <xf numFmtId="0" fontId="12" fillId="26" borderId="0" applyNumberFormat="0" applyBorder="0" applyAlignment="0" applyProtection="0"/>
    <xf numFmtId="0" fontId="39" fillId="33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9" fillId="3" borderId="0" applyNumberFormat="0" applyBorder="0" applyAlignment="0" applyProtection="0"/>
    <xf numFmtId="0" fontId="15" fillId="38" borderId="1" applyNumberFormat="0" applyAlignment="0" applyProtection="0"/>
    <xf numFmtId="0" fontId="17" fillId="39" borderId="2" applyNumberFormat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21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12" fillId="34" borderId="0" applyNumberFormat="0" applyBorder="0" applyAlignment="0" applyProtection="0"/>
    <xf numFmtId="0" fontId="39" fillId="43" borderId="0" applyNumberFormat="0" applyBorder="0" applyAlignment="0" applyProtection="0"/>
    <xf numFmtId="0" fontId="12" fillId="35" borderId="0" applyNumberFormat="0" applyBorder="0" applyAlignment="0" applyProtection="0"/>
    <xf numFmtId="0" fontId="39" fillId="44" borderId="0" applyNumberFormat="0" applyBorder="0" applyAlignment="0" applyProtection="0"/>
    <xf numFmtId="0" fontId="12" fillId="36" borderId="0" applyNumberFormat="0" applyBorder="0" applyAlignment="0" applyProtection="0"/>
    <xf numFmtId="0" fontId="39" fillId="45" borderId="0" applyNumberFormat="0" applyBorder="0" applyAlignment="0" applyProtection="0"/>
    <xf numFmtId="0" fontId="12" fillId="25" borderId="0" applyNumberFormat="0" applyBorder="0" applyAlignment="0" applyProtection="0"/>
    <xf numFmtId="0" fontId="39" fillId="46" borderId="0" applyNumberFormat="0" applyBorder="0" applyAlignment="0" applyProtection="0"/>
    <xf numFmtId="0" fontId="12" fillId="26" borderId="0" applyNumberFormat="0" applyBorder="0" applyAlignment="0" applyProtection="0"/>
    <xf numFmtId="0" fontId="39" fillId="47" borderId="0" applyNumberFormat="0" applyBorder="0" applyAlignment="0" applyProtection="0"/>
    <xf numFmtId="0" fontId="12" fillId="37" borderId="0" applyNumberFormat="0" applyBorder="0" applyAlignment="0" applyProtection="0"/>
    <xf numFmtId="0" fontId="40" fillId="48" borderId="10" applyNumberFormat="0" applyAlignment="0" applyProtection="0"/>
    <xf numFmtId="0" fontId="13" fillId="7" borderId="1" applyNumberFormat="0" applyAlignment="0" applyProtection="0"/>
    <xf numFmtId="0" fontId="41" fillId="49" borderId="11" applyNumberFormat="0" applyAlignment="0" applyProtection="0"/>
    <xf numFmtId="0" fontId="14" fillId="38" borderId="8" applyNumberFormat="0" applyAlignment="0" applyProtection="0"/>
    <xf numFmtId="0" fontId="42" fillId="49" borderId="10" applyNumberFormat="0" applyAlignment="0" applyProtection="0"/>
    <xf numFmtId="0" fontId="15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24" fillId="0" borderId="3" applyNumberFormat="0" applyFill="0" applyAlignment="0" applyProtection="0"/>
    <xf numFmtId="0" fontId="46" fillId="0" borderId="13" applyNumberFormat="0" applyFill="0" applyAlignment="0" applyProtection="0"/>
    <xf numFmtId="0" fontId="25" fillId="0" borderId="4" applyNumberFormat="0" applyFill="0" applyAlignment="0" applyProtection="0"/>
    <xf numFmtId="0" fontId="47" fillId="0" borderId="14" applyNumberFormat="0" applyFill="0" applyAlignment="0" applyProtection="0"/>
    <xf numFmtId="0" fontId="2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6" fillId="0" borderId="9" applyNumberFormat="0" applyFill="0" applyAlignment="0" applyProtection="0"/>
    <xf numFmtId="0" fontId="49" fillId="50" borderId="16" applyNumberFormat="0" applyAlignment="0" applyProtection="0"/>
    <xf numFmtId="0" fontId="17" fillId="39" borderId="2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8" fillId="4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2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19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21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7" fillId="54" borderId="0" applyNumberFormat="0" applyBorder="0" applyAlignment="0" applyProtection="0"/>
    <xf numFmtId="0" fontId="23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2" fontId="1" fillId="0" borderId="19" xfId="0" applyNumberFormat="1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1" fillId="0" borderId="19" xfId="154" applyFont="1" applyFill="1" applyBorder="1" applyAlignment="1">
      <alignment horizontal="center" vertical="center" wrapText="1"/>
    </xf>
    <xf numFmtId="0" fontId="1" fillId="0" borderId="19" xfId="128" applyFont="1" applyFill="1" applyBorder="1" applyAlignment="1">
      <alignment horizontal="center" vertical="center" wrapText="1"/>
    </xf>
    <xf numFmtId="3" fontId="1" fillId="0" borderId="19" xfId="154" applyNumberFormat="1" applyFont="1" applyFill="1" applyBorder="1" applyAlignment="1">
      <alignment horizontal="center" vertical="center" wrapText="1"/>
    </xf>
    <xf numFmtId="0" fontId="1" fillId="0" borderId="19" xfId="139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6" fillId="0" borderId="19" xfId="154" applyNumberFormat="1" applyFont="1" applyFill="1" applyBorder="1" applyAlignment="1">
      <alignment horizontal="center"/>
    </xf>
    <xf numFmtId="2" fontId="2" fillId="0" borderId="19" xfId="154" applyNumberFormat="1" applyFont="1" applyFill="1" applyBorder="1" applyAlignment="1">
      <alignment horizontal="center" vertical="center" wrapText="1"/>
    </xf>
    <xf numFmtId="2" fontId="1" fillId="0" borderId="19" xfId="154" applyNumberFormat="1" applyFont="1" applyFill="1" applyBorder="1" applyAlignment="1">
      <alignment horizontal="center" vertical="center" wrapText="1"/>
    </xf>
    <xf numFmtId="2" fontId="1" fillId="0" borderId="19" xfId="154" applyNumberFormat="1" applyFont="1" applyFill="1" applyBorder="1" applyAlignment="1">
      <alignment horizontal="center"/>
    </xf>
    <xf numFmtId="0" fontId="1" fillId="0" borderId="0" xfId="154" applyNumberFormat="1" applyFont="1" applyFill="1" applyAlignment="1">
      <alignment horizontal="center"/>
    </xf>
    <xf numFmtId="0" fontId="2" fillId="0" borderId="19" xfId="12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55" borderId="19" xfId="139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2" fontId="2" fillId="0" borderId="19" xfId="154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left" wrapText="1"/>
    </xf>
    <xf numFmtId="0" fontId="1" fillId="55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154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1" fillId="9" borderId="19" xfId="0" applyFont="1" applyFill="1" applyBorder="1" applyAlignment="1">
      <alignment horizontal="center" vertical="center" wrapText="1"/>
    </xf>
    <xf numFmtId="0" fontId="1" fillId="55" borderId="19" xfId="0" applyNumberFormat="1" applyFont="1" applyFill="1" applyBorder="1" applyAlignment="1">
      <alignment horizontal="left" wrapText="1"/>
    </xf>
    <xf numFmtId="2" fontId="1" fillId="55" borderId="19" xfId="0" applyNumberFormat="1" applyFont="1" applyFill="1" applyBorder="1" applyAlignment="1">
      <alignment horizontal="left"/>
    </xf>
    <xf numFmtId="2" fontId="1" fillId="55" borderId="19" xfId="154" applyNumberFormat="1" applyFont="1" applyFill="1" applyBorder="1" applyAlignment="1">
      <alignment horizontal="center" vertical="center" wrapText="1"/>
    </xf>
    <xf numFmtId="2" fontId="1" fillId="55" borderId="19" xfId="0" applyNumberFormat="1" applyFont="1" applyFill="1" applyBorder="1" applyAlignment="1">
      <alignment horizontal="right"/>
    </xf>
    <xf numFmtId="0" fontId="1" fillId="55" borderId="21" xfId="0" applyNumberFormat="1" applyFont="1" applyFill="1" applyBorder="1" applyAlignment="1">
      <alignment horizontal="left" wrapText="1"/>
    </xf>
    <xf numFmtId="2" fontId="1" fillId="55" borderId="21" xfId="0" applyNumberFormat="1" applyFont="1" applyFill="1" applyBorder="1" applyAlignment="1">
      <alignment horizontal="left"/>
    </xf>
    <xf numFmtId="0" fontId="1" fillId="55" borderId="19" xfId="0" applyFont="1" applyFill="1" applyBorder="1" applyAlignment="1">
      <alignment horizontal="left" wrapText="1"/>
    </xf>
    <xf numFmtId="2" fontId="1" fillId="55" borderId="19" xfId="154" applyNumberFormat="1" applyFont="1" applyFill="1" applyBorder="1" applyAlignment="1">
      <alignment horizontal="center"/>
    </xf>
    <xf numFmtId="0" fontId="1" fillId="9" borderId="19" xfId="0" applyFont="1" applyFill="1" applyBorder="1" applyAlignment="1">
      <alignment horizontal="left" vertical="center" wrapText="1"/>
    </xf>
    <xf numFmtId="0" fontId="1" fillId="9" borderId="19" xfId="128" applyFont="1" applyFill="1" applyBorder="1" applyAlignment="1">
      <alignment horizontal="left" vertical="center" wrapText="1"/>
    </xf>
    <xf numFmtId="0" fontId="1" fillId="8" borderId="19" xfId="139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left" vertical="center" wrapText="1"/>
    </xf>
    <xf numFmtId="0" fontId="1" fillId="13" borderId="19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18" borderId="19" xfId="0" applyNumberFormat="1" applyFont="1" applyFill="1" applyBorder="1" applyAlignment="1">
      <alignment horizontal="center"/>
    </xf>
    <xf numFmtId="2" fontId="2" fillId="11" borderId="19" xfId="0" applyNumberFormat="1" applyFont="1" applyFill="1" applyBorder="1" applyAlignment="1">
      <alignment horizontal="center" vertical="center" wrapText="1"/>
    </xf>
    <xf numFmtId="2" fontId="2" fillId="11" borderId="19" xfId="154" applyNumberFormat="1" applyFont="1" applyFill="1" applyBorder="1" applyAlignment="1">
      <alignment horizontal="center" vertical="center" wrapText="1"/>
    </xf>
    <xf numFmtId="2" fontId="2" fillId="13" borderId="19" xfId="0" applyNumberFormat="1" applyFont="1" applyFill="1" applyBorder="1" applyAlignment="1">
      <alignment horizontal="center" vertical="center" wrapText="1"/>
    </xf>
    <xf numFmtId="2" fontId="2" fillId="13" borderId="19" xfId="154" applyNumberFormat="1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left" vertical="center" wrapText="1"/>
    </xf>
    <xf numFmtId="0" fontId="1" fillId="11" borderId="19" xfId="0" applyFont="1" applyFill="1" applyBorder="1" applyAlignment="1">
      <alignment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2" fontId="1" fillId="55" borderId="19" xfId="0" applyNumberFormat="1" applyFont="1" applyFill="1" applyBorder="1" applyAlignment="1">
      <alignment/>
    </xf>
    <xf numFmtId="0" fontId="2" fillId="13" borderId="19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2" fontId="2" fillId="9" borderId="19" xfId="0" applyNumberFormat="1" applyFont="1" applyFill="1" applyBorder="1" applyAlignment="1">
      <alignment horizontal="center"/>
    </xf>
    <xf numFmtId="2" fontId="2" fillId="9" borderId="19" xfId="154" applyNumberFormat="1" applyFont="1" applyFill="1" applyBorder="1" applyAlignment="1">
      <alignment horizontal="center"/>
    </xf>
    <xf numFmtId="2" fontId="2" fillId="9" borderId="19" xfId="0" applyNumberFormat="1" applyFont="1" applyFill="1" applyBorder="1" applyAlignment="1">
      <alignment horizontal="right"/>
    </xf>
    <xf numFmtId="0" fontId="2" fillId="9" borderId="19" xfId="0" applyNumberFormat="1" applyFont="1" applyFill="1" applyBorder="1" applyAlignment="1">
      <alignment/>
    </xf>
    <xf numFmtId="2" fontId="1" fillId="9" borderId="19" xfId="154" applyNumberFormat="1" applyFont="1" applyFill="1" applyBorder="1" applyAlignment="1">
      <alignment horizontal="center" vertical="center" wrapText="1"/>
    </xf>
    <xf numFmtId="2" fontId="1" fillId="11" borderId="19" xfId="0" applyNumberFormat="1" applyFont="1" applyFill="1" applyBorder="1" applyAlignment="1">
      <alignment horizontal="center"/>
    </xf>
    <xf numFmtId="2" fontId="1" fillId="11" borderId="19" xfId="154" applyNumberFormat="1" applyFont="1" applyFill="1" applyBorder="1" applyAlignment="1">
      <alignment horizontal="center"/>
    </xf>
    <xf numFmtId="0" fontId="1" fillId="8" borderId="19" xfId="0" applyNumberFormat="1" applyFont="1" applyFill="1" applyBorder="1" applyAlignment="1">
      <alignment horizontal="center"/>
    </xf>
    <xf numFmtId="2" fontId="1" fillId="8" borderId="19" xfId="0" applyNumberFormat="1" applyFont="1" applyFill="1" applyBorder="1" applyAlignment="1">
      <alignment horizontal="center"/>
    </xf>
    <xf numFmtId="2" fontId="1" fillId="8" borderId="19" xfId="0" applyNumberFormat="1" applyFont="1" applyFill="1" applyBorder="1" applyAlignment="1">
      <alignment horizontal="center" wrapText="1"/>
    </xf>
    <xf numFmtId="2" fontId="2" fillId="8" borderId="19" xfId="154" applyNumberFormat="1" applyFont="1" applyFill="1" applyBorder="1" applyAlignment="1">
      <alignment horizontal="center"/>
    </xf>
    <xf numFmtId="2" fontId="2" fillId="18" borderId="19" xfId="0" applyNumberFormat="1" applyFont="1" applyFill="1" applyBorder="1" applyAlignment="1">
      <alignment horizontal="center"/>
    </xf>
    <xf numFmtId="2" fontId="2" fillId="18" borderId="19" xfId="154" applyNumberFormat="1" applyFont="1" applyFill="1" applyBorder="1" applyAlignment="1">
      <alignment horizontal="center"/>
    </xf>
    <xf numFmtId="2" fontId="1" fillId="8" borderId="19" xfId="154" applyNumberFormat="1" applyFont="1" applyFill="1" applyBorder="1" applyAlignment="1">
      <alignment horizontal="center"/>
    </xf>
    <xf numFmtId="2" fontId="2" fillId="13" borderId="19" xfId="128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2" fontId="1" fillId="55" borderId="19" xfId="0" applyNumberFormat="1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/>
    </xf>
    <xf numFmtId="2" fontId="2" fillId="55" borderId="19" xfId="0" applyNumberFormat="1" applyFont="1" applyFill="1" applyBorder="1" applyAlignment="1">
      <alignment horizontal="center" vertical="center" wrapText="1"/>
    </xf>
    <xf numFmtId="0" fontId="1" fillId="55" borderId="19" xfId="154" applyFont="1" applyFill="1" applyBorder="1" applyAlignment="1">
      <alignment horizontal="center" vertical="center" wrapText="1"/>
    </xf>
    <xf numFmtId="0" fontId="1" fillId="55" borderId="19" xfId="128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/>
    </xf>
    <xf numFmtId="0" fontId="2" fillId="0" borderId="24" xfId="106" applyNumberFormat="1" applyFont="1" applyFill="1" applyBorder="1" applyAlignment="1">
      <alignment horizontal="center"/>
    </xf>
    <xf numFmtId="0" fontId="2" fillId="0" borderId="24" xfId="106" applyNumberFormat="1" applyFont="1" applyFill="1" applyBorder="1" applyAlignment="1">
      <alignment horizontal="center" vertical="center" wrapText="1"/>
    </xf>
    <xf numFmtId="0" fontId="6" fillId="0" borderId="24" xfId="106" applyNumberFormat="1" applyFont="1" applyFill="1" applyBorder="1" applyAlignment="1">
      <alignment horizontal="center"/>
    </xf>
    <xf numFmtId="2" fontId="2" fillId="13" borderId="24" xfId="106" applyNumberFormat="1" applyFont="1" applyFill="1" applyBorder="1" applyAlignment="1">
      <alignment horizontal="center" vertical="center" wrapText="1"/>
    </xf>
    <xf numFmtId="2" fontId="2" fillId="13" borderId="23" xfId="0" applyNumberFormat="1" applyFont="1" applyFill="1" applyBorder="1" applyAlignment="1">
      <alignment horizontal="center" vertical="center" wrapText="1"/>
    </xf>
    <xf numFmtId="2" fontId="1" fillId="55" borderId="24" xfId="106" applyNumberFormat="1" applyFont="1" applyFill="1" applyBorder="1" applyAlignment="1">
      <alignment horizontal="right"/>
    </xf>
    <xf numFmtId="2" fontId="1" fillId="55" borderId="25" xfId="106" applyNumberFormat="1" applyFont="1" applyFill="1" applyBorder="1" applyAlignment="1">
      <alignment horizontal="right"/>
    </xf>
    <xf numFmtId="2" fontId="1" fillId="55" borderId="26" xfId="106" applyNumberFormat="1" applyFont="1" applyFill="1" applyBorder="1" applyAlignment="1">
      <alignment horizontal="right"/>
    </xf>
    <xf numFmtId="2" fontId="2" fillId="0" borderId="24" xfId="106" applyNumberFormat="1" applyFont="1" applyFill="1" applyBorder="1" applyAlignment="1">
      <alignment horizontal="center" vertical="center" wrapText="1"/>
    </xf>
    <xf numFmtId="2" fontId="2" fillId="11" borderId="24" xfId="106" applyNumberFormat="1" applyFont="1" applyFill="1" applyBorder="1" applyAlignment="1">
      <alignment horizontal="center" vertical="center" wrapText="1"/>
    </xf>
    <xf numFmtId="2" fontId="1" fillId="0" borderId="24" xfId="106" applyNumberFormat="1" applyFont="1" applyFill="1" applyBorder="1" applyAlignment="1">
      <alignment horizontal="right"/>
    </xf>
    <xf numFmtId="2" fontId="2" fillId="11" borderId="23" xfId="0" applyNumberFormat="1" applyFont="1" applyFill="1" applyBorder="1" applyAlignment="1">
      <alignment horizontal="right" vertical="center" wrapText="1"/>
    </xf>
    <xf numFmtId="2" fontId="1" fillId="11" borderId="23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2" fontId="2" fillId="9" borderId="23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center" vertical="center" wrapText="1"/>
    </xf>
    <xf numFmtId="2" fontId="2" fillId="18" borderId="23" xfId="0" applyNumberFormat="1" applyFont="1" applyFill="1" applyBorder="1" applyAlignment="1">
      <alignment horizontal="right"/>
    </xf>
    <xf numFmtId="2" fontId="1" fillId="8" borderId="23" xfId="0" applyNumberFormat="1" applyFont="1" applyFill="1" applyBorder="1" applyAlignment="1">
      <alignment horizontal="right"/>
    </xf>
    <xf numFmtId="2" fontId="1" fillId="8" borderId="23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55" borderId="0" xfId="106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55" borderId="0" xfId="0" applyNumberFormat="1" applyFont="1" applyFill="1" applyBorder="1" applyAlignment="1">
      <alignment/>
    </xf>
    <xf numFmtId="0" fontId="2" fillId="55" borderId="0" xfId="0" applyNumberFormat="1" applyFont="1" applyFill="1" applyBorder="1" applyAlignment="1">
      <alignment/>
    </xf>
    <xf numFmtId="0" fontId="2" fillId="55" borderId="0" xfId="0" applyNumberFormat="1" applyFont="1" applyFill="1" applyBorder="1" applyAlignment="1">
      <alignment horizontal="right"/>
    </xf>
    <xf numFmtId="0" fontId="2" fillId="55" borderId="0" xfId="0" applyNumberFormat="1" applyFont="1" applyFill="1" applyBorder="1" applyAlignment="1">
      <alignment horizontal="left"/>
    </xf>
    <xf numFmtId="2" fontId="1" fillId="55" borderId="0" xfId="0" applyNumberFormat="1" applyFont="1" applyFill="1" applyBorder="1" applyAlignment="1">
      <alignment/>
    </xf>
    <xf numFmtId="2" fontId="1" fillId="55" borderId="0" xfId="0" applyNumberFormat="1" applyFont="1" applyFill="1" applyBorder="1" applyAlignment="1">
      <alignment horizontal="right"/>
    </xf>
    <xf numFmtId="2" fontId="2" fillId="55" borderId="0" xfId="0" applyNumberFormat="1" applyFont="1" applyFill="1" applyBorder="1" applyAlignment="1">
      <alignment horizontal="left"/>
    </xf>
    <xf numFmtId="2" fontId="2" fillId="55" borderId="0" xfId="0" applyNumberFormat="1" applyFont="1" applyFill="1" applyBorder="1" applyAlignment="1">
      <alignment/>
    </xf>
    <xf numFmtId="2" fontId="2" fillId="55" borderId="0" xfId="0" applyNumberFormat="1" applyFont="1" applyFill="1" applyBorder="1" applyAlignment="1">
      <alignment horizontal="right"/>
    </xf>
    <xf numFmtId="0" fontId="1" fillId="55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2" fillId="13" borderId="19" xfId="0" applyFont="1" applyFill="1" applyBorder="1" applyAlignment="1">
      <alignment horizontal="left" wrapText="1"/>
    </xf>
    <xf numFmtId="0" fontId="2" fillId="1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8" borderId="19" xfId="139" applyFont="1" applyFill="1" applyBorder="1" applyAlignment="1">
      <alignment horizontal="center" vertical="center" wrapText="1"/>
    </xf>
    <xf numFmtId="0" fontId="2" fillId="8" borderId="19" xfId="139" applyFont="1" applyFill="1" applyBorder="1" applyAlignment="1">
      <alignment/>
    </xf>
    <xf numFmtId="0" fontId="1" fillId="0" borderId="19" xfId="139" applyFont="1" applyFill="1" applyBorder="1" applyAlignment="1">
      <alignment horizontal="left" vertical="center" wrapText="1"/>
    </xf>
    <xf numFmtId="0" fontId="1" fillId="0" borderId="19" xfId="139" applyFont="1" applyFill="1" applyBorder="1" applyAlignment="1">
      <alignment horizontal="center" vertical="center" wrapText="1"/>
    </xf>
    <xf numFmtId="0" fontId="2" fillId="0" borderId="19" xfId="154" applyFont="1" applyFill="1" applyBorder="1" applyAlignment="1">
      <alignment horizontal="center" vertical="center" wrapText="1"/>
    </xf>
    <xf numFmtId="0" fontId="2" fillId="9" borderId="19" xfId="154" applyFont="1" applyFill="1" applyBorder="1" applyAlignment="1">
      <alignment horizontal="center" vertical="center" wrapText="1"/>
    </xf>
    <xf numFmtId="0" fontId="2" fillId="9" borderId="19" xfId="154" applyFont="1" applyFill="1" applyBorder="1" applyAlignment="1">
      <alignment horizontal="center"/>
    </xf>
    <xf numFmtId="0" fontId="1" fillId="0" borderId="19" xfId="154" applyFont="1" applyFill="1" applyBorder="1" applyAlignment="1">
      <alignment horizontal="left" vertical="center" wrapText="1"/>
    </xf>
    <xf numFmtId="0" fontId="2" fillId="0" borderId="19" xfId="154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55" borderId="0" xfId="0" applyNumberFormat="1" applyFont="1" applyFill="1" applyBorder="1" applyAlignment="1">
      <alignment horizontal="center"/>
    </xf>
    <xf numFmtId="0" fontId="1" fillId="55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2" fillId="13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1" fillId="13" borderId="19" xfId="0" applyNumberFormat="1" applyFont="1" applyFill="1" applyBorder="1" applyAlignment="1">
      <alignment horizontal="center" vertical="center" wrapText="1"/>
    </xf>
    <xf numFmtId="0" fontId="2" fillId="0" borderId="19" xfId="154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2" fillId="13" borderId="19" xfId="128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55" borderId="19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13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0" fontId="1" fillId="11" borderId="33" xfId="0" applyFont="1" applyFill="1" applyBorder="1" applyAlignment="1">
      <alignment horizontal="left" vertical="center" wrapText="1"/>
    </xf>
    <xf numFmtId="0" fontId="1" fillId="11" borderId="35" xfId="0" applyFont="1" applyFill="1" applyBorder="1" applyAlignment="1">
      <alignment horizontal="left" vertical="center" wrapText="1"/>
    </xf>
    <xf numFmtId="0" fontId="1" fillId="11" borderId="34" xfId="0" applyFont="1" applyFill="1" applyBorder="1" applyAlignment="1">
      <alignment horizontal="left" vertical="center" wrapText="1"/>
    </xf>
    <xf numFmtId="0" fontId="1" fillId="11" borderId="19" xfId="0" applyFont="1" applyFill="1" applyBorder="1" applyAlignment="1">
      <alignment horizontal="center" wrapText="1"/>
    </xf>
    <xf numFmtId="0" fontId="1" fillId="11" borderId="28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9" borderId="19" xfId="0" applyFont="1" applyFill="1" applyBorder="1" applyAlignment="1">
      <alignment horizontal="left" wrapText="1"/>
    </xf>
    <xf numFmtId="0" fontId="2" fillId="18" borderId="19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4" fillId="8" borderId="27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left" wrapText="1"/>
    </xf>
    <xf numFmtId="0" fontId="1" fillId="8" borderId="22" xfId="0" applyFont="1" applyFill="1" applyBorder="1" applyAlignment="1">
      <alignment horizontal="left" wrapText="1"/>
    </xf>
    <xf numFmtId="0" fontId="1" fillId="8" borderId="27" xfId="0" applyFont="1" applyFill="1" applyBorder="1" applyAlignment="1">
      <alignment horizontal="left" wrapText="1"/>
    </xf>
    <xf numFmtId="0" fontId="1" fillId="18" borderId="1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— акцент2" xfId="23"/>
    <cellStyle name="20% - Акцент2 2" xfId="24"/>
    <cellStyle name="20% — акцент3" xfId="25"/>
    <cellStyle name="20% - Акцент3 2" xfId="26"/>
    <cellStyle name="20% — акцент4" xfId="27"/>
    <cellStyle name="20% - Акцент4 2" xfId="28"/>
    <cellStyle name="20% — акцент5" xfId="29"/>
    <cellStyle name="20% - Акцент5 2" xfId="30"/>
    <cellStyle name="20% —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- Акцент1 2" xfId="40"/>
    <cellStyle name="40% — акцент2" xfId="41"/>
    <cellStyle name="40% - Акцент2 2" xfId="42"/>
    <cellStyle name="40% — акцент3" xfId="43"/>
    <cellStyle name="40% - Акцент3 2" xfId="44"/>
    <cellStyle name="40% — акцент4" xfId="45"/>
    <cellStyle name="40% - Акцент4 2" xfId="46"/>
    <cellStyle name="40% — акцент5" xfId="47"/>
    <cellStyle name="40% - Акцент5 2" xfId="48"/>
    <cellStyle name="40% —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- Акцент1 2" xfId="58"/>
    <cellStyle name="60% — акцент2" xfId="59"/>
    <cellStyle name="60% - Акцент2 2" xfId="60"/>
    <cellStyle name="60% — акцент3" xfId="61"/>
    <cellStyle name="60% - Акцент3 2" xfId="62"/>
    <cellStyle name="60% — акцент4" xfId="63"/>
    <cellStyle name="60% - Акцент4 2" xfId="64"/>
    <cellStyle name="60% — акцент5" xfId="65"/>
    <cellStyle name="60% - Акцент5 2" xfId="66"/>
    <cellStyle name="60% —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1 2" xfId="93"/>
    <cellStyle name="Акцент2" xfId="94"/>
    <cellStyle name="Акцент2 2" xfId="95"/>
    <cellStyle name="Акцент3" xfId="96"/>
    <cellStyle name="Акцент3 2" xfId="97"/>
    <cellStyle name="Акцент4" xfId="98"/>
    <cellStyle name="Акцент4 2" xfId="99"/>
    <cellStyle name="Акцент5" xfId="100"/>
    <cellStyle name="Акцент5 2" xfId="101"/>
    <cellStyle name="Акцент6" xfId="102"/>
    <cellStyle name="Акцент6 2" xfId="103"/>
    <cellStyle name="Ввод " xfId="104"/>
    <cellStyle name="Ввод  2" xfId="105"/>
    <cellStyle name="Вывод" xfId="106"/>
    <cellStyle name="Вывод 2" xfId="107"/>
    <cellStyle name="Вычисление" xfId="108"/>
    <cellStyle name="Вычисление 2" xfId="109"/>
    <cellStyle name="Hyperlink" xfId="110"/>
    <cellStyle name="Гиперссылка 2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3" xfId="132"/>
    <cellStyle name="Обычный 2 4" xfId="133"/>
    <cellStyle name="Обычный 3" xfId="134"/>
    <cellStyle name="Обычный 4" xfId="135"/>
    <cellStyle name="Обычный 5" xfId="136"/>
    <cellStyle name="Обычный 6" xfId="137"/>
    <cellStyle name="Followed Hyperlink" xfId="138"/>
    <cellStyle name="Плохой" xfId="139"/>
    <cellStyle name="Плохой 2" xfId="140"/>
    <cellStyle name="Пояснение" xfId="141"/>
    <cellStyle name="Пояснение 2" xfId="142"/>
    <cellStyle name="Примечание" xfId="143"/>
    <cellStyle name="Примечание 2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Финансовый 2" xfId="152"/>
    <cellStyle name="Финансовый 3" xfId="153"/>
    <cellStyle name="Хороший" xfId="154"/>
    <cellStyle name="Хороший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zoomScale="70" zoomScaleSheetLayoutView="70" zoomScalePageLayoutView="0" workbookViewId="0" topLeftCell="A4">
      <selection activeCell="L3" sqref="L3:N3"/>
    </sheetView>
  </sheetViews>
  <sheetFormatPr defaultColWidth="9.00390625" defaultRowHeight="12.75"/>
  <cols>
    <col min="1" max="1" width="9.125" style="6" customWidth="1"/>
    <col min="2" max="2" width="31.00390625" style="6" customWidth="1"/>
    <col min="3" max="3" width="27.75390625" style="6" customWidth="1"/>
    <col min="4" max="4" width="29.00390625" style="6" customWidth="1"/>
    <col min="5" max="5" width="20.125" style="6" customWidth="1"/>
    <col min="6" max="6" width="16.125" style="6" customWidth="1"/>
    <col min="7" max="8" width="16.00390625" style="6" customWidth="1"/>
    <col min="9" max="9" width="11.375" style="6" customWidth="1"/>
    <col min="10" max="10" width="12.625" style="120" customWidth="1"/>
    <col min="11" max="12" width="12.625" style="6" customWidth="1"/>
    <col min="13" max="13" width="16.875" style="6" customWidth="1"/>
    <col min="14" max="14" width="15.875" style="6" customWidth="1"/>
    <col min="15" max="16384" width="9.125" style="6" customWidth="1"/>
  </cols>
  <sheetData>
    <row r="1" spans="1:14" ht="14.25" customHeight="1">
      <c r="A1" s="1"/>
      <c r="B1" s="25"/>
      <c r="C1" s="25"/>
      <c r="D1" s="25"/>
      <c r="E1" s="25"/>
      <c r="F1" s="25"/>
      <c r="G1" s="25"/>
      <c r="H1" s="25"/>
      <c r="I1" s="153"/>
      <c r="J1" s="153"/>
      <c r="K1" s="153"/>
      <c r="L1" s="153"/>
      <c r="M1" s="153"/>
      <c r="N1" s="153"/>
    </row>
    <row r="2" spans="1:14" ht="81" customHeight="1">
      <c r="A2" s="1"/>
      <c r="B2" s="25"/>
      <c r="C2" s="25"/>
      <c r="D2" s="25"/>
      <c r="E2" s="25"/>
      <c r="F2" s="25"/>
      <c r="G2" s="25"/>
      <c r="H2" s="25"/>
      <c r="I2" s="238"/>
      <c r="J2" s="238"/>
      <c r="K2" s="238"/>
      <c r="L2" s="239" t="s">
        <v>595</v>
      </c>
      <c r="M2" s="239"/>
      <c r="N2" s="239"/>
    </row>
    <row r="3" spans="1:14" ht="76.5" customHeight="1">
      <c r="A3" s="1"/>
      <c r="B3" s="25"/>
      <c r="C3" s="25"/>
      <c r="D3" s="25"/>
      <c r="E3" s="25"/>
      <c r="F3" s="25"/>
      <c r="G3" s="25"/>
      <c r="H3" s="25"/>
      <c r="I3" s="238"/>
      <c r="J3" s="238"/>
      <c r="K3" s="238"/>
      <c r="L3" s="239" t="s">
        <v>597</v>
      </c>
      <c r="M3" s="239"/>
      <c r="N3" s="239"/>
    </row>
    <row r="4" spans="1:14" ht="46.5" customHeight="1">
      <c r="A4" s="154" t="s">
        <v>596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5" customHeight="1">
      <c r="A5" s="155" t="s">
        <v>91</v>
      </c>
      <c r="B5" s="155" t="s">
        <v>49</v>
      </c>
      <c r="C5" s="155" t="s">
        <v>21</v>
      </c>
      <c r="D5" s="155" t="s">
        <v>25</v>
      </c>
      <c r="E5" s="155" t="s">
        <v>92</v>
      </c>
      <c r="F5" s="155" t="s">
        <v>93</v>
      </c>
      <c r="G5" s="155" t="s">
        <v>26</v>
      </c>
      <c r="H5" s="156" t="s">
        <v>147</v>
      </c>
      <c r="I5" s="156" t="s">
        <v>146</v>
      </c>
      <c r="J5" s="157" t="s">
        <v>145</v>
      </c>
      <c r="K5" s="156" t="s">
        <v>589</v>
      </c>
      <c r="L5" s="156" t="s">
        <v>590</v>
      </c>
      <c r="M5" s="156" t="s">
        <v>588</v>
      </c>
      <c r="N5" s="156" t="s">
        <v>208</v>
      </c>
    </row>
    <row r="6" spans="1:15" ht="15" customHeight="1">
      <c r="A6" s="155"/>
      <c r="B6" s="159"/>
      <c r="C6" s="160"/>
      <c r="D6" s="160"/>
      <c r="E6" s="155"/>
      <c r="F6" s="155"/>
      <c r="G6" s="155"/>
      <c r="H6" s="156"/>
      <c r="I6" s="156"/>
      <c r="J6" s="157"/>
      <c r="K6" s="156"/>
      <c r="L6" s="156"/>
      <c r="M6" s="156"/>
      <c r="N6" s="156"/>
      <c r="O6" s="5"/>
    </row>
    <row r="7" spans="1:15" ht="15.75">
      <c r="A7" s="155"/>
      <c r="B7" s="159"/>
      <c r="C7" s="160"/>
      <c r="D7" s="160"/>
      <c r="E7" s="155"/>
      <c r="F7" s="155"/>
      <c r="G7" s="155"/>
      <c r="H7" s="156"/>
      <c r="I7" s="156"/>
      <c r="J7" s="157"/>
      <c r="K7" s="156"/>
      <c r="L7" s="156"/>
      <c r="M7" s="156"/>
      <c r="N7" s="156"/>
      <c r="O7" s="5"/>
    </row>
    <row r="8" spans="1:15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113">
        <v>10</v>
      </c>
      <c r="K8" s="2">
        <v>11</v>
      </c>
      <c r="L8" s="2">
        <v>12</v>
      </c>
      <c r="M8" s="2">
        <v>13</v>
      </c>
      <c r="N8" s="2">
        <v>14</v>
      </c>
      <c r="O8" s="5"/>
    </row>
    <row r="9" spans="1:15" ht="15.75">
      <c r="A9" s="158" t="s">
        <v>27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5"/>
    </row>
    <row r="10" spans="1:15" ht="47.25" customHeight="1">
      <c r="A10" s="162" t="s">
        <v>94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5"/>
    </row>
    <row r="11" spans="1:15" ht="84.75" customHeight="1">
      <c r="A11" s="3" t="s">
        <v>28</v>
      </c>
      <c r="B11" s="161" t="s">
        <v>148</v>
      </c>
      <c r="C11" s="161"/>
      <c r="D11" s="161"/>
      <c r="E11" s="161"/>
      <c r="F11" s="161"/>
      <c r="G11" s="3" t="s">
        <v>29</v>
      </c>
      <c r="H11" s="34">
        <f>H12*N11/N12</f>
        <v>49.681528662420384</v>
      </c>
      <c r="I11" s="34">
        <f>I12*N11/N12</f>
        <v>50.955414012738856</v>
      </c>
      <c r="J11" s="114">
        <f>J12*N11/N12</f>
        <v>50.955414012738856</v>
      </c>
      <c r="K11" s="34">
        <f>K12*N11/N12</f>
        <v>53.503184713375795</v>
      </c>
      <c r="L11" s="34">
        <f>L12*N11/N12</f>
        <v>53.503184713375795</v>
      </c>
      <c r="M11" s="34">
        <f>M12*N11/N12</f>
        <v>62.4203821656051</v>
      </c>
      <c r="N11" s="3">
        <v>100</v>
      </c>
      <c r="O11" s="5"/>
    </row>
    <row r="12" spans="1:15" s="23" customFormat="1" ht="38.25" customHeight="1">
      <c r="A12" s="54" t="s">
        <v>54</v>
      </c>
      <c r="B12" s="163" t="s">
        <v>55</v>
      </c>
      <c r="C12" s="163"/>
      <c r="D12" s="163"/>
      <c r="E12" s="163"/>
      <c r="F12" s="163"/>
      <c r="G12" s="86" t="s">
        <v>33</v>
      </c>
      <c r="H12" s="89">
        <v>78</v>
      </c>
      <c r="I12" s="86">
        <f>H12+I47+I84</f>
        <v>80</v>
      </c>
      <c r="J12" s="95">
        <f>I12</f>
        <v>80</v>
      </c>
      <c r="K12" s="95">
        <f>J12+K35+K39+K70+K71</f>
        <v>84</v>
      </c>
      <c r="L12" s="95">
        <f>K12</f>
        <v>84</v>
      </c>
      <c r="M12" s="86">
        <f>L12+M15+M23+M24+M28+M41+M42+M69+M72+M73+M74+M79+M87+M88+M89</f>
        <v>98</v>
      </c>
      <c r="N12" s="86">
        <f>M12+N13+N14+N16+N17+N18+N19+N20+N21+N22+N25+N26+N27+N29+N31+N33+N34+N36+N37+N38+N40+N43+N44+N45++N46+N48+N49+N50+N51+N53+N54+N55+N56+N57+N58+N59+N60+N61+N62+N63+N64+N65+N66+N67+N68+N75+N76+N77+N78+N80+N81+N82+N83+N85+N86+N90+N91+N92+N93+N94</f>
        <v>157</v>
      </c>
      <c r="O12" s="22"/>
    </row>
    <row r="13" spans="1:15" ht="69.75" customHeight="1">
      <c r="A13" s="3">
        <v>1</v>
      </c>
      <c r="B13" s="73" t="s">
        <v>31</v>
      </c>
      <c r="C13" s="3" t="s">
        <v>537</v>
      </c>
      <c r="D13" s="3" t="s">
        <v>295</v>
      </c>
      <c r="E13" s="3" t="s">
        <v>32</v>
      </c>
      <c r="F13" s="3" t="s">
        <v>95</v>
      </c>
      <c r="G13" s="3" t="s">
        <v>33</v>
      </c>
      <c r="H13" s="3"/>
      <c r="I13" s="3"/>
      <c r="J13" s="52"/>
      <c r="K13" s="3"/>
      <c r="L13" s="3"/>
      <c r="M13" s="3"/>
      <c r="N13" s="3">
        <v>1</v>
      </c>
      <c r="O13" s="5"/>
    </row>
    <row r="14" spans="1:15" ht="69.75" customHeight="1">
      <c r="A14" s="3">
        <v>2</v>
      </c>
      <c r="B14" s="73" t="s">
        <v>31</v>
      </c>
      <c r="C14" s="3" t="s">
        <v>536</v>
      </c>
      <c r="D14" s="3" t="s">
        <v>296</v>
      </c>
      <c r="E14" s="3" t="s">
        <v>32</v>
      </c>
      <c r="F14" s="3" t="s">
        <v>95</v>
      </c>
      <c r="G14" s="3" t="s">
        <v>33</v>
      </c>
      <c r="H14" s="3"/>
      <c r="I14" s="3"/>
      <c r="J14" s="52"/>
      <c r="K14" s="3"/>
      <c r="L14" s="3"/>
      <c r="M14" s="3"/>
      <c r="N14" s="3">
        <v>1</v>
      </c>
      <c r="O14" s="5"/>
    </row>
    <row r="15" spans="1:15" ht="69.75" customHeight="1">
      <c r="A15" s="3">
        <v>3</v>
      </c>
      <c r="B15" s="73" t="s">
        <v>31</v>
      </c>
      <c r="C15" s="3" t="s">
        <v>535</v>
      </c>
      <c r="D15" s="3" t="s">
        <v>417</v>
      </c>
      <c r="E15" s="3" t="s">
        <v>32</v>
      </c>
      <c r="F15" s="3" t="s">
        <v>95</v>
      </c>
      <c r="G15" s="3" t="s">
        <v>33</v>
      </c>
      <c r="H15" s="3"/>
      <c r="I15" s="3"/>
      <c r="J15" s="52"/>
      <c r="K15" s="3"/>
      <c r="L15" s="3"/>
      <c r="M15" s="3">
        <v>1</v>
      </c>
      <c r="N15" s="3"/>
      <c r="O15" s="5"/>
    </row>
    <row r="16" spans="1:15" ht="104.25" customHeight="1">
      <c r="A16" s="3">
        <v>4</v>
      </c>
      <c r="B16" s="73" t="s">
        <v>31</v>
      </c>
      <c r="C16" s="3" t="s">
        <v>534</v>
      </c>
      <c r="D16" s="3" t="s">
        <v>297</v>
      </c>
      <c r="E16" s="3" t="s">
        <v>32</v>
      </c>
      <c r="F16" s="3" t="s">
        <v>95</v>
      </c>
      <c r="G16" s="3" t="s">
        <v>33</v>
      </c>
      <c r="H16" s="3"/>
      <c r="I16" s="3"/>
      <c r="J16" s="52"/>
      <c r="K16" s="3"/>
      <c r="L16" s="3"/>
      <c r="M16" s="3"/>
      <c r="N16" s="3">
        <v>1</v>
      </c>
      <c r="O16" s="5"/>
    </row>
    <row r="17" spans="1:15" ht="98.25" customHeight="1">
      <c r="A17" s="3">
        <v>5</v>
      </c>
      <c r="B17" s="73" t="s">
        <v>31</v>
      </c>
      <c r="C17" s="3" t="s">
        <v>533</v>
      </c>
      <c r="D17" s="3" t="s">
        <v>298</v>
      </c>
      <c r="E17" s="3" t="s">
        <v>32</v>
      </c>
      <c r="F17" s="3" t="s">
        <v>95</v>
      </c>
      <c r="G17" s="3" t="s">
        <v>33</v>
      </c>
      <c r="H17" s="3"/>
      <c r="I17" s="3"/>
      <c r="J17" s="52"/>
      <c r="K17" s="3"/>
      <c r="L17" s="3"/>
      <c r="M17" s="3"/>
      <c r="N17" s="3">
        <v>1</v>
      </c>
      <c r="O17" s="5"/>
    </row>
    <row r="18" spans="1:15" ht="114.75" customHeight="1">
      <c r="A18" s="3">
        <v>6</v>
      </c>
      <c r="B18" s="73" t="s">
        <v>31</v>
      </c>
      <c r="C18" s="3" t="s">
        <v>531</v>
      </c>
      <c r="D18" s="3" t="s">
        <v>532</v>
      </c>
      <c r="E18" s="3" t="s">
        <v>32</v>
      </c>
      <c r="F18" s="3" t="s">
        <v>95</v>
      </c>
      <c r="G18" s="3" t="s">
        <v>33</v>
      </c>
      <c r="H18" s="3"/>
      <c r="I18" s="3"/>
      <c r="J18" s="52"/>
      <c r="K18" s="3"/>
      <c r="L18" s="3"/>
      <c r="M18" s="3"/>
      <c r="N18" s="3">
        <v>1</v>
      </c>
      <c r="O18" s="5"/>
    </row>
    <row r="19" spans="1:15" ht="84" customHeight="1">
      <c r="A19" s="3">
        <v>7</v>
      </c>
      <c r="B19" s="73" t="s">
        <v>31</v>
      </c>
      <c r="C19" s="3" t="s">
        <v>529</v>
      </c>
      <c r="D19" s="3" t="s">
        <v>211</v>
      </c>
      <c r="E19" s="3" t="s">
        <v>32</v>
      </c>
      <c r="F19" s="3" t="s">
        <v>95</v>
      </c>
      <c r="G19" s="3" t="s">
        <v>33</v>
      </c>
      <c r="H19" s="3"/>
      <c r="I19" s="3"/>
      <c r="J19" s="52"/>
      <c r="K19" s="3"/>
      <c r="L19" s="3"/>
      <c r="M19" s="3"/>
      <c r="N19" s="3">
        <v>1</v>
      </c>
      <c r="O19" s="5"/>
    </row>
    <row r="20" spans="1:15" ht="97.5" customHeight="1">
      <c r="A20" s="3">
        <v>8</v>
      </c>
      <c r="B20" s="73" t="s">
        <v>31</v>
      </c>
      <c r="C20" s="3" t="s">
        <v>530</v>
      </c>
      <c r="D20" s="3" t="s">
        <v>299</v>
      </c>
      <c r="E20" s="3" t="s">
        <v>32</v>
      </c>
      <c r="F20" s="3" t="s">
        <v>95</v>
      </c>
      <c r="G20" s="3" t="s">
        <v>33</v>
      </c>
      <c r="H20" s="3"/>
      <c r="I20" s="3"/>
      <c r="J20" s="52"/>
      <c r="K20" s="3"/>
      <c r="L20" s="3"/>
      <c r="M20" s="3"/>
      <c r="N20" s="3">
        <v>1</v>
      </c>
      <c r="O20" s="5"/>
    </row>
    <row r="21" spans="1:15" ht="74.25" customHeight="1">
      <c r="A21" s="3">
        <v>9</v>
      </c>
      <c r="B21" s="73" t="s">
        <v>31</v>
      </c>
      <c r="C21" s="3" t="s">
        <v>528</v>
      </c>
      <c r="D21" s="3" t="s">
        <v>300</v>
      </c>
      <c r="E21" s="3" t="s">
        <v>32</v>
      </c>
      <c r="F21" s="3" t="s">
        <v>95</v>
      </c>
      <c r="G21" s="3" t="s">
        <v>33</v>
      </c>
      <c r="H21" s="3"/>
      <c r="I21" s="3"/>
      <c r="J21" s="52"/>
      <c r="K21" s="3"/>
      <c r="L21" s="3"/>
      <c r="M21" s="3"/>
      <c r="N21" s="3">
        <v>1</v>
      </c>
      <c r="O21" s="5"/>
    </row>
    <row r="22" spans="1:15" ht="85.5" customHeight="1">
      <c r="A22" s="3">
        <v>10</v>
      </c>
      <c r="B22" s="73" t="s">
        <v>31</v>
      </c>
      <c r="C22" s="3" t="s">
        <v>527</v>
      </c>
      <c r="D22" s="3" t="s">
        <v>212</v>
      </c>
      <c r="E22" s="3" t="s">
        <v>32</v>
      </c>
      <c r="F22" s="3" t="s">
        <v>95</v>
      </c>
      <c r="G22" s="3" t="s">
        <v>33</v>
      </c>
      <c r="H22" s="3"/>
      <c r="I22" s="3"/>
      <c r="J22" s="52"/>
      <c r="K22" s="3"/>
      <c r="L22" s="3"/>
      <c r="M22" s="3"/>
      <c r="N22" s="3">
        <v>1</v>
      </c>
      <c r="O22" s="5"/>
    </row>
    <row r="23" spans="1:15" ht="74.25" customHeight="1">
      <c r="A23" s="3">
        <v>11</v>
      </c>
      <c r="B23" s="73" t="s">
        <v>31</v>
      </c>
      <c r="C23" s="3" t="s">
        <v>526</v>
      </c>
      <c r="D23" s="3" t="s">
        <v>213</v>
      </c>
      <c r="E23" s="3" t="s">
        <v>32</v>
      </c>
      <c r="F23" s="3" t="s">
        <v>95</v>
      </c>
      <c r="G23" s="3" t="s">
        <v>33</v>
      </c>
      <c r="H23" s="3"/>
      <c r="I23" s="3"/>
      <c r="J23" s="52"/>
      <c r="K23" s="3"/>
      <c r="L23" s="3"/>
      <c r="M23" s="3">
        <v>1</v>
      </c>
      <c r="N23" s="3"/>
      <c r="O23" s="5"/>
    </row>
    <row r="24" spans="1:15" ht="96" customHeight="1">
      <c r="A24" s="3">
        <v>12</v>
      </c>
      <c r="B24" s="73" t="s">
        <v>31</v>
      </c>
      <c r="C24" s="3" t="s">
        <v>525</v>
      </c>
      <c r="D24" s="3" t="s">
        <v>215</v>
      </c>
      <c r="E24" s="3" t="s">
        <v>32</v>
      </c>
      <c r="F24" s="3" t="s">
        <v>95</v>
      </c>
      <c r="G24" s="3" t="s">
        <v>33</v>
      </c>
      <c r="H24" s="3"/>
      <c r="I24" s="3"/>
      <c r="J24" s="52"/>
      <c r="K24" s="3"/>
      <c r="L24" s="3"/>
      <c r="M24" s="3">
        <v>1</v>
      </c>
      <c r="N24" s="3"/>
      <c r="O24" s="5"/>
    </row>
    <row r="25" spans="1:15" ht="70.5" customHeight="1">
      <c r="A25" s="3">
        <v>13</v>
      </c>
      <c r="B25" s="73" t="s">
        <v>31</v>
      </c>
      <c r="C25" s="3" t="s">
        <v>524</v>
      </c>
      <c r="D25" s="3" t="s">
        <v>301</v>
      </c>
      <c r="E25" s="3" t="s">
        <v>32</v>
      </c>
      <c r="F25" s="3" t="s">
        <v>95</v>
      </c>
      <c r="G25" s="3" t="s">
        <v>33</v>
      </c>
      <c r="H25" s="3"/>
      <c r="I25" s="3"/>
      <c r="J25" s="52"/>
      <c r="K25" s="3"/>
      <c r="L25" s="3"/>
      <c r="M25" s="3"/>
      <c r="N25" s="3">
        <v>1</v>
      </c>
      <c r="O25" s="5"/>
    </row>
    <row r="26" spans="1:15" ht="78.75" customHeight="1">
      <c r="A26" s="3">
        <v>14</v>
      </c>
      <c r="B26" s="73" t="s">
        <v>31</v>
      </c>
      <c r="C26" s="3" t="s">
        <v>523</v>
      </c>
      <c r="D26" s="3" t="s">
        <v>302</v>
      </c>
      <c r="E26" s="3" t="s">
        <v>32</v>
      </c>
      <c r="F26" s="3" t="s">
        <v>95</v>
      </c>
      <c r="G26" s="4" t="s">
        <v>33</v>
      </c>
      <c r="H26" s="4"/>
      <c r="I26" s="52"/>
      <c r="J26" s="52"/>
      <c r="K26" s="52"/>
      <c r="L26" s="52"/>
      <c r="M26" s="52"/>
      <c r="N26" s="3">
        <v>1</v>
      </c>
      <c r="O26" s="5"/>
    </row>
    <row r="27" spans="1:15" ht="78.75" customHeight="1">
      <c r="A27" s="3">
        <v>15</v>
      </c>
      <c r="B27" s="73" t="s">
        <v>31</v>
      </c>
      <c r="C27" s="3" t="s">
        <v>522</v>
      </c>
      <c r="D27" s="3" t="s">
        <v>303</v>
      </c>
      <c r="E27" s="3" t="s">
        <v>32</v>
      </c>
      <c r="F27" s="3" t="s">
        <v>95</v>
      </c>
      <c r="G27" s="3" t="s">
        <v>33</v>
      </c>
      <c r="H27" s="3"/>
      <c r="I27" s="52"/>
      <c r="J27" s="52"/>
      <c r="K27" s="52"/>
      <c r="L27" s="52"/>
      <c r="M27" s="52"/>
      <c r="N27" s="3">
        <v>1</v>
      </c>
      <c r="O27" s="5"/>
    </row>
    <row r="28" spans="1:15" ht="77.25" customHeight="1">
      <c r="A28" s="3">
        <v>16</v>
      </c>
      <c r="B28" s="73" t="s">
        <v>31</v>
      </c>
      <c r="C28" s="3" t="s">
        <v>521</v>
      </c>
      <c r="D28" s="3" t="s">
        <v>304</v>
      </c>
      <c r="E28" s="3" t="s">
        <v>32</v>
      </c>
      <c r="F28" s="3" t="s">
        <v>95</v>
      </c>
      <c r="G28" s="3" t="s">
        <v>33</v>
      </c>
      <c r="H28" s="3"/>
      <c r="I28" s="52"/>
      <c r="J28" s="52"/>
      <c r="K28" s="52"/>
      <c r="L28" s="52"/>
      <c r="M28" s="52">
        <v>1</v>
      </c>
      <c r="N28" s="3"/>
      <c r="O28" s="5"/>
    </row>
    <row r="29" spans="1:15" ht="75" customHeight="1">
      <c r="A29" s="3">
        <v>17</v>
      </c>
      <c r="B29" s="73" t="s">
        <v>31</v>
      </c>
      <c r="C29" s="3" t="s">
        <v>520</v>
      </c>
      <c r="D29" s="3" t="s">
        <v>305</v>
      </c>
      <c r="E29" s="3" t="s">
        <v>32</v>
      </c>
      <c r="F29" s="3" t="s">
        <v>95</v>
      </c>
      <c r="G29" s="3" t="s">
        <v>33</v>
      </c>
      <c r="H29" s="3"/>
      <c r="I29" s="52"/>
      <c r="J29" s="52"/>
      <c r="K29" s="52"/>
      <c r="L29" s="52"/>
      <c r="M29" s="52"/>
      <c r="N29" s="3">
        <v>1</v>
      </c>
      <c r="O29" s="5"/>
    </row>
    <row r="30" spans="1:15" ht="93" customHeight="1">
      <c r="A30" s="3">
        <v>18</v>
      </c>
      <c r="B30" s="73" t="s">
        <v>31</v>
      </c>
      <c r="C30" s="3" t="s">
        <v>519</v>
      </c>
      <c r="D30" s="3" t="s">
        <v>306</v>
      </c>
      <c r="E30" s="3" t="s">
        <v>32</v>
      </c>
      <c r="F30" s="3" t="s">
        <v>95</v>
      </c>
      <c r="G30" s="3" t="s">
        <v>33</v>
      </c>
      <c r="H30" s="3"/>
      <c r="I30" s="52"/>
      <c r="J30" s="52"/>
      <c r="K30" s="52">
        <v>1</v>
      </c>
      <c r="L30" s="52"/>
      <c r="M30" s="52"/>
      <c r="N30" s="3"/>
      <c r="O30" s="5"/>
    </row>
    <row r="31" spans="1:15" ht="71.25" customHeight="1">
      <c r="A31" s="3">
        <v>19</v>
      </c>
      <c r="B31" s="73" t="s">
        <v>31</v>
      </c>
      <c r="C31" s="3" t="s">
        <v>518</v>
      </c>
      <c r="D31" s="3" t="s">
        <v>216</v>
      </c>
      <c r="E31" s="3" t="s">
        <v>32</v>
      </c>
      <c r="F31" s="3" t="s">
        <v>95</v>
      </c>
      <c r="G31" s="3" t="s">
        <v>33</v>
      </c>
      <c r="H31" s="3"/>
      <c r="I31" s="52"/>
      <c r="J31" s="52"/>
      <c r="K31" s="52"/>
      <c r="L31" s="52"/>
      <c r="M31" s="52"/>
      <c r="N31" s="3">
        <v>1</v>
      </c>
      <c r="O31" s="5"/>
    </row>
    <row r="32" spans="1:15" ht="78.75" customHeight="1">
      <c r="A32" s="3">
        <v>20</v>
      </c>
      <c r="B32" s="73" t="s">
        <v>31</v>
      </c>
      <c r="C32" s="3" t="s">
        <v>517</v>
      </c>
      <c r="D32" s="2" t="s">
        <v>307</v>
      </c>
      <c r="E32" s="3" t="s">
        <v>32</v>
      </c>
      <c r="F32" s="3" t="s">
        <v>95</v>
      </c>
      <c r="G32" s="3" t="s">
        <v>33</v>
      </c>
      <c r="H32" s="3"/>
      <c r="I32" s="52"/>
      <c r="J32" s="52"/>
      <c r="K32" s="52">
        <v>1</v>
      </c>
      <c r="L32" s="52"/>
      <c r="M32" s="3"/>
      <c r="N32" s="3"/>
      <c r="O32" s="5"/>
    </row>
    <row r="33" spans="1:15" ht="75.75" customHeight="1">
      <c r="A33" s="3">
        <v>21</v>
      </c>
      <c r="B33" s="73" t="s">
        <v>31</v>
      </c>
      <c r="C33" s="3" t="s">
        <v>516</v>
      </c>
      <c r="D33" s="3" t="s">
        <v>308</v>
      </c>
      <c r="E33" s="3" t="s">
        <v>32</v>
      </c>
      <c r="F33" s="3" t="s">
        <v>95</v>
      </c>
      <c r="G33" s="3" t="s">
        <v>33</v>
      </c>
      <c r="H33" s="3"/>
      <c r="I33" s="3"/>
      <c r="J33" s="52"/>
      <c r="K33" s="3"/>
      <c r="L33" s="3"/>
      <c r="M33" s="3"/>
      <c r="N33" s="3">
        <v>1</v>
      </c>
      <c r="O33" s="5"/>
    </row>
    <row r="34" spans="1:15" ht="75" customHeight="1">
      <c r="A34" s="3">
        <v>22</v>
      </c>
      <c r="B34" s="73" t="s">
        <v>31</v>
      </c>
      <c r="C34" s="3" t="s">
        <v>515</v>
      </c>
      <c r="D34" s="3" t="s">
        <v>352</v>
      </c>
      <c r="E34" s="3" t="s">
        <v>32</v>
      </c>
      <c r="F34" s="3" t="s">
        <v>95</v>
      </c>
      <c r="G34" s="3" t="s">
        <v>33</v>
      </c>
      <c r="H34" s="3"/>
      <c r="I34" s="52"/>
      <c r="J34" s="52"/>
      <c r="K34" s="52"/>
      <c r="L34" s="52"/>
      <c r="M34" s="52"/>
      <c r="N34" s="3">
        <v>1</v>
      </c>
      <c r="O34" s="5"/>
    </row>
    <row r="35" spans="1:15" ht="81" customHeight="1">
      <c r="A35" s="3">
        <v>23</v>
      </c>
      <c r="B35" s="73" t="s">
        <v>31</v>
      </c>
      <c r="C35" s="3" t="s">
        <v>514</v>
      </c>
      <c r="D35" s="3" t="s">
        <v>351</v>
      </c>
      <c r="E35" s="3" t="s">
        <v>32</v>
      </c>
      <c r="F35" s="3" t="s">
        <v>95</v>
      </c>
      <c r="G35" s="3" t="s">
        <v>33</v>
      </c>
      <c r="H35" s="3"/>
      <c r="I35" s="52"/>
      <c r="J35" s="52"/>
      <c r="K35" s="52">
        <v>1</v>
      </c>
      <c r="L35" s="52"/>
      <c r="M35" s="52"/>
      <c r="N35" s="3"/>
      <c r="O35" s="5"/>
    </row>
    <row r="36" spans="1:15" ht="69" customHeight="1">
      <c r="A36" s="3">
        <v>24</v>
      </c>
      <c r="B36" s="73" t="s">
        <v>31</v>
      </c>
      <c r="C36" s="3" t="s">
        <v>513</v>
      </c>
      <c r="D36" s="3" t="s">
        <v>310</v>
      </c>
      <c r="E36" s="3" t="s">
        <v>32</v>
      </c>
      <c r="F36" s="3" t="s">
        <v>95</v>
      </c>
      <c r="G36" s="3" t="s">
        <v>33</v>
      </c>
      <c r="H36" s="3"/>
      <c r="I36" s="52"/>
      <c r="J36" s="52"/>
      <c r="K36" s="52"/>
      <c r="L36" s="52"/>
      <c r="M36" s="52"/>
      <c r="N36" s="3">
        <v>1</v>
      </c>
      <c r="O36" s="5"/>
    </row>
    <row r="37" spans="1:15" ht="79.5" customHeight="1">
      <c r="A37" s="3">
        <v>25</v>
      </c>
      <c r="B37" s="73" t="s">
        <v>31</v>
      </c>
      <c r="C37" s="3" t="s">
        <v>511</v>
      </c>
      <c r="D37" s="3" t="s">
        <v>309</v>
      </c>
      <c r="E37" s="3" t="s">
        <v>32</v>
      </c>
      <c r="F37" s="3" t="s">
        <v>95</v>
      </c>
      <c r="G37" s="3" t="s">
        <v>33</v>
      </c>
      <c r="H37" s="3"/>
      <c r="I37" s="52"/>
      <c r="J37" s="52"/>
      <c r="K37" s="52"/>
      <c r="L37" s="52"/>
      <c r="M37" s="52"/>
      <c r="N37" s="3">
        <v>1</v>
      </c>
      <c r="O37" s="5"/>
    </row>
    <row r="38" spans="1:15" ht="84" customHeight="1">
      <c r="A38" s="3">
        <v>26</v>
      </c>
      <c r="B38" s="73" t="s">
        <v>31</v>
      </c>
      <c r="C38" s="3" t="s">
        <v>510</v>
      </c>
      <c r="D38" s="3" t="s">
        <v>512</v>
      </c>
      <c r="E38" s="3" t="s">
        <v>32</v>
      </c>
      <c r="F38" s="3" t="s">
        <v>95</v>
      </c>
      <c r="G38" s="3" t="s">
        <v>33</v>
      </c>
      <c r="H38" s="3"/>
      <c r="I38" s="52"/>
      <c r="J38" s="52"/>
      <c r="K38" s="52"/>
      <c r="L38" s="52"/>
      <c r="M38" s="52"/>
      <c r="N38" s="3">
        <v>1</v>
      </c>
      <c r="O38" s="5"/>
    </row>
    <row r="39" spans="1:15" ht="79.5" customHeight="1">
      <c r="A39" s="3">
        <v>27</v>
      </c>
      <c r="B39" s="73" t="s">
        <v>31</v>
      </c>
      <c r="C39" s="3" t="s">
        <v>509</v>
      </c>
      <c r="D39" s="3" t="s">
        <v>353</v>
      </c>
      <c r="E39" s="3" t="s">
        <v>32</v>
      </c>
      <c r="F39" s="3" t="s">
        <v>95</v>
      </c>
      <c r="G39" s="3" t="s">
        <v>33</v>
      </c>
      <c r="H39" s="3"/>
      <c r="I39" s="52"/>
      <c r="J39" s="52"/>
      <c r="K39" s="52">
        <v>1</v>
      </c>
      <c r="L39" s="52"/>
      <c r="M39" s="52"/>
      <c r="N39" s="3"/>
      <c r="O39" s="5"/>
    </row>
    <row r="40" spans="1:15" ht="76.5" customHeight="1">
      <c r="A40" s="3">
        <v>28</v>
      </c>
      <c r="B40" s="73" t="s">
        <v>31</v>
      </c>
      <c r="C40" s="3" t="s">
        <v>508</v>
      </c>
      <c r="D40" s="3" t="s">
        <v>311</v>
      </c>
      <c r="E40" s="3" t="s">
        <v>32</v>
      </c>
      <c r="F40" s="3" t="s">
        <v>95</v>
      </c>
      <c r="G40" s="3" t="s">
        <v>33</v>
      </c>
      <c r="H40" s="3"/>
      <c r="I40" s="3"/>
      <c r="J40" s="52"/>
      <c r="K40" s="3"/>
      <c r="L40" s="3"/>
      <c r="M40" s="3"/>
      <c r="N40" s="3">
        <v>1</v>
      </c>
      <c r="O40" s="5"/>
    </row>
    <row r="41" spans="1:15" ht="70.5" customHeight="1">
      <c r="A41" s="3">
        <v>29</v>
      </c>
      <c r="B41" s="73" t="s">
        <v>31</v>
      </c>
      <c r="C41" s="3" t="s">
        <v>507</v>
      </c>
      <c r="D41" s="3" t="s">
        <v>217</v>
      </c>
      <c r="E41" s="3" t="s">
        <v>32</v>
      </c>
      <c r="F41" s="3" t="s">
        <v>95</v>
      </c>
      <c r="G41" s="3" t="s">
        <v>33</v>
      </c>
      <c r="H41" s="3"/>
      <c r="I41" s="3"/>
      <c r="J41" s="52"/>
      <c r="K41" s="3"/>
      <c r="L41" s="3"/>
      <c r="M41" s="3">
        <v>1</v>
      </c>
      <c r="N41" s="3"/>
      <c r="O41" s="5"/>
    </row>
    <row r="42" spans="1:15" ht="81.75" customHeight="1">
      <c r="A42" s="3">
        <v>30</v>
      </c>
      <c r="B42" s="73" t="s">
        <v>31</v>
      </c>
      <c r="C42" s="3" t="s">
        <v>506</v>
      </c>
      <c r="D42" s="3" t="s">
        <v>218</v>
      </c>
      <c r="E42" s="3" t="s">
        <v>32</v>
      </c>
      <c r="F42" s="3" t="s">
        <v>95</v>
      </c>
      <c r="G42" s="3" t="s">
        <v>33</v>
      </c>
      <c r="H42" s="3"/>
      <c r="I42" s="3"/>
      <c r="J42" s="52"/>
      <c r="K42" s="3"/>
      <c r="L42" s="3"/>
      <c r="M42" s="3">
        <v>1</v>
      </c>
      <c r="N42" s="3"/>
      <c r="O42" s="5"/>
    </row>
    <row r="43" spans="1:15" ht="93.75" customHeight="1">
      <c r="A43" s="3">
        <v>31</v>
      </c>
      <c r="B43" s="73" t="s">
        <v>31</v>
      </c>
      <c r="C43" s="3" t="s">
        <v>505</v>
      </c>
      <c r="D43" s="3" t="s">
        <v>312</v>
      </c>
      <c r="E43" s="3" t="s">
        <v>32</v>
      </c>
      <c r="F43" s="3" t="s">
        <v>95</v>
      </c>
      <c r="G43" s="3" t="s">
        <v>33</v>
      </c>
      <c r="H43" s="3"/>
      <c r="I43" s="3"/>
      <c r="J43" s="52"/>
      <c r="K43" s="3"/>
      <c r="L43" s="3"/>
      <c r="M43" s="3"/>
      <c r="N43" s="3">
        <v>1</v>
      </c>
      <c r="O43" s="5"/>
    </row>
    <row r="44" spans="1:15" ht="72" customHeight="1">
      <c r="A44" s="3">
        <v>32</v>
      </c>
      <c r="B44" s="73" t="s">
        <v>31</v>
      </c>
      <c r="C44" s="3" t="s">
        <v>504</v>
      </c>
      <c r="D44" s="3" t="s">
        <v>319</v>
      </c>
      <c r="E44" s="3" t="s">
        <v>32</v>
      </c>
      <c r="F44" s="3" t="s">
        <v>95</v>
      </c>
      <c r="G44" s="3" t="s">
        <v>33</v>
      </c>
      <c r="H44" s="3"/>
      <c r="I44" s="3"/>
      <c r="J44" s="52"/>
      <c r="K44" s="3"/>
      <c r="L44" s="3"/>
      <c r="M44" s="3"/>
      <c r="N44" s="3">
        <v>1</v>
      </c>
      <c r="O44" s="5"/>
    </row>
    <row r="45" spans="1:15" ht="81" customHeight="1">
      <c r="A45" s="3">
        <v>33</v>
      </c>
      <c r="B45" s="73" t="s">
        <v>31</v>
      </c>
      <c r="C45" s="3" t="s">
        <v>503</v>
      </c>
      <c r="D45" s="3" t="s">
        <v>313</v>
      </c>
      <c r="E45" s="3" t="s">
        <v>32</v>
      </c>
      <c r="F45" s="3" t="s">
        <v>95</v>
      </c>
      <c r="G45" s="3" t="s">
        <v>33</v>
      </c>
      <c r="H45" s="3"/>
      <c r="I45" s="3"/>
      <c r="J45" s="52"/>
      <c r="K45" s="3"/>
      <c r="L45" s="3"/>
      <c r="M45" s="3"/>
      <c r="N45" s="3">
        <v>1</v>
      </c>
      <c r="O45" s="5"/>
    </row>
    <row r="46" spans="1:15" ht="76.5" customHeight="1">
      <c r="A46" s="3">
        <v>34</v>
      </c>
      <c r="B46" s="73" t="s">
        <v>31</v>
      </c>
      <c r="C46" s="3" t="s">
        <v>502</v>
      </c>
      <c r="D46" s="3" t="s">
        <v>315</v>
      </c>
      <c r="E46" s="3" t="s">
        <v>32</v>
      </c>
      <c r="F46" s="3" t="s">
        <v>95</v>
      </c>
      <c r="G46" s="3" t="s">
        <v>33</v>
      </c>
      <c r="H46" s="3"/>
      <c r="I46" s="3"/>
      <c r="J46" s="52"/>
      <c r="K46" s="3"/>
      <c r="L46" s="3"/>
      <c r="M46" s="3"/>
      <c r="N46" s="3">
        <v>1</v>
      </c>
      <c r="O46" s="5"/>
    </row>
    <row r="47" spans="1:15" ht="76.5" customHeight="1">
      <c r="A47" s="3">
        <v>35</v>
      </c>
      <c r="B47" s="73" t="s">
        <v>31</v>
      </c>
      <c r="C47" s="3" t="s">
        <v>501</v>
      </c>
      <c r="D47" s="3" t="s">
        <v>314</v>
      </c>
      <c r="E47" s="3" t="s">
        <v>32</v>
      </c>
      <c r="F47" s="3" t="s">
        <v>95</v>
      </c>
      <c r="G47" s="3" t="s">
        <v>33</v>
      </c>
      <c r="H47" s="3"/>
      <c r="I47" s="52">
        <v>1</v>
      </c>
      <c r="J47" s="52"/>
      <c r="K47" s="3"/>
      <c r="L47" s="3"/>
      <c r="M47" s="3"/>
      <c r="N47" s="3"/>
      <c r="O47" s="5"/>
    </row>
    <row r="48" spans="1:15" ht="87.75" customHeight="1">
      <c r="A48" s="3">
        <v>36</v>
      </c>
      <c r="B48" s="73" t="s">
        <v>31</v>
      </c>
      <c r="C48" s="3" t="s">
        <v>500</v>
      </c>
      <c r="D48" s="3" t="s">
        <v>219</v>
      </c>
      <c r="E48" s="3" t="s">
        <v>32</v>
      </c>
      <c r="F48" s="3" t="s">
        <v>95</v>
      </c>
      <c r="G48" s="3" t="s">
        <v>33</v>
      </c>
      <c r="H48" s="3"/>
      <c r="I48" s="3"/>
      <c r="J48" s="52"/>
      <c r="K48" s="3"/>
      <c r="L48" s="3"/>
      <c r="M48" s="3"/>
      <c r="N48" s="3">
        <v>1</v>
      </c>
      <c r="O48" s="5"/>
    </row>
    <row r="49" spans="1:15" ht="69" customHeight="1">
      <c r="A49" s="3">
        <v>37</v>
      </c>
      <c r="B49" s="73" t="s">
        <v>31</v>
      </c>
      <c r="C49" s="3" t="s">
        <v>499</v>
      </c>
      <c r="D49" s="3" t="s">
        <v>316</v>
      </c>
      <c r="E49" s="3" t="s">
        <v>32</v>
      </c>
      <c r="F49" s="3" t="s">
        <v>95</v>
      </c>
      <c r="G49" s="3" t="s">
        <v>33</v>
      </c>
      <c r="H49" s="3"/>
      <c r="I49" s="3"/>
      <c r="J49" s="52"/>
      <c r="K49" s="3"/>
      <c r="L49" s="3"/>
      <c r="M49" s="3"/>
      <c r="N49" s="3">
        <v>1</v>
      </c>
      <c r="O49" s="5"/>
    </row>
    <row r="50" spans="1:15" ht="82.5" customHeight="1">
      <c r="A50" s="3">
        <v>38</v>
      </c>
      <c r="B50" s="73" t="s">
        <v>31</v>
      </c>
      <c r="C50" s="3" t="s">
        <v>498</v>
      </c>
      <c r="D50" s="3" t="s">
        <v>317</v>
      </c>
      <c r="E50" s="3" t="s">
        <v>32</v>
      </c>
      <c r="F50" s="3" t="s">
        <v>95</v>
      </c>
      <c r="G50" s="3" t="s">
        <v>33</v>
      </c>
      <c r="H50" s="3"/>
      <c r="I50" s="3"/>
      <c r="J50" s="52"/>
      <c r="K50" s="3"/>
      <c r="L50" s="3"/>
      <c r="M50" s="3"/>
      <c r="N50" s="3">
        <v>1</v>
      </c>
      <c r="O50" s="5"/>
    </row>
    <row r="51" spans="1:15" ht="72" customHeight="1">
      <c r="A51" s="3">
        <v>39</v>
      </c>
      <c r="B51" s="73" t="s">
        <v>31</v>
      </c>
      <c r="C51" s="3" t="s">
        <v>497</v>
      </c>
      <c r="D51" s="3" t="s">
        <v>302</v>
      </c>
      <c r="E51" s="3" t="s">
        <v>32</v>
      </c>
      <c r="F51" s="3" t="s">
        <v>95</v>
      </c>
      <c r="G51" s="3" t="s">
        <v>33</v>
      </c>
      <c r="H51" s="3"/>
      <c r="I51" s="3"/>
      <c r="J51" s="52"/>
      <c r="K51" s="3"/>
      <c r="L51" s="3"/>
      <c r="M51" s="3"/>
      <c r="N51" s="3">
        <v>1</v>
      </c>
      <c r="O51" s="5"/>
    </row>
    <row r="52" spans="1:15" ht="81.75" customHeight="1">
      <c r="A52" s="3">
        <v>40</v>
      </c>
      <c r="B52" s="73" t="s">
        <v>31</v>
      </c>
      <c r="C52" s="3" t="s">
        <v>496</v>
      </c>
      <c r="D52" s="3" t="s">
        <v>318</v>
      </c>
      <c r="E52" s="3" t="s">
        <v>32</v>
      </c>
      <c r="F52" s="3" t="s">
        <v>95</v>
      </c>
      <c r="G52" s="3" t="s">
        <v>33</v>
      </c>
      <c r="H52" s="3"/>
      <c r="I52" s="52"/>
      <c r="J52" s="52"/>
      <c r="K52" s="52">
        <v>1</v>
      </c>
      <c r="L52" s="52"/>
      <c r="M52" s="3"/>
      <c r="N52" s="3"/>
      <c r="O52" s="5"/>
    </row>
    <row r="53" spans="1:15" ht="66.75" customHeight="1">
      <c r="A53" s="3">
        <v>41</v>
      </c>
      <c r="B53" s="73" t="s">
        <v>31</v>
      </c>
      <c r="C53" s="3" t="s">
        <v>495</v>
      </c>
      <c r="D53" s="3" t="s">
        <v>320</v>
      </c>
      <c r="E53" s="3" t="s">
        <v>32</v>
      </c>
      <c r="F53" s="3" t="s">
        <v>95</v>
      </c>
      <c r="G53" s="3" t="s">
        <v>33</v>
      </c>
      <c r="H53" s="3"/>
      <c r="I53" s="3"/>
      <c r="J53" s="52"/>
      <c r="K53" s="3"/>
      <c r="L53" s="3"/>
      <c r="M53" s="3"/>
      <c r="N53" s="3">
        <v>1</v>
      </c>
      <c r="O53" s="5"/>
    </row>
    <row r="54" spans="1:15" ht="69" customHeight="1">
      <c r="A54" s="3">
        <v>42</v>
      </c>
      <c r="B54" s="73" t="s">
        <v>31</v>
      </c>
      <c r="C54" s="3" t="s">
        <v>494</v>
      </c>
      <c r="D54" s="3" t="s">
        <v>321</v>
      </c>
      <c r="E54" s="3" t="s">
        <v>32</v>
      </c>
      <c r="F54" s="3" t="s">
        <v>95</v>
      </c>
      <c r="G54" s="3" t="s">
        <v>33</v>
      </c>
      <c r="H54" s="3"/>
      <c r="I54" s="3"/>
      <c r="J54" s="52"/>
      <c r="K54" s="3"/>
      <c r="L54" s="3"/>
      <c r="M54" s="3"/>
      <c r="N54" s="3">
        <v>1</v>
      </c>
      <c r="O54" s="5"/>
    </row>
    <row r="55" spans="1:15" ht="87" customHeight="1">
      <c r="A55" s="3">
        <v>43</v>
      </c>
      <c r="B55" s="73" t="s">
        <v>31</v>
      </c>
      <c r="C55" s="3" t="s">
        <v>493</v>
      </c>
      <c r="D55" s="3" t="s">
        <v>323</v>
      </c>
      <c r="E55" s="3" t="s">
        <v>32</v>
      </c>
      <c r="F55" s="3" t="s">
        <v>95</v>
      </c>
      <c r="G55" s="3" t="s">
        <v>33</v>
      </c>
      <c r="H55" s="3"/>
      <c r="I55" s="3"/>
      <c r="J55" s="52"/>
      <c r="K55" s="3"/>
      <c r="L55" s="3"/>
      <c r="M55" s="3"/>
      <c r="N55" s="3">
        <v>1</v>
      </c>
      <c r="O55" s="5"/>
    </row>
    <row r="56" spans="1:15" ht="75.75" customHeight="1">
      <c r="A56" s="3">
        <v>44</v>
      </c>
      <c r="B56" s="73" t="s">
        <v>31</v>
      </c>
      <c r="C56" s="3" t="s">
        <v>492</v>
      </c>
      <c r="D56" s="3" t="s">
        <v>322</v>
      </c>
      <c r="E56" s="3" t="s">
        <v>32</v>
      </c>
      <c r="F56" s="3" t="s">
        <v>95</v>
      </c>
      <c r="G56" s="3" t="s">
        <v>33</v>
      </c>
      <c r="H56" s="3"/>
      <c r="I56" s="3"/>
      <c r="J56" s="52"/>
      <c r="K56" s="3"/>
      <c r="L56" s="3"/>
      <c r="M56" s="3"/>
      <c r="N56" s="3">
        <v>1</v>
      </c>
      <c r="O56" s="5"/>
    </row>
    <row r="57" spans="1:15" ht="76.5" customHeight="1">
      <c r="A57" s="3">
        <v>45</v>
      </c>
      <c r="B57" s="73" t="s">
        <v>31</v>
      </c>
      <c r="C57" s="3" t="s">
        <v>491</v>
      </c>
      <c r="D57" s="3" t="s">
        <v>356</v>
      </c>
      <c r="E57" s="3" t="s">
        <v>32</v>
      </c>
      <c r="F57" s="3" t="s">
        <v>95</v>
      </c>
      <c r="G57" s="3" t="s">
        <v>33</v>
      </c>
      <c r="H57" s="3"/>
      <c r="I57" s="3"/>
      <c r="J57" s="52"/>
      <c r="K57" s="3"/>
      <c r="L57" s="3"/>
      <c r="M57" s="3"/>
      <c r="N57" s="3">
        <v>1</v>
      </c>
      <c r="O57" s="5"/>
    </row>
    <row r="58" spans="1:15" ht="81.75" customHeight="1">
      <c r="A58" s="3">
        <v>46</v>
      </c>
      <c r="B58" s="73" t="s">
        <v>31</v>
      </c>
      <c r="C58" s="3" t="s">
        <v>490</v>
      </c>
      <c r="D58" s="3" t="s">
        <v>355</v>
      </c>
      <c r="E58" s="3" t="s">
        <v>32</v>
      </c>
      <c r="F58" s="3" t="s">
        <v>95</v>
      </c>
      <c r="G58" s="3" t="s">
        <v>33</v>
      </c>
      <c r="H58" s="3"/>
      <c r="I58" s="3"/>
      <c r="J58" s="52"/>
      <c r="K58" s="3"/>
      <c r="L58" s="3"/>
      <c r="M58" s="3"/>
      <c r="N58" s="3">
        <v>1</v>
      </c>
      <c r="O58" s="5"/>
    </row>
    <row r="59" spans="1:15" ht="83.25" customHeight="1">
      <c r="A59" s="3">
        <v>47</v>
      </c>
      <c r="B59" s="73" t="s">
        <v>31</v>
      </c>
      <c r="C59" s="3" t="s">
        <v>489</v>
      </c>
      <c r="D59" s="3" t="s">
        <v>354</v>
      </c>
      <c r="E59" s="3" t="s">
        <v>32</v>
      </c>
      <c r="F59" s="3" t="s">
        <v>95</v>
      </c>
      <c r="G59" s="4" t="s">
        <v>33</v>
      </c>
      <c r="H59" s="4"/>
      <c r="I59" s="3"/>
      <c r="J59" s="52"/>
      <c r="K59" s="3"/>
      <c r="L59" s="3"/>
      <c r="M59" s="3"/>
      <c r="N59" s="3">
        <v>1</v>
      </c>
      <c r="O59" s="5"/>
    </row>
    <row r="60" spans="1:15" ht="84.75" customHeight="1">
      <c r="A60" s="3">
        <v>48</v>
      </c>
      <c r="B60" s="73" t="s">
        <v>31</v>
      </c>
      <c r="C60" s="3" t="s">
        <v>488</v>
      </c>
      <c r="D60" s="3" t="s">
        <v>324</v>
      </c>
      <c r="E60" s="3" t="s">
        <v>136</v>
      </c>
      <c r="F60" s="4" t="s">
        <v>95</v>
      </c>
      <c r="G60" s="4" t="s">
        <v>33</v>
      </c>
      <c r="H60" s="4"/>
      <c r="I60" s="4"/>
      <c r="J60" s="115"/>
      <c r="K60" s="4"/>
      <c r="L60" s="4"/>
      <c r="M60" s="3"/>
      <c r="N60" s="3">
        <v>1</v>
      </c>
      <c r="O60" s="5"/>
    </row>
    <row r="61" spans="1:15" ht="89.25" customHeight="1">
      <c r="A61" s="3">
        <v>49</v>
      </c>
      <c r="B61" s="73" t="s">
        <v>31</v>
      </c>
      <c r="C61" s="3" t="s">
        <v>487</v>
      </c>
      <c r="D61" s="3" t="s">
        <v>325</v>
      </c>
      <c r="E61" s="3" t="s">
        <v>136</v>
      </c>
      <c r="F61" s="4" t="s">
        <v>95</v>
      </c>
      <c r="G61" s="4" t="s">
        <v>33</v>
      </c>
      <c r="H61" s="4"/>
      <c r="I61" s="4"/>
      <c r="J61" s="115"/>
      <c r="K61" s="4"/>
      <c r="L61" s="4"/>
      <c r="M61" s="3"/>
      <c r="N61" s="3">
        <v>1</v>
      </c>
      <c r="O61" s="5"/>
    </row>
    <row r="62" spans="1:15" ht="85.5" customHeight="1">
      <c r="A62" s="3">
        <v>50</v>
      </c>
      <c r="B62" s="73" t="s">
        <v>31</v>
      </c>
      <c r="C62" s="3" t="s">
        <v>486</v>
      </c>
      <c r="D62" s="3" t="s">
        <v>326</v>
      </c>
      <c r="E62" s="3" t="s">
        <v>136</v>
      </c>
      <c r="F62" s="4" t="s">
        <v>95</v>
      </c>
      <c r="G62" s="4" t="s">
        <v>33</v>
      </c>
      <c r="H62" s="4"/>
      <c r="I62" s="4"/>
      <c r="J62" s="115"/>
      <c r="K62" s="4"/>
      <c r="L62" s="4"/>
      <c r="M62" s="3"/>
      <c r="N62" s="3">
        <v>1</v>
      </c>
      <c r="O62" s="5"/>
    </row>
    <row r="63" spans="1:15" ht="78.75" customHeight="1">
      <c r="A63" s="3">
        <v>51</v>
      </c>
      <c r="B63" s="73" t="s">
        <v>31</v>
      </c>
      <c r="C63" s="3" t="s">
        <v>485</v>
      </c>
      <c r="D63" s="3" t="s">
        <v>327</v>
      </c>
      <c r="E63" s="3" t="s">
        <v>136</v>
      </c>
      <c r="F63" s="4" t="s">
        <v>95</v>
      </c>
      <c r="G63" s="4" t="s">
        <v>33</v>
      </c>
      <c r="H63" s="4"/>
      <c r="I63" s="4"/>
      <c r="J63" s="115"/>
      <c r="K63" s="4"/>
      <c r="L63" s="4"/>
      <c r="M63" s="3"/>
      <c r="N63" s="3">
        <v>1</v>
      </c>
      <c r="O63" s="5"/>
    </row>
    <row r="64" spans="1:15" ht="81" customHeight="1">
      <c r="A64" s="3">
        <v>52</v>
      </c>
      <c r="B64" s="73" t="s">
        <v>31</v>
      </c>
      <c r="C64" s="3" t="s">
        <v>484</v>
      </c>
      <c r="D64" s="3" t="s">
        <v>328</v>
      </c>
      <c r="E64" s="3" t="s">
        <v>136</v>
      </c>
      <c r="F64" s="4" t="s">
        <v>95</v>
      </c>
      <c r="G64" s="4" t="s">
        <v>33</v>
      </c>
      <c r="H64" s="4"/>
      <c r="I64" s="4"/>
      <c r="J64" s="115"/>
      <c r="K64" s="4"/>
      <c r="L64" s="4"/>
      <c r="M64" s="3"/>
      <c r="N64" s="3">
        <v>1</v>
      </c>
      <c r="O64" s="5"/>
    </row>
    <row r="65" spans="1:15" ht="90" customHeight="1">
      <c r="A65" s="3">
        <v>53</v>
      </c>
      <c r="B65" s="73" t="s">
        <v>31</v>
      </c>
      <c r="C65" s="3" t="s">
        <v>483</v>
      </c>
      <c r="D65" s="3" t="s">
        <v>329</v>
      </c>
      <c r="E65" s="3" t="s">
        <v>136</v>
      </c>
      <c r="F65" s="4" t="s">
        <v>95</v>
      </c>
      <c r="G65" s="4" t="s">
        <v>33</v>
      </c>
      <c r="H65" s="4"/>
      <c r="I65" s="4"/>
      <c r="J65" s="115"/>
      <c r="K65" s="4"/>
      <c r="L65" s="4"/>
      <c r="M65" s="3"/>
      <c r="N65" s="3">
        <v>1</v>
      </c>
      <c r="O65" s="5"/>
    </row>
    <row r="66" spans="1:15" ht="88.5" customHeight="1">
      <c r="A66" s="3">
        <v>54</v>
      </c>
      <c r="B66" s="73" t="s">
        <v>31</v>
      </c>
      <c r="C66" s="3" t="s">
        <v>483</v>
      </c>
      <c r="D66" s="3" t="s">
        <v>330</v>
      </c>
      <c r="E66" s="3" t="s">
        <v>136</v>
      </c>
      <c r="F66" s="4" t="s">
        <v>95</v>
      </c>
      <c r="G66" s="4" t="s">
        <v>33</v>
      </c>
      <c r="H66" s="4"/>
      <c r="I66" s="4"/>
      <c r="J66" s="115"/>
      <c r="K66" s="4"/>
      <c r="L66" s="4"/>
      <c r="M66" s="3"/>
      <c r="N66" s="3">
        <v>1</v>
      </c>
      <c r="O66" s="5"/>
    </row>
    <row r="67" spans="1:15" ht="87.75" customHeight="1">
      <c r="A67" s="3">
        <v>55</v>
      </c>
      <c r="B67" s="73" t="s">
        <v>31</v>
      </c>
      <c r="C67" s="3" t="s">
        <v>482</v>
      </c>
      <c r="D67" s="3" t="s">
        <v>411</v>
      </c>
      <c r="E67" s="3" t="s">
        <v>136</v>
      </c>
      <c r="F67" s="4" t="s">
        <v>95</v>
      </c>
      <c r="G67" s="4" t="s">
        <v>33</v>
      </c>
      <c r="H67" s="4"/>
      <c r="I67" s="4"/>
      <c r="J67" s="115"/>
      <c r="K67" s="4"/>
      <c r="L67" s="4"/>
      <c r="M67" s="3"/>
      <c r="N67" s="3">
        <v>1</v>
      </c>
      <c r="O67" s="5"/>
    </row>
    <row r="68" spans="1:15" ht="89.25" customHeight="1">
      <c r="A68" s="3">
        <v>56</v>
      </c>
      <c r="B68" s="73" t="s">
        <v>31</v>
      </c>
      <c r="C68" s="3" t="s">
        <v>481</v>
      </c>
      <c r="D68" s="3" t="s">
        <v>331</v>
      </c>
      <c r="E68" s="3" t="s">
        <v>136</v>
      </c>
      <c r="F68" s="4" t="s">
        <v>95</v>
      </c>
      <c r="G68" s="4" t="s">
        <v>33</v>
      </c>
      <c r="H68" s="4"/>
      <c r="I68" s="4"/>
      <c r="J68" s="115"/>
      <c r="K68" s="4"/>
      <c r="L68" s="4"/>
      <c r="M68" s="3"/>
      <c r="N68" s="3">
        <v>1</v>
      </c>
      <c r="O68" s="5"/>
    </row>
    <row r="69" spans="1:15" ht="66" customHeight="1">
      <c r="A69" s="3">
        <v>57</v>
      </c>
      <c r="B69" s="73" t="s">
        <v>31</v>
      </c>
      <c r="C69" s="3" t="s">
        <v>480</v>
      </c>
      <c r="D69" s="3" t="s">
        <v>220</v>
      </c>
      <c r="E69" s="3" t="s">
        <v>136</v>
      </c>
      <c r="F69" s="4" t="s">
        <v>95</v>
      </c>
      <c r="G69" s="4" t="s">
        <v>33</v>
      </c>
      <c r="H69" s="4"/>
      <c r="I69" s="4"/>
      <c r="J69" s="115"/>
      <c r="K69" s="4"/>
      <c r="L69" s="4"/>
      <c r="M69" s="3">
        <v>1</v>
      </c>
      <c r="N69" s="3"/>
      <c r="O69" s="5"/>
    </row>
    <row r="70" spans="1:15" ht="81" customHeight="1">
      <c r="A70" s="3">
        <v>58</v>
      </c>
      <c r="B70" s="73" t="s">
        <v>31</v>
      </c>
      <c r="C70" s="3" t="s">
        <v>479</v>
      </c>
      <c r="D70" s="3" t="s">
        <v>221</v>
      </c>
      <c r="E70" s="3" t="s">
        <v>136</v>
      </c>
      <c r="F70" s="4" t="s">
        <v>95</v>
      </c>
      <c r="G70" s="4" t="s">
        <v>33</v>
      </c>
      <c r="H70" s="4"/>
      <c r="I70" s="4"/>
      <c r="J70" s="115"/>
      <c r="K70" s="4">
        <v>1</v>
      </c>
      <c r="L70" s="4"/>
      <c r="M70" s="3"/>
      <c r="N70" s="3"/>
      <c r="O70" s="5"/>
    </row>
    <row r="71" spans="1:15" ht="73.5" customHeight="1">
      <c r="A71" s="3">
        <v>59</v>
      </c>
      <c r="B71" s="73" t="s">
        <v>31</v>
      </c>
      <c r="C71" s="3" t="s">
        <v>477</v>
      </c>
      <c r="D71" s="3" t="s">
        <v>222</v>
      </c>
      <c r="E71" s="3" t="s">
        <v>136</v>
      </c>
      <c r="F71" s="4" t="s">
        <v>95</v>
      </c>
      <c r="G71" s="4" t="s">
        <v>33</v>
      </c>
      <c r="H71" s="4"/>
      <c r="I71" s="4"/>
      <c r="J71" s="115"/>
      <c r="K71" s="4">
        <v>1</v>
      </c>
      <c r="L71" s="4"/>
      <c r="M71" s="3"/>
      <c r="N71" s="3"/>
      <c r="O71" s="5"/>
    </row>
    <row r="72" spans="1:15" ht="92.25" customHeight="1">
      <c r="A72" s="3">
        <v>60</v>
      </c>
      <c r="B72" s="73" t="s">
        <v>31</v>
      </c>
      <c r="C72" s="3" t="s">
        <v>476</v>
      </c>
      <c r="D72" s="3" t="s">
        <v>223</v>
      </c>
      <c r="E72" s="3" t="s">
        <v>136</v>
      </c>
      <c r="F72" s="4" t="s">
        <v>95</v>
      </c>
      <c r="G72" s="4" t="s">
        <v>33</v>
      </c>
      <c r="H72" s="4"/>
      <c r="I72" s="4"/>
      <c r="J72" s="115"/>
      <c r="K72" s="4"/>
      <c r="L72" s="4"/>
      <c r="M72" s="3">
        <v>1</v>
      </c>
      <c r="N72" s="3"/>
      <c r="O72" s="5"/>
    </row>
    <row r="73" spans="1:15" ht="116.25" customHeight="1">
      <c r="A73" s="3">
        <v>61</v>
      </c>
      <c r="B73" s="73" t="s">
        <v>31</v>
      </c>
      <c r="C73" s="3" t="s">
        <v>475</v>
      </c>
      <c r="D73" s="3" t="s">
        <v>224</v>
      </c>
      <c r="E73" s="3" t="s">
        <v>76</v>
      </c>
      <c r="F73" s="4" t="s">
        <v>95</v>
      </c>
      <c r="G73" s="4" t="s">
        <v>33</v>
      </c>
      <c r="H73" s="4"/>
      <c r="I73" s="4"/>
      <c r="J73" s="115"/>
      <c r="K73" s="4"/>
      <c r="L73" s="4"/>
      <c r="M73" s="3">
        <v>1</v>
      </c>
      <c r="N73" s="3"/>
      <c r="O73" s="5"/>
    </row>
    <row r="74" spans="1:15" ht="91.5" customHeight="1">
      <c r="A74" s="3">
        <v>62</v>
      </c>
      <c r="B74" s="73" t="s">
        <v>31</v>
      </c>
      <c r="C74" s="3" t="s">
        <v>474</v>
      </c>
      <c r="D74" s="3" t="s">
        <v>225</v>
      </c>
      <c r="E74" s="3" t="s">
        <v>32</v>
      </c>
      <c r="F74" s="4" t="s">
        <v>95</v>
      </c>
      <c r="G74" s="4" t="s">
        <v>33</v>
      </c>
      <c r="H74" s="4"/>
      <c r="I74" s="4"/>
      <c r="J74" s="115"/>
      <c r="K74" s="4"/>
      <c r="L74" s="4"/>
      <c r="M74" s="3">
        <v>1</v>
      </c>
      <c r="N74" s="3"/>
      <c r="O74" s="5"/>
    </row>
    <row r="75" spans="1:15" ht="71.25" customHeight="1">
      <c r="A75" s="3">
        <v>63</v>
      </c>
      <c r="B75" s="73" t="s">
        <v>31</v>
      </c>
      <c r="C75" s="3" t="s">
        <v>478</v>
      </c>
      <c r="D75" s="3" t="s">
        <v>332</v>
      </c>
      <c r="E75" s="3" t="s">
        <v>136</v>
      </c>
      <c r="F75" s="4" t="s">
        <v>95</v>
      </c>
      <c r="G75" s="4" t="s">
        <v>33</v>
      </c>
      <c r="H75" s="4"/>
      <c r="I75" s="4"/>
      <c r="J75" s="115"/>
      <c r="K75" s="4"/>
      <c r="L75" s="4"/>
      <c r="M75" s="3"/>
      <c r="N75" s="3">
        <v>1</v>
      </c>
      <c r="O75" s="5"/>
    </row>
    <row r="76" spans="1:15" ht="84.75" customHeight="1">
      <c r="A76" s="3">
        <v>64</v>
      </c>
      <c r="B76" s="73" t="s">
        <v>31</v>
      </c>
      <c r="C76" s="3" t="s">
        <v>472</v>
      </c>
      <c r="D76" s="3" t="s">
        <v>333</v>
      </c>
      <c r="E76" s="3" t="s">
        <v>136</v>
      </c>
      <c r="F76" s="4" t="s">
        <v>95</v>
      </c>
      <c r="G76" s="4" t="s">
        <v>226</v>
      </c>
      <c r="H76" s="4"/>
      <c r="I76" s="4"/>
      <c r="J76" s="115"/>
      <c r="K76" s="4"/>
      <c r="L76" s="4"/>
      <c r="M76" s="3"/>
      <c r="N76" s="3">
        <v>1</v>
      </c>
      <c r="O76" s="5"/>
    </row>
    <row r="77" spans="1:15" ht="66.75" customHeight="1">
      <c r="A77" s="3">
        <v>65</v>
      </c>
      <c r="B77" s="73" t="s">
        <v>31</v>
      </c>
      <c r="C77" s="3" t="s">
        <v>471</v>
      </c>
      <c r="D77" s="3" t="s">
        <v>334</v>
      </c>
      <c r="E77" s="3" t="s">
        <v>136</v>
      </c>
      <c r="F77" s="4" t="s">
        <v>95</v>
      </c>
      <c r="G77" s="4" t="s">
        <v>33</v>
      </c>
      <c r="H77" s="4"/>
      <c r="I77" s="4"/>
      <c r="J77" s="115"/>
      <c r="K77" s="4"/>
      <c r="L77" s="4"/>
      <c r="M77" s="3"/>
      <c r="N77" s="3">
        <v>1</v>
      </c>
      <c r="O77" s="5"/>
    </row>
    <row r="78" spans="1:15" ht="72.75" customHeight="1">
      <c r="A78" s="3">
        <v>66</v>
      </c>
      <c r="B78" s="73" t="s">
        <v>31</v>
      </c>
      <c r="C78" s="3" t="s">
        <v>470</v>
      </c>
      <c r="D78" s="3" t="s">
        <v>335</v>
      </c>
      <c r="E78" s="3" t="s">
        <v>136</v>
      </c>
      <c r="F78" s="4" t="s">
        <v>95</v>
      </c>
      <c r="G78" s="4" t="s">
        <v>33</v>
      </c>
      <c r="H78" s="4"/>
      <c r="I78" s="4"/>
      <c r="J78" s="115"/>
      <c r="K78" s="4"/>
      <c r="L78" s="4"/>
      <c r="M78" s="3"/>
      <c r="N78" s="3">
        <v>1</v>
      </c>
      <c r="O78" s="5"/>
    </row>
    <row r="79" spans="1:15" ht="87" customHeight="1">
      <c r="A79" s="3">
        <v>67</v>
      </c>
      <c r="B79" s="73" t="s">
        <v>31</v>
      </c>
      <c r="C79" s="3" t="s">
        <v>469</v>
      </c>
      <c r="D79" s="3" t="s">
        <v>473</v>
      </c>
      <c r="E79" s="3" t="s">
        <v>227</v>
      </c>
      <c r="F79" s="4" t="s">
        <v>95</v>
      </c>
      <c r="G79" s="4" t="s">
        <v>33</v>
      </c>
      <c r="H79" s="4"/>
      <c r="I79" s="4"/>
      <c r="J79" s="115"/>
      <c r="K79" s="4"/>
      <c r="L79" s="4"/>
      <c r="M79" s="3">
        <v>1</v>
      </c>
      <c r="N79" s="3"/>
      <c r="O79" s="5"/>
    </row>
    <row r="80" spans="1:15" ht="102" customHeight="1">
      <c r="A80" s="3">
        <v>68</v>
      </c>
      <c r="B80" s="73" t="s">
        <v>31</v>
      </c>
      <c r="C80" s="3" t="s">
        <v>466</v>
      </c>
      <c r="D80" s="3" t="s">
        <v>336</v>
      </c>
      <c r="E80" s="3" t="s">
        <v>136</v>
      </c>
      <c r="F80" s="4" t="s">
        <v>95</v>
      </c>
      <c r="G80" s="4" t="s">
        <v>33</v>
      </c>
      <c r="H80" s="4"/>
      <c r="I80" s="4"/>
      <c r="J80" s="115"/>
      <c r="K80" s="4"/>
      <c r="L80" s="4"/>
      <c r="M80" s="4"/>
      <c r="N80" s="3">
        <v>1</v>
      </c>
      <c r="O80" s="5"/>
    </row>
    <row r="81" spans="1:15" ht="72" customHeight="1">
      <c r="A81" s="3">
        <v>69</v>
      </c>
      <c r="B81" s="73" t="s">
        <v>31</v>
      </c>
      <c r="C81" s="3" t="s">
        <v>467</v>
      </c>
      <c r="D81" s="3" t="s">
        <v>212</v>
      </c>
      <c r="E81" s="3" t="s">
        <v>136</v>
      </c>
      <c r="F81" s="4" t="s">
        <v>95</v>
      </c>
      <c r="G81" s="4" t="s">
        <v>33</v>
      </c>
      <c r="H81" s="4"/>
      <c r="I81" s="4"/>
      <c r="J81" s="115"/>
      <c r="K81" s="4"/>
      <c r="L81" s="4"/>
      <c r="M81" s="4"/>
      <c r="N81" s="3">
        <v>1</v>
      </c>
      <c r="O81" s="5"/>
    </row>
    <row r="82" spans="1:15" ht="81.75" customHeight="1">
      <c r="A82" s="3">
        <v>70</v>
      </c>
      <c r="B82" s="73" t="s">
        <v>31</v>
      </c>
      <c r="C82" s="3" t="s">
        <v>468</v>
      </c>
      <c r="D82" s="3" t="s">
        <v>212</v>
      </c>
      <c r="E82" s="3" t="s">
        <v>136</v>
      </c>
      <c r="F82" s="4" t="s">
        <v>95</v>
      </c>
      <c r="G82" s="4" t="s">
        <v>33</v>
      </c>
      <c r="H82" s="4"/>
      <c r="I82" s="4"/>
      <c r="J82" s="115"/>
      <c r="K82" s="4"/>
      <c r="L82" s="4"/>
      <c r="M82" s="4"/>
      <c r="N82" s="3">
        <v>1</v>
      </c>
      <c r="O82" s="5"/>
    </row>
    <row r="83" spans="1:15" ht="81.75" customHeight="1">
      <c r="A83" s="3">
        <v>71</v>
      </c>
      <c r="B83" s="73" t="s">
        <v>31</v>
      </c>
      <c r="C83" s="3" t="s">
        <v>465</v>
      </c>
      <c r="D83" s="3" t="s">
        <v>212</v>
      </c>
      <c r="E83" s="3" t="s">
        <v>136</v>
      </c>
      <c r="F83" s="4" t="s">
        <v>95</v>
      </c>
      <c r="G83" s="4" t="s">
        <v>33</v>
      </c>
      <c r="H83" s="4"/>
      <c r="I83" s="4"/>
      <c r="J83" s="115"/>
      <c r="K83" s="4"/>
      <c r="L83" s="4"/>
      <c r="M83" s="4"/>
      <c r="N83" s="3">
        <v>1</v>
      </c>
      <c r="O83" s="5"/>
    </row>
    <row r="84" spans="1:15" ht="81.75" customHeight="1">
      <c r="A84" s="3">
        <v>72</v>
      </c>
      <c r="B84" s="73" t="s">
        <v>228</v>
      </c>
      <c r="C84" s="3" t="s">
        <v>464</v>
      </c>
      <c r="D84" s="3" t="s">
        <v>420</v>
      </c>
      <c r="E84" s="3" t="s">
        <v>136</v>
      </c>
      <c r="F84" s="4" t="s">
        <v>95</v>
      </c>
      <c r="G84" s="4" t="s">
        <v>33</v>
      </c>
      <c r="H84" s="4"/>
      <c r="I84" s="4">
        <v>1</v>
      </c>
      <c r="J84" s="115"/>
      <c r="K84" s="4"/>
      <c r="L84" s="4"/>
      <c r="M84" s="4"/>
      <c r="N84" s="3"/>
      <c r="O84" s="5"/>
    </row>
    <row r="85" spans="1:15" ht="81.75" customHeight="1">
      <c r="A85" s="3">
        <v>73</v>
      </c>
      <c r="B85" s="73" t="s">
        <v>31</v>
      </c>
      <c r="C85" s="3" t="s">
        <v>460</v>
      </c>
      <c r="D85" s="3" t="s">
        <v>230</v>
      </c>
      <c r="E85" s="3" t="s">
        <v>136</v>
      </c>
      <c r="F85" s="4" t="s">
        <v>95</v>
      </c>
      <c r="G85" s="4" t="s">
        <v>33</v>
      </c>
      <c r="H85" s="4"/>
      <c r="I85" s="4"/>
      <c r="J85" s="115"/>
      <c r="K85" s="4"/>
      <c r="L85" s="4"/>
      <c r="M85" s="4"/>
      <c r="N85" s="3">
        <v>1</v>
      </c>
      <c r="O85" s="5"/>
    </row>
    <row r="86" spans="1:15" ht="81.75" customHeight="1">
      <c r="A86" s="3">
        <v>74</v>
      </c>
      <c r="B86" s="73" t="s">
        <v>31</v>
      </c>
      <c r="C86" s="3" t="s">
        <v>459</v>
      </c>
      <c r="D86" s="3" t="s">
        <v>231</v>
      </c>
      <c r="E86" s="3" t="s">
        <v>136</v>
      </c>
      <c r="F86" s="4" t="s">
        <v>95</v>
      </c>
      <c r="G86" s="4" t="s">
        <v>33</v>
      </c>
      <c r="H86" s="4"/>
      <c r="I86" s="4"/>
      <c r="J86" s="115"/>
      <c r="K86" s="4"/>
      <c r="L86" s="4"/>
      <c r="M86" s="4"/>
      <c r="N86" s="3">
        <v>1</v>
      </c>
      <c r="O86" s="5"/>
    </row>
    <row r="87" spans="1:15" ht="81.75" customHeight="1">
      <c r="A87" s="3">
        <v>75</v>
      </c>
      <c r="B87" s="73" t="s">
        <v>31</v>
      </c>
      <c r="C87" s="3" t="s">
        <v>458</v>
      </c>
      <c r="D87" s="3" t="s">
        <v>232</v>
      </c>
      <c r="E87" s="3" t="s">
        <v>136</v>
      </c>
      <c r="F87" s="4" t="s">
        <v>95</v>
      </c>
      <c r="G87" s="4" t="s">
        <v>33</v>
      </c>
      <c r="H87" s="4"/>
      <c r="I87" s="4"/>
      <c r="J87" s="115"/>
      <c r="K87" s="4"/>
      <c r="L87" s="4"/>
      <c r="M87" s="4">
        <v>1</v>
      </c>
      <c r="N87" s="3"/>
      <c r="O87" s="5"/>
    </row>
    <row r="88" spans="1:15" ht="81.75" customHeight="1">
      <c r="A88" s="3">
        <v>76</v>
      </c>
      <c r="B88" s="73" t="s">
        <v>31</v>
      </c>
      <c r="C88" s="3" t="s">
        <v>457</v>
      </c>
      <c r="D88" s="3" t="s">
        <v>233</v>
      </c>
      <c r="E88" s="3" t="s">
        <v>136</v>
      </c>
      <c r="F88" s="4" t="s">
        <v>95</v>
      </c>
      <c r="G88" s="4" t="s">
        <v>226</v>
      </c>
      <c r="H88" s="4"/>
      <c r="I88" s="4"/>
      <c r="J88" s="115"/>
      <c r="K88" s="4"/>
      <c r="L88" s="4"/>
      <c r="M88" s="4">
        <v>1</v>
      </c>
      <c r="N88" s="3"/>
      <c r="O88" s="5"/>
    </row>
    <row r="89" spans="1:15" ht="81.75" customHeight="1">
      <c r="A89" s="3">
        <v>77</v>
      </c>
      <c r="B89" s="73" t="s">
        <v>31</v>
      </c>
      <c r="C89" s="3" t="s">
        <v>456</v>
      </c>
      <c r="D89" s="3" t="s">
        <v>234</v>
      </c>
      <c r="E89" s="3" t="s">
        <v>136</v>
      </c>
      <c r="F89" s="4" t="s">
        <v>95</v>
      </c>
      <c r="G89" s="4" t="s">
        <v>33</v>
      </c>
      <c r="H89" s="4"/>
      <c r="I89" s="4"/>
      <c r="J89" s="115"/>
      <c r="K89" s="4"/>
      <c r="L89" s="4"/>
      <c r="M89" s="4">
        <v>1</v>
      </c>
      <c r="N89" s="3"/>
      <c r="O89" s="5"/>
    </row>
    <row r="90" spans="1:15" ht="81.75" customHeight="1">
      <c r="A90" s="3">
        <v>78</v>
      </c>
      <c r="B90" s="73" t="s">
        <v>31</v>
      </c>
      <c r="C90" s="3" t="s">
        <v>455</v>
      </c>
      <c r="D90" s="3" t="s">
        <v>235</v>
      </c>
      <c r="E90" s="3" t="s">
        <v>136</v>
      </c>
      <c r="F90" s="4" t="s">
        <v>95</v>
      </c>
      <c r="G90" s="4" t="s">
        <v>33</v>
      </c>
      <c r="H90" s="4"/>
      <c r="I90" s="4"/>
      <c r="J90" s="115"/>
      <c r="K90" s="4"/>
      <c r="L90" s="4"/>
      <c r="M90" s="4"/>
      <c r="N90" s="3">
        <v>1</v>
      </c>
      <c r="O90" s="5"/>
    </row>
    <row r="91" spans="1:15" ht="81.75" customHeight="1">
      <c r="A91" s="3">
        <v>79</v>
      </c>
      <c r="B91" s="73" t="s">
        <v>31</v>
      </c>
      <c r="C91" s="3" t="s">
        <v>454</v>
      </c>
      <c r="D91" s="3" t="s">
        <v>236</v>
      </c>
      <c r="E91" s="3" t="s">
        <v>136</v>
      </c>
      <c r="F91" s="4" t="s">
        <v>95</v>
      </c>
      <c r="G91" s="4" t="s">
        <v>33</v>
      </c>
      <c r="H91" s="4"/>
      <c r="I91" s="4"/>
      <c r="J91" s="115"/>
      <c r="K91" s="4"/>
      <c r="L91" s="4"/>
      <c r="M91" s="4"/>
      <c r="N91" s="3">
        <v>1</v>
      </c>
      <c r="O91" s="5"/>
    </row>
    <row r="92" spans="1:15" ht="81.75" customHeight="1">
      <c r="A92" s="3">
        <v>80</v>
      </c>
      <c r="B92" s="73" t="s">
        <v>31</v>
      </c>
      <c r="C92" s="3" t="s">
        <v>453</v>
      </c>
      <c r="D92" s="3" t="s">
        <v>237</v>
      </c>
      <c r="E92" s="3" t="s">
        <v>136</v>
      </c>
      <c r="F92" s="4" t="s">
        <v>95</v>
      </c>
      <c r="G92" s="4" t="s">
        <v>33</v>
      </c>
      <c r="H92" s="4"/>
      <c r="I92" s="4"/>
      <c r="J92" s="115"/>
      <c r="K92" s="4"/>
      <c r="L92" s="4"/>
      <c r="M92" s="4"/>
      <c r="N92" s="3">
        <v>1</v>
      </c>
      <c r="O92" s="5"/>
    </row>
    <row r="93" spans="1:15" ht="81.75" customHeight="1">
      <c r="A93" s="3">
        <v>81</v>
      </c>
      <c r="B93" s="73" t="s">
        <v>31</v>
      </c>
      <c r="C93" s="3" t="s">
        <v>452</v>
      </c>
      <c r="D93" s="3" t="s">
        <v>238</v>
      </c>
      <c r="E93" s="3" t="s">
        <v>136</v>
      </c>
      <c r="F93" s="4" t="s">
        <v>95</v>
      </c>
      <c r="G93" s="4" t="s">
        <v>33</v>
      </c>
      <c r="H93" s="4"/>
      <c r="I93" s="4"/>
      <c r="J93" s="115"/>
      <c r="K93" s="4"/>
      <c r="L93" s="4"/>
      <c r="M93" s="4"/>
      <c r="N93" s="3">
        <v>1</v>
      </c>
      <c r="O93" s="5"/>
    </row>
    <row r="94" spans="1:15" ht="90" customHeight="1">
      <c r="A94" s="3">
        <v>82</v>
      </c>
      <c r="B94" s="73" t="s">
        <v>31</v>
      </c>
      <c r="C94" s="3" t="s">
        <v>451</v>
      </c>
      <c r="D94" s="3" t="s">
        <v>239</v>
      </c>
      <c r="E94" s="3" t="s">
        <v>136</v>
      </c>
      <c r="F94" s="4" t="s">
        <v>95</v>
      </c>
      <c r="G94" s="4" t="s">
        <v>33</v>
      </c>
      <c r="H94" s="4"/>
      <c r="I94" s="56"/>
      <c r="J94" s="116"/>
      <c r="K94" s="55"/>
      <c r="L94" s="55"/>
      <c r="M94" s="55"/>
      <c r="N94" s="57">
        <v>1</v>
      </c>
      <c r="O94" s="5"/>
    </row>
    <row r="95" spans="1:15" s="23" customFormat="1" ht="45" customHeight="1">
      <c r="A95" s="54" t="s">
        <v>62</v>
      </c>
      <c r="B95" s="164" t="s">
        <v>63</v>
      </c>
      <c r="C95" s="164"/>
      <c r="D95" s="164"/>
      <c r="E95" s="164"/>
      <c r="F95" s="164"/>
      <c r="G95" s="54" t="s">
        <v>29</v>
      </c>
      <c r="H95" s="33">
        <f>H96*N95/N96</f>
        <v>59.25925925925926</v>
      </c>
      <c r="I95" s="33">
        <f>I96*N95/N96</f>
        <v>59.25925925925926</v>
      </c>
      <c r="J95" s="117">
        <f>J96*N95/N96</f>
        <v>60.49382716049383</v>
      </c>
      <c r="K95" s="33">
        <f>K96*N95/N96</f>
        <v>64.19753086419753</v>
      </c>
      <c r="L95" s="33">
        <f>L96*N95/N96</f>
        <v>65.4320987654321</v>
      </c>
      <c r="M95" s="33">
        <f>M96*N95/81</f>
        <v>76.54320987654322</v>
      </c>
      <c r="N95" s="54">
        <v>100</v>
      </c>
      <c r="O95" s="22"/>
    </row>
    <row r="96" spans="1:15" ht="37.5" customHeight="1">
      <c r="A96" s="3" t="s">
        <v>64</v>
      </c>
      <c r="B96" s="165" t="s">
        <v>65</v>
      </c>
      <c r="C96" s="165"/>
      <c r="D96" s="165"/>
      <c r="E96" s="165"/>
      <c r="F96" s="165"/>
      <c r="G96" s="88" t="s">
        <v>33</v>
      </c>
      <c r="H96" s="91">
        <v>48</v>
      </c>
      <c r="I96" s="88">
        <v>48</v>
      </c>
      <c r="J96" s="97">
        <v>49</v>
      </c>
      <c r="K96" s="97">
        <f>J96+K107+K113+K115</f>
        <v>52</v>
      </c>
      <c r="L96" s="97">
        <f>K96+L122</f>
        <v>53</v>
      </c>
      <c r="M96" s="88">
        <f>L96+M101+M104+M109+M111+M114+M116+M117+M123+M129</f>
        <v>62</v>
      </c>
      <c r="N96" s="88">
        <f>M96+N97+N98+N100+N103+N105+N106+N110+N112+N118+N119+N120+N121+N124+N125+N126+N127+N128+N130+N131</f>
        <v>81</v>
      </c>
      <c r="O96" s="5"/>
    </row>
    <row r="97" spans="1:15" ht="75" customHeight="1">
      <c r="A97" s="3">
        <v>83</v>
      </c>
      <c r="B97" s="84" t="s">
        <v>67</v>
      </c>
      <c r="C97" s="3" t="s">
        <v>463</v>
      </c>
      <c r="D97" s="3" t="s">
        <v>337</v>
      </c>
      <c r="E97" s="3" t="s">
        <v>32</v>
      </c>
      <c r="F97" s="3" t="s">
        <v>95</v>
      </c>
      <c r="G97" s="3" t="s">
        <v>33</v>
      </c>
      <c r="H97" s="3"/>
      <c r="I97" s="3"/>
      <c r="J97" s="52"/>
      <c r="K97" s="3"/>
      <c r="L97" s="3"/>
      <c r="M97" s="3"/>
      <c r="N97" s="3">
        <v>1</v>
      </c>
      <c r="O97" s="5"/>
    </row>
    <row r="98" spans="1:15" ht="78.75" customHeight="1">
      <c r="A98" s="3">
        <v>84</v>
      </c>
      <c r="B98" s="84" t="s">
        <v>67</v>
      </c>
      <c r="C98" s="3" t="s">
        <v>450</v>
      </c>
      <c r="D98" s="3" t="s">
        <v>339</v>
      </c>
      <c r="E98" s="3" t="s">
        <v>32</v>
      </c>
      <c r="F98" s="3" t="s">
        <v>95</v>
      </c>
      <c r="G98" s="3" t="s">
        <v>33</v>
      </c>
      <c r="H98" s="3"/>
      <c r="I98" s="3"/>
      <c r="J98" s="52"/>
      <c r="K98" s="3"/>
      <c r="L98" s="3"/>
      <c r="M98" s="3"/>
      <c r="N98" s="3">
        <v>1</v>
      </c>
      <c r="O98" s="5"/>
    </row>
    <row r="99" spans="1:15" ht="78.75" customHeight="1">
      <c r="A99" s="3">
        <v>85</v>
      </c>
      <c r="B99" s="84" t="s">
        <v>67</v>
      </c>
      <c r="C99" s="3" t="s">
        <v>428</v>
      </c>
      <c r="D99" s="3" t="s">
        <v>338</v>
      </c>
      <c r="E99" s="3" t="s">
        <v>32</v>
      </c>
      <c r="F99" s="3" t="s">
        <v>95</v>
      </c>
      <c r="G99" s="3" t="s">
        <v>33</v>
      </c>
      <c r="H99" s="3"/>
      <c r="I99" s="3"/>
      <c r="J99" s="52">
        <v>1</v>
      </c>
      <c r="K99" s="3"/>
      <c r="L99" s="3"/>
      <c r="M99" s="3"/>
      <c r="N99" s="3"/>
      <c r="O99" s="5"/>
    </row>
    <row r="100" spans="1:15" ht="62.25" customHeight="1">
      <c r="A100" s="3">
        <v>86</v>
      </c>
      <c r="B100" s="84" t="s">
        <v>67</v>
      </c>
      <c r="C100" s="3" t="s">
        <v>427</v>
      </c>
      <c r="D100" s="3" t="s">
        <v>340</v>
      </c>
      <c r="E100" s="3" t="s">
        <v>32</v>
      </c>
      <c r="F100" s="3" t="s">
        <v>95</v>
      </c>
      <c r="G100" s="3" t="s">
        <v>33</v>
      </c>
      <c r="H100" s="3"/>
      <c r="I100" s="3"/>
      <c r="J100" s="52"/>
      <c r="K100" s="3"/>
      <c r="L100" s="3"/>
      <c r="M100" s="3"/>
      <c r="N100" s="3">
        <v>1</v>
      </c>
      <c r="O100" s="5"/>
    </row>
    <row r="101" spans="1:15" ht="80.25" customHeight="1">
      <c r="A101" s="3">
        <v>87</v>
      </c>
      <c r="B101" s="84" t="s">
        <v>67</v>
      </c>
      <c r="C101" s="3" t="s">
        <v>426</v>
      </c>
      <c r="D101" s="3" t="s">
        <v>341</v>
      </c>
      <c r="E101" s="3" t="s">
        <v>32</v>
      </c>
      <c r="F101" s="3" t="s">
        <v>95</v>
      </c>
      <c r="G101" s="3" t="s">
        <v>33</v>
      </c>
      <c r="H101" s="3"/>
      <c r="I101" s="3"/>
      <c r="J101" s="52"/>
      <c r="K101" s="3"/>
      <c r="L101" s="3"/>
      <c r="M101" s="3">
        <v>1</v>
      </c>
      <c r="N101" s="3"/>
      <c r="O101" s="5"/>
    </row>
    <row r="102" spans="1:15" ht="62.25" customHeight="1">
      <c r="A102" s="3">
        <v>88</v>
      </c>
      <c r="B102" s="84" t="s">
        <v>67</v>
      </c>
      <c r="C102" s="3" t="s">
        <v>425</v>
      </c>
      <c r="D102" s="3" t="s">
        <v>342</v>
      </c>
      <c r="E102" s="3" t="s">
        <v>32</v>
      </c>
      <c r="F102" s="3" t="s">
        <v>95</v>
      </c>
      <c r="G102" s="3" t="s">
        <v>33</v>
      </c>
      <c r="H102" s="3"/>
      <c r="I102" s="3">
        <v>1</v>
      </c>
      <c r="J102" s="52"/>
      <c r="K102" s="3"/>
      <c r="L102" s="3"/>
      <c r="M102" s="3"/>
      <c r="N102" s="3"/>
      <c r="O102" s="5"/>
    </row>
    <row r="103" spans="1:15" ht="62.25" customHeight="1">
      <c r="A103" s="3">
        <v>89</v>
      </c>
      <c r="B103" s="84" t="s">
        <v>67</v>
      </c>
      <c r="C103" s="3" t="s">
        <v>424</v>
      </c>
      <c r="D103" s="3" t="s">
        <v>343</v>
      </c>
      <c r="E103" s="3" t="s">
        <v>32</v>
      </c>
      <c r="F103" s="3" t="s">
        <v>95</v>
      </c>
      <c r="G103" s="3" t="s">
        <v>33</v>
      </c>
      <c r="H103" s="3"/>
      <c r="I103" s="3"/>
      <c r="J103" s="52"/>
      <c r="K103" s="3"/>
      <c r="L103" s="3"/>
      <c r="M103" s="3"/>
      <c r="N103" s="3">
        <v>1</v>
      </c>
      <c r="O103" s="5"/>
    </row>
    <row r="104" spans="1:15" ht="62.25" customHeight="1">
      <c r="A104" s="3">
        <v>90</v>
      </c>
      <c r="B104" s="84" t="s">
        <v>243</v>
      </c>
      <c r="C104" s="3" t="s">
        <v>423</v>
      </c>
      <c r="D104" s="3" t="s">
        <v>344</v>
      </c>
      <c r="E104" s="3" t="s">
        <v>32</v>
      </c>
      <c r="F104" s="3" t="s">
        <v>95</v>
      </c>
      <c r="G104" s="3" t="s">
        <v>33</v>
      </c>
      <c r="H104" s="3"/>
      <c r="I104" s="3"/>
      <c r="J104" s="52"/>
      <c r="K104" s="3"/>
      <c r="L104" s="3"/>
      <c r="M104" s="3">
        <v>1</v>
      </c>
      <c r="N104" s="3"/>
      <c r="O104" s="5"/>
    </row>
    <row r="105" spans="1:15" ht="73.5" customHeight="1">
      <c r="A105" s="3">
        <v>91</v>
      </c>
      <c r="B105" s="84" t="s">
        <v>67</v>
      </c>
      <c r="C105" s="3" t="s">
        <v>422</v>
      </c>
      <c r="D105" s="3" t="s">
        <v>345</v>
      </c>
      <c r="E105" s="3" t="s">
        <v>32</v>
      </c>
      <c r="F105" s="3" t="s">
        <v>95</v>
      </c>
      <c r="G105" s="3" t="s">
        <v>33</v>
      </c>
      <c r="H105" s="3"/>
      <c r="I105" s="3"/>
      <c r="J105" s="52"/>
      <c r="K105" s="3"/>
      <c r="L105" s="3"/>
      <c r="M105" s="3"/>
      <c r="N105" s="3">
        <v>1</v>
      </c>
      <c r="O105" s="5"/>
    </row>
    <row r="106" spans="1:15" ht="81.75" customHeight="1">
      <c r="A106" s="3">
        <v>92</v>
      </c>
      <c r="B106" s="84" t="s">
        <v>67</v>
      </c>
      <c r="C106" s="3" t="s">
        <v>421</v>
      </c>
      <c r="D106" s="3" t="s">
        <v>346</v>
      </c>
      <c r="E106" s="3" t="s">
        <v>32</v>
      </c>
      <c r="F106" s="3" t="s">
        <v>95</v>
      </c>
      <c r="G106" s="3" t="s">
        <v>33</v>
      </c>
      <c r="H106" s="3"/>
      <c r="I106" s="3"/>
      <c r="J106" s="52"/>
      <c r="K106" s="3"/>
      <c r="L106" s="3"/>
      <c r="M106" s="3"/>
      <c r="N106" s="3">
        <v>1</v>
      </c>
      <c r="O106" s="5"/>
    </row>
    <row r="107" spans="1:15" ht="88.5" customHeight="1">
      <c r="A107" s="3">
        <v>93</v>
      </c>
      <c r="B107" s="84" t="s">
        <v>67</v>
      </c>
      <c r="C107" s="3" t="s">
        <v>430</v>
      </c>
      <c r="D107" s="3" t="s">
        <v>429</v>
      </c>
      <c r="E107" s="3" t="s">
        <v>32</v>
      </c>
      <c r="F107" s="3" t="s">
        <v>95</v>
      </c>
      <c r="G107" s="3" t="s">
        <v>33</v>
      </c>
      <c r="H107" s="3"/>
      <c r="I107" s="3"/>
      <c r="J107" s="52"/>
      <c r="K107" s="3">
        <v>1</v>
      </c>
      <c r="L107" s="3"/>
      <c r="M107" s="3"/>
      <c r="N107" s="3"/>
      <c r="O107" s="5"/>
    </row>
    <row r="108" spans="1:15" ht="72" customHeight="1">
      <c r="A108" s="3">
        <v>94</v>
      </c>
      <c r="B108" s="84" t="s">
        <v>67</v>
      </c>
      <c r="C108" s="3" t="s">
        <v>431</v>
      </c>
      <c r="D108" s="3" t="s">
        <v>347</v>
      </c>
      <c r="E108" s="3" t="s">
        <v>32</v>
      </c>
      <c r="F108" s="3" t="s">
        <v>95</v>
      </c>
      <c r="G108" s="3" t="s">
        <v>33</v>
      </c>
      <c r="H108" s="3"/>
      <c r="I108" s="3"/>
      <c r="J108" s="52"/>
      <c r="K108" s="3"/>
      <c r="L108" s="3"/>
      <c r="M108" s="3"/>
      <c r="N108" s="3">
        <v>1</v>
      </c>
      <c r="O108" s="5"/>
    </row>
    <row r="109" spans="1:15" ht="87" customHeight="1">
      <c r="A109" s="3">
        <v>95</v>
      </c>
      <c r="B109" s="84" t="s">
        <v>151</v>
      </c>
      <c r="C109" s="3" t="s">
        <v>432</v>
      </c>
      <c r="D109" s="3" t="s">
        <v>347</v>
      </c>
      <c r="E109" s="3" t="s">
        <v>32</v>
      </c>
      <c r="F109" s="3" t="s">
        <v>95</v>
      </c>
      <c r="G109" s="3" t="s">
        <v>33</v>
      </c>
      <c r="H109" s="3"/>
      <c r="I109" s="3"/>
      <c r="J109" s="52"/>
      <c r="K109" s="3"/>
      <c r="L109" s="3"/>
      <c r="M109" s="3">
        <v>1</v>
      </c>
      <c r="N109" s="3"/>
      <c r="O109" s="5"/>
    </row>
    <row r="110" spans="1:15" ht="70.5" customHeight="1">
      <c r="A110" s="3">
        <v>96</v>
      </c>
      <c r="B110" s="84" t="s">
        <v>67</v>
      </c>
      <c r="C110" s="3" t="s">
        <v>433</v>
      </c>
      <c r="D110" s="3" t="s">
        <v>348</v>
      </c>
      <c r="E110" s="3" t="s">
        <v>32</v>
      </c>
      <c r="F110" s="3" t="s">
        <v>95</v>
      </c>
      <c r="G110" s="3" t="s">
        <v>33</v>
      </c>
      <c r="H110" s="3"/>
      <c r="I110" s="3"/>
      <c r="J110" s="52"/>
      <c r="K110" s="3"/>
      <c r="L110" s="3"/>
      <c r="M110" s="3"/>
      <c r="N110" s="3">
        <v>1</v>
      </c>
      <c r="O110" s="5"/>
    </row>
    <row r="111" spans="1:15" ht="69.75" customHeight="1">
      <c r="A111" s="3">
        <v>97</v>
      </c>
      <c r="B111" s="84" t="s">
        <v>67</v>
      </c>
      <c r="C111" s="3" t="s">
        <v>434</v>
      </c>
      <c r="D111" s="3" t="s">
        <v>349</v>
      </c>
      <c r="E111" s="3" t="s">
        <v>32</v>
      </c>
      <c r="F111" s="3" t="s">
        <v>95</v>
      </c>
      <c r="G111" s="3" t="s">
        <v>33</v>
      </c>
      <c r="H111" s="3"/>
      <c r="I111" s="3"/>
      <c r="J111" s="52"/>
      <c r="K111" s="3"/>
      <c r="L111" s="3"/>
      <c r="M111" s="3">
        <v>1</v>
      </c>
      <c r="N111" s="3"/>
      <c r="O111" s="5"/>
    </row>
    <row r="112" spans="1:15" ht="70.5" customHeight="1">
      <c r="A112" s="3">
        <v>98</v>
      </c>
      <c r="B112" s="84" t="s">
        <v>68</v>
      </c>
      <c r="C112" s="3" t="s">
        <v>435</v>
      </c>
      <c r="D112" s="3" t="s">
        <v>350</v>
      </c>
      <c r="E112" s="3" t="s">
        <v>32</v>
      </c>
      <c r="F112" s="3" t="s">
        <v>95</v>
      </c>
      <c r="G112" s="3" t="s">
        <v>33</v>
      </c>
      <c r="H112" s="3"/>
      <c r="I112" s="3"/>
      <c r="J112" s="52"/>
      <c r="K112" s="3"/>
      <c r="L112" s="3"/>
      <c r="M112" s="3"/>
      <c r="N112" s="3">
        <v>1</v>
      </c>
      <c r="O112" s="5"/>
    </row>
    <row r="113" spans="1:15" ht="84.75" customHeight="1">
      <c r="A113" s="3">
        <v>99</v>
      </c>
      <c r="B113" s="84" t="s">
        <v>247</v>
      </c>
      <c r="C113" s="3" t="s">
        <v>436</v>
      </c>
      <c r="D113" s="3" t="s">
        <v>419</v>
      </c>
      <c r="E113" s="3" t="s">
        <v>121</v>
      </c>
      <c r="F113" s="3" t="s">
        <v>95</v>
      </c>
      <c r="G113" s="3" t="s">
        <v>33</v>
      </c>
      <c r="H113" s="3"/>
      <c r="I113" s="3"/>
      <c r="J113" s="52"/>
      <c r="K113" s="3">
        <v>1</v>
      </c>
      <c r="L113" s="3"/>
      <c r="M113" s="3"/>
      <c r="N113" s="3"/>
      <c r="O113" s="5"/>
    </row>
    <row r="114" spans="1:15" ht="81.75" customHeight="1">
      <c r="A114" s="3">
        <v>100</v>
      </c>
      <c r="B114" s="84" t="s">
        <v>67</v>
      </c>
      <c r="C114" s="3" t="s">
        <v>437</v>
      </c>
      <c r="D114" s="3" t="s">
        <v>248</v>
      </c>
      <c r="E114" s="3" t="s">
        <v>121</v>
      </c>
      <c r="F114" s="3" t="s">
        <v>95</v>
      </c>
      <c r="G114" s="3" t="s">
        <v>33</v>
      </c>
      <c r="H114" s="3"/>
      <c r="I114" s="3"/>
      <c r="J114" s="52"/>
      <c r="K114" s="3"/>
      <c r="L114" s="3"/>
      <c r="M114" s="3">
        <v>1</v>
      </c>
      <c r="N114" s="3"/>
      <c r="O114" s="5"/>
    </row>
    <row r="115" spans="1:15" ht="78.75" customHeight="1">
      <c r="A115" s="3">
        <v>101</v>
      </c>
      <c r="B115" s="84" t="s">
        <v>67</v>
      </c>
      <c r="C115" s="3" t="s">
        <v>438</v>
      </c>
      <c r="D115" s="3" t="s">
        <v>249</v>
      </c>
      <c r="E115" s="3" t="s">
        <v>121</v>
      </c>
      <c r="F115" s="3" t="s">
        <v>95</v>
      </c>
      <c r="G115" s="3" t="s">
        <v>33</v>
      </c>
      <c r="H115" s="3"/>
      <c r="I115" s="3"/>
      <c r="J115" s="52"/>
      <c r="K115" s="3">
        <v>1</v>
      </c>
      <c r="L115" s="3"/>
      <c r="M115" s="3"/>
      <c r="N115" s="3"/>
      <c r="O115" s="5"/>
    </row>
    <row r="116" spans="1:15" ht="84.75" customHeight="1">
      <c r="A116" s="3">
        <v>102</v>
      </c>
      <c r="B116" s="84" t="s">
        <v>67</v>
      </c>
      <c r="C116" s="3" t="s">
        <v>439</v>
      </c>
      <c r="D116" s="3" t="s">
        <v>250</v>
      </c>
      <c r="E116" s="3" t="s">
        <v>136</v>
      </c>
      <c r="F116" s="3" t="s">
        <v>95</v>
      </c>
      <c r="G116" s="3" t="s">
        <v>33</v>
      </c>
      <c r="H116" s="3"/>
      <c r="I116" s="3"/>
      <c r="J116" s="52"/>
      <c r="K116" s="3"/>
      <c r="L116" s="3"/>
      <c r="M116" s="3">
        <v>1</v>
      </c>
      <c r="N116" s="3"/>
      <c r="O116" s="5"/>
    </row>
    <row r="117" spans="1:15" ht="62.25" customHeight="1">
      <c r="A117" s="3">
        <v>103</v>
      </c>
      <c r="B117" s="84" t="s">
        <v>67</v>
      </c>
      <c r="C117" s="3" t="s">
        <v>440</v>
      </c>
      <c r="D117" s="3" t="s">
        <v>251</v>
      </c>
      <c r="E117" s="3" t="s">
        <v>136</v>
      </c>
      <c r="F117" s="3" t="s">
        <v>95</v>
      </c>
      <c r="G117" s="3" t="s">
        <v>33</v>
      </c>
      <c r="H117" s="3"/>
      <c r="I117" s="3"/>
      <c r="J117" s="52"/>
      <c r="K117" s="3"/>
      <c r="L117" s="3"/>
      <c r="M117" s="3">
        <v>1</v>
      </c>
      <c r="N117" s="3"/>
      <c r="O117" s="5"/>
    </row>
    <row r="118" spans="1:15" ht="66.75" customHeight="1">
      <c r="A118" s="3">
        <v>104</v>
      </c>
      <c r="B118" s="84" t="s">
        <v>67</v>
      </c>
      <c r="C118" s="3" t="s">
        <v>462</v>
      </c>
      <c r="D118" s="3" t="s">
        <v>253</v>
      </c>
      <c r="E118" s="3" t="s">
        <v>136</v>
      </c>
      <c r="F118" s="3" t="s">
        <v>95</v>
      </c>
      <c r="G118" s="3" t="s">
        <v>33</v>
      </c>
      <c r="H118" s="3"/>
      <c r="I118" s="3"/>
      <c r="J118" s="52"/>
      <c r="K118" s="3"/>
      <c r="L118" s="3"/>
      <c r="M118" s="3"/>
      <c r="N118" s="3">
        <v>1</v>
      </c>
      <c r="O118" s="5"/>
    </row>
    <row r="119" spans="1:15" ht="62.25" customHeight="1">
      <c r="A119" s="3">
        <v>105</v>
      </c>
      <c r="B119" s="84" t="s">
        <v>67</v>
      </c>
      <c r="C119" s="3" t="s">
        <v>462</v>
      </c>
      <c r="D119" s="3" t="s">
        <v>254</v>
      </c>
      <c r="E119" s="3" t="s">
        <v>136</v>
      </c>
      <c r="F119" s="3" t="s">
        <v>95</v>
      </c>
      <c r="G119" s="3" t="s">
        <v>33</v>
      </c>
      <c r="H119" s="3"/>
      <c r="I119" s="3"/>
      <c r="J119" s="52"/>
      <c r="K119" s="3"/>
      <c r="L119" s="3"/>
      <c r="M119" s="3"/>
      <c r="N119" s="3">
        <v>1</v>
      </c>
      <c r="O119" s="5"/>
    </row>
    <row r="120" spans="1:15" ht="87" customHeight="1">
      <c r="A120" s="3">
        <v>106</v>
      </c>
      <c r="B120" s="84" t="s">
        <v>67</v>
      </c>
      <c r="C120" s="3" t="s">
        <v>441</v>
      </c>
      <c r="D120" s="3" t="s">
        <v>256</v>
      </c>
      <c r="E120" s="3" t="s">
        <v>136</v>
      </c>
      <c r="F120" s="3" t="s">
        <v>95</v>
      </c>
      <c r="G120" s="3" t="s">
        <v>33</v>
      </c>
      <c r="H120" s="3"/>
      <c r="I120" s="3"/>
      <c r="J120" s="52"/>
      <c r="K120" s="3"/>
      <c r="L120" s="3"/>
      <c r="M120" s="3"/>
      <c r="N120" s="3">
        <v>1</v>
      </c>
      <c r="O120" s="5"/>
    </row>
    <row r="121" spans="1:15" ht="81.75" customHeight="1">
      <c r="A121" s="3">
        <v>107</v>
      </c>
      <c r="B121" s="84" t="s">
        <v>67</v>
      </c>
      <c r="C121" s="3" t="s">
        <v>442</v>
      </c>
      <c r="D121" s="3" t="s">
        <v>257</v>
      </c>
      <c r="E121" s="3" t="s">
        <v>136</v>
      </c>
      <c r="F121" s="3" t="s">
        <v>95</v>
      </c>
      <c r="G121" s="3" t="s">
        <v>33</v>
      </c>
      <c r="H121" s="3"/>
      <c r="I121" s="3"/>
      <c r="J121" s="52"/>
      <c r="K121" s="3"/>
      <c r="L121" s="3"/>
      <c r="M121" s="3"/>
      <c r="N121" s="3">
        <v>1</v>
      </c>
      <c r="O121" s="5"/>
    </row>
    <row r="122" spans="1:15" ht="77.25" customHeight="1">
      <c r="A122" s="3">
        <v>108</v>
      </c>
      <c r="B122" s="84" t="s">
        <v>67</v>
      </c>
      <c r="C122" s="3" t="s">
        <v>443</v>
      </c>
      <c r="D122" s="3" t="s">
        <v>259</v>
      </c>
      <c r="E122" s="3" t="s">
        <v>121</v>
      </c>
      <c r="F122" s="3" t="s">
        <v>95</v>
      </c>
      <c r="G122" s="3" t="s">
        <v>33</v>
      </c>
      <c r="H122" s="3"/>
      <c r="I122" s="3"/>
      <c r="J122" s="52"/>
      <c r="K122" s="3"/>
      <c r="L122" s="3">
        <v>1</v>
      </c>
      <c r="M122" s="3"/>
      <c r="N122" s="3"/>
      <c r="O122" s="5"/>
    </row>
    <row r="123" spans="1:15" ht="74.25" customHeight="1">
      <c r="A123" s="3">
        <v>109</v>
      </c>
      <c r="B123" s="84" t="s">
        <v>67</v>
      </c>
      <c r="C123" s="3" t="s">
        <v>444</v>
      </c>
      <c r="D123" s="3" t="s">
        <v>260</v>
      </c>
      <c r="E123" s="3" t="s">
        <v>136</v>
      </c>
      <c r="F123" s="3" t="s">
        <v>95</v>
      </c>
      <c r="G123" s="3" t="s">
        <v>33</v>
      </c>
      <c r="H123" s="3"/>
      <c r="I123" s="3"/>
      <c r="J123" s="52"/>
      <c r="K123" s="3"/>
      <c r="L123" s="3"/>
      <c r="M123" s="3">
        <v>1</v>
      </c>
      <c r="N123" s="3"/>
      <c r="O123" s="5"/>
    </row>
    <row r="124" spans="1:15" ht="67.5" customHeight="1">
      <c r="A124" s="3">
        <v>110</v>
      </c>
      <c r="B124" s="84" t="s">
        <v>67</v>
      </c>
      <c r="C124" s="3" t="s">
        <v>445</v>
      </c>
      <c r="D124" s="3" t="s">
        <v>261</v>
      </c>
      <c r="E124" s="3" t="s">
        <v>136</v>
      </c>
      <c r="F124" s="3" t="s">
        <v>95</v>
      </c>
      <c r="G124" s="3" t="s">
        <v>33</v>
      </c>
      <c r="H124" s="3"/>
      <c r="I124" s="3"/>
      <c r="J124" s="52"/>
      <c r="K124" s="3"/>
      <c r="L124" s="3"/>
      <c r="M124" s="3"/>
      <c r="N124" s="3">
        <v>1</v>
      </c>
      <c r="O124" s="5"/>
    </row>
    <row r="125" spans="1:15" ht="66" customHeight="1">
      <c r="A125" s="3">
        <v>111</v>
      </c>
      <c r="B125" s="84" t="s">
        <v>67</v>
      </c>
      <c r="C125" s="3" t="s">
        <v>446</v>
      </c>
      <c r="D125" s="3" t="s">
        <v>261</v>
      </c>
      <c r="E125" s="3" t="s">
        <v>136</v>
      </c>
      <c r="F125" s="3" t="s">
        <v>95</v>
      </c>
      <c r="G125" s="3" t="s">
        <v>33</v>
      </c>
      <c r="H125" s="3"/>
      <c r="I125" s="3"/>
      <c r="J125" s="52"/>
      <c r="K125" s="3"/>
      <c r="L125" s="3"/>
      <c r="M125" s="3"/>
      <c r="N125" s="3">
        <v>1</v>
      </c>
      <c r="O125" s="5"/>
    </row>
    <row r="126" spans="1:15" ht="70.5" customHeight="1">
      <c r="A126" s="3">
        <v>112</v>
      </c>
      <c r="B126" s="84" t="s">
        <v>67</v>
      </c>
      <c r="C126" s="3" t="s">
        <v>446</v>
      </c>
      <c r="D126" s="3" t="s">
        <v>261</v>
      </c>
      <c r="E126" s="3" t="s">
        <v>136</v>
      </c>
      <c r="F126" s="3" t="s">
        <v>95</v>
      </c>
      <c r="G126" s="3" t="s">
        <v>33</v>
      </c>
      <c r="H126" s="3"/>
      <c r="I126" s="3"/>
      <c r="J126" s="52"/>
      <c r="K126" s="3"/>
      <c r="L126" s="3"/>
      <c r="M126" s="3"/>
      <c r="N126" s="3">
        <v>1</v>
      </c>
      <c r="O126" s="5"/>
    </row>
    <row r="127" spans="1:15" ht="62.25" customHeight="1">
      <c r="A127" s="3">
        <v>113</v>
      </c>
      <c r="B127" s="84" t="s">
        <v>67</v>
      </c>
      <c r="C127" s="3" t="s">
        <v>447</v>
      </c>
      <c r="D127" s="3" t="s">
        <v>262</v>
      </c>
      <c r="E127" s="3" t="s">
        <v>136</v>
      </c>
      <c r="F127" s="3" t="s">
        <v>95</v>
      </c>
      <c r="G127" s="3" t="s">
        <v>33</v>
      </c>
      <c r="H127" s="3"/>
      <c r="I127" s="3"/>
      <c r="J127" s="52"/>
      <c r="K127" s="3"/>
      <c r="L127" s="3"/>
      <c r="M127" s="3"/>
      <c r="N127" s="3">
        <v>1</v>
      </c>
      <c r="O127" s="5"/>
    </row>
    <row r="128" spans="1:15" ht="62.25" customHeight="1">
      <c r="A128" s="3">
        <v>114</v>
      </c>
      <c r="B128" s="84" t="s">
        <v>67</v>
      </c>
      <c r="C128" s="3" t="s">
        <v>448</v>
      </c>
      <c r="D128" s="3" t="s">
        <v>262</v>
      </c>
      <c r="E128" s="3" t="s">
        <v>263</v>
      </c>
      <c r="F128" s="3" t="s">
        <v>95</v>
      </c>
      <c r="G128" s="3" t="s">
        <v>33</v>
      </c>
      <c r="H128" s="3"/>
      <c r="I128" s="3"/>
      <c r="J128" s="52"/>
      <c r="K128" s="3"/>
      <c r="L128" s="3"/>
      <c r="M128" s="3"/>
      <c r="N128" s="3">
        <v>1</v>
      </c>
      <c r="O128" s="5"/>
    </row>
    <row r="129" spans="1:15" ht="72.75" customHeight="1">
      <c r="A129" s="3">
        <v>115</v>
      </c>
      <c r="B129" s="84" t="s">
        <v>67</v>
      </c>
      <c r="C129" s="3" t="s">
        <v>461</v>
      </c>
      <c r="D129" s="3" t="s">
        <v>266</v>
      </c>
      <c r="E129" s="3" t="s">
        <v>263</v>
      </c>
      <c r="F129" s="3" t="s">
        <v>95</v>
      </c>
      <c r="G129" s="3" t="s">
        <v>33</v>
      </c>
      <c r="H129" s="3"/>
      <c r="I129" s="3"/>
      <c r="J129" s="52"/>
      <c r="K129" s="3"/>
      <c r="L129" s="3"/>
      <c r="M129" s="3">
        <v>1</v>
      </c>
      <c r="N129" s="3"/>
      <c r="O129" s="5"/>
    </row>
    <row r="130" spans="1:15" ht="70.5" customHeight="1">
      <c r="A130" s="3">
        <v>116</v>
      </c>
      <c r="B130" s="84" t="s">
        <v>67</v>
      </c>
      <c r="C130" s="3" t="s">
        <v>449</v>
      </c>
      <c r="D130" s="3" t="s">
        <v>268</v>
      </c>
      <c r="E130" s="3" t="s">
        <v>263</v>
      </c>
      <c r="F130" s="3" t="s">
        <v>95</v>
      </c>
      <c r="G130" s="3" t="s">
        <v>33</v>
      </c>
      <c r="H130" s="3"/>
      <c r="I130" s="3"/>
      <c r="J130" s="52"/>
      <c r="K130" s="3"/>
      <c r="L130" s="3"/>
      <c r="M130" s="3"/>
      <c r="N130" s="3">
        <v>1</v>
      </c>
      <c r="O130" s="5"/>
    </row>
    <row r="131" spans="1:15" ht="72.75" customHeight="1">
      <c r="A131" s="3">
        <v>117</v>
      </c>
      <c r="B131" s="84" t="s">
        <v>67</v>
      </c>
      <c r="C131" s="3" t="s">
        <v>449</v>
      </c>
      <c r="D131" s="3" t="s">
        <v>269</v>
      </c>
      <c r="E131" s="3" t="s">
        <v>263</v>
      </c>
      <c r="F131" s="3" t="s">
        <v>95</v>
      </c>
      <c r="G131" s="3" t="s">
        <v>33</v>
      </c>
      <c r="H131" s="3"/>
      <c r="I131" s="3"/>
      <c r="J131" s="52"/>
      <c r="K131" s="3"/>
      <c r="L131" s="3"/>
      <c r="M131" s="3"/>
      <c r="N131" s="3">
        <v>1</v>
      </c>
      <c r="O131" s="5"/>
    </row>
    <row r="132" spans="1:15" s="23" customFormat="1" ht="54.75" customHeight="1">
      <c r="A132" s="54" t="s">
        <v>69</v>
      </c>
      <c r="B132" s="166" t="s">
        <v>70</v>
      </c>
      <c r="C132" s="167"/>
      <c r="D132" s="167"/>
      <c r="E132" s="167"/>
      <c r="F132" s="168"/>
      <c r="G132" s="87" t="s">
        <v>33</v>
      </c>
      <c r="H132" s="90">
        <v>73</v>
      </c>
      <c r="I132" s="87">
        <v>73</v>
      </c>
      <c r="J132" s="96">
        <v>73</v>
      </c>
      <c r="K132" s="96">
        <v>73</v>
      </c>
      <c r="L132" s="96">
        <v>73</v>
      </c>
      <c r="M132" s="87">
        <v>73</v>
      </c>
      <c r="N132" s="87">
        <f>M132+N134+N135+N136+N137+N138+N139+N140+N141+N142+N143+N144+N145+N146+N147</f>
        <v>87</v>
      </c>
      <c r="O132" s="22"/>
    </row>
    <row r="133" spans="1:15" ht="60" customHeight="1">
      <c r="A133" s="3" t="s">
        <v>71</v>
      </c>
      <c r="B133" s="161" t="s">
        <v>72</v>
      </c>
      <c r="C133" s="161"/>
      <c r="D133" s="161"/>
      <c r="E133" s="161"/>
      <c r="F133" s="161"/>
      <c r="G133" s="3" t="s">
        <v>29</v>
      </c>
      <c r="H133" s="3">
        <v>83</v>
      </c>
      <c r="I133" s="3">
        <v>83</v>
      </c>
      <c r="J133" s="52">
        <v>83</v>
      </c>
      <c r="K133" s="3">
        <v>83</v>
      </c>
      <c r="L133" s="3">
        <v>83</v>
      </c>
      <c r="M133" s="3">
        <v>83</v>
      </c>
      <c r="N133" s="3">
        <v>100</v>
      </c>
      <c r="O133" s="5"/>
    </row>
    <row r="134" spans="1:15" ht="69" customHeight="1">
      <c r="A134" s="3">
        <v>118</v>
      </c>
      <c r="B134" s="84" t="s">
        <v>73</v>
      </c>
      <c r="C134" s="3" t="s">
        <v>538</v>
      </c>
      <c r="D134" s="3" t="s">
        <v>96</v>
      </c>
      <c r="E134" s="3" t="s">
        <v>32</v>
      </c>
      <c r="F134" s="3" t="s">
        <v>95</v>
      </c>
      <c r="G134" s="3" t="s">
        <v>33</v>
      </c>
      <c r="H134" s="3"/>
      <c r="I134" s="3"/>
      <c r="J134" s="52"/>
      <c r="K134" s="3"/>
      <c r="L134" s="3"/>
      <c r="M134" s="3"/>
      <c r="N134" s="3">
        <v>1</v>
      </c>
      <c r="O134" s="5"/>
    </row>
    <row r="135" spans="1:15" ht="75.75" customHeight="1">
      <c r="A135" s="3">
        <v>119</v>
      </c>
      <c r="B135" s="84" t="s">
        <v>73</v>
      </c>
      <c r="C135" s="3" t="s">
        <v>539</v>
      </c>
      <c r="D135" s="3" t="s">
        <v>97</v>
      </c>
      <c r="E135" s="3" t="s">
        <v>32</v>
      </c>
      <c r="F135" s="3" t="s">
        <v>95</v>
      </c>
      <c r="G135" s="3" t="s">
        <v>33</v>
      </c>
      <c r="H135" s="3"/>
      <c r="I135" s="3"/>
      <c r="J135" s="52"/>
      <c r="K135" s="3"/>
      <c r="L135" s="3"/>
      <c r="M135" s="3"/>
      <c r="N135" s="3">
        <v>1</v>
      </c>
      <c r="O135" s="5"/>
    </row>
    <row r="136" spans="1:15" ht="81" customHeight="1">
      <c r="A136" s="3">
        <v>120</v>
      </c>
      <c r="B136" s="84" t="s">
        <v>73</v>
      </c>
      <c r="C136" s="3" t="s">
        <v>540</v>
      </c>
      <c r="D136" s="3" t="s">
        <v>96</v>
      </c>
      <c r="E136" s="3" t="s">
        <v>32</v>
      </c>
      <c r="F136" s="3" t="s">
        <v>95</v>
      </c>
      <c r="G136" s="3" t="s">
        <v>33</v>
      </c>
      <c r="H136" s="3"/>
      <c r="I136" s="3"/>
      <c r="J136" s="52"/>
      <c r="K136" s="3"/>
      <c r="L136" s="3"/>
      <c r="M136" s="3"/>
      <c r="N136" s="3">
        <v>1</v>
      </c>
      <c r="O136" s="5"/>
    </row>
    <row r="137" spans="1:15" ht="77.25" customHeight="1">
      <c r="A137" s="3">
        <v>121</v>
      </c>
      <c r="B137" s="85" t="s">
        <v>73</v>
      </c>
      <c r="C137" s="3" t="s">
        <v>541</v>
      </c>
      <c r="D137" s="3" t="s">
        <v>96</v>
      </c>
      <c r="E137" s="3" t="s">
        <v>32</v>
      </c>
      <c r="F137" s="3" t="s">
        <v>95</v>
      </c>
      <c r="G137" s="3" t="s">
        <v>33</v>
      </c>
      <c r="H137" s="3"/>
      <c r="I137" s="3"/>
      <c r="J137" s="52"/>
      <c r="K137" s="3"/>
      <c r="L137" s="3"/>
      <c r="M137" s="3"/>
      <c r="N137" s="3">
        <v>1</v>
      </c>
      <c r="O137" s="5"/>
    </row>
    <row r="138" spans="1:15" ht="76.5" customHeight="1">
      <c r="A138" s="3">
        <v>122</v>
      </c>
      <c r="B138" s="85" t="s">
        <v>73</v>
      </c>
      <c r="C138" s="3" t="s">
        <v>542</v>
      </c>
      <c r="D138" s="3" t="s">
        <v>96</v>
      </c>
      <c r="E138" s="3" t="s">
        <v>32</v>
      </c>
      <c r="F138" s="3" t="s">
        <v>95</v>
      </c>
      <c r="G138" s="3" t="s">
        <v>33</v>
      </c>
      <c r="H138" s="3"/>
      <c r="I138" s="3"/>
      <c r="J138" s="52"/>
      <c r="K138" s="3"/>
      <c r="L138" s="3"/>
      <c r="M138" s="3"/>
      <c r="N138" s="3">
        <v>1</v>
      </c>
      <c r="O138" s="5"/>
    </row>
    <row r="139" spans="1:15" ht="78.75" customHeight="1">
      <c r="A139" s="3">
        <v>123</v>
      </c>
      <c r="B139" s="85" t="s">
        <v>270</v>
      </c>
      <c r="C139" s="3" t="s">
        <v>543</v>
      </c>
      <c r="D139" s="3" t="s">
        <v>96</v>
      </c>
      <c r="E139" s="3" t="s">
        <v>32</v>
      </c>
      <c r="F139" s="3" t="s">
        <v>95</v>
      </c>
      <c r="G139" s="3" t="s">
        <v>33</v>
      </c>
      <c r="H139" s="3"/>
      <c r="I139" s="3"/>
      <c r="J139" s="52"/>
      <c r="K139" s="3"/>
      <c r="L139" s="3"/>
      <c r="M139" s="3"/>
      <c r="N139" s="3">
        <v>1</v>
      </c>
      <c r="O139" s="53"/>
    </row>
    <row r="140" spans="1:15" ht="72.75" customHeight="1">
      <c r="A140" s="3">
        <v>124</v>
      </c>
      <c r="B140" s="85" t="s">
        <v>73</v>
      </c>
      <c r="C140" s="3" t="s">
        <v>544</v>
      </c>
      <c r="D140" s="3" t="s">
        <v>98</v>
      </c>
      <c r="E140" s="3" t="s">
        <v>32</v>
      </c>
      <c r="F140" s="3" t="s">
        <v>95</v>
      </c>
      <c r="G140" s="3" t="s">
        <v>33</v>
      </c>
      <c r="H140" s="3"/>
      <c r="I140" s="3"/>
      <c r="J140" s="52"/>
      <c r="K140" s="3"/>
      <c r="L140" s="3"/>
      <c r="M140" s="3"/>
      <c r="N140" s="3">
        <v>1</v>
      </c>
      <c r="O140" s="5"/>
    </row>
    <row r="141" spans="1:15" ht="82.5" customHeight="1">
      <c r="A141" s="3">
        <v>125</v>
      </c>
      <c r="B141" s="85" t="s">
        <v>73</v>
      </c>
      <c r="C141" s="3" t="s">
        <v>545</v>
      </c>
      <c r="D141" s="3" t="s">
        <v>273</v>
      </c>
      <c r="E141" s="3" t="s">
        <v>32</v>
      </c>
      <c r="F141" s="3" t="s">
        <v>95</v>
      </c>
      <c r="G141" s="3" t="s">
        <v>33</v>
      </c>
      <c r="H141" s="3"/>
      <c r="I141" s="3"/>
      <c r="J141" s="52"/>
      <c r="K141" s="3"/>
      <c r="L141" s="3"/>
      <c r="M141" s="3"/>
      <c r="N141" s="3">
        <v>1</v>
      </c>
      <c r="O141" s="5"/>
    </row>
    <row r="142" spans="1:15" ht="78.75" customHeight="1">
      <c r="A142" s="3">
        <v>126</v>
      </c>
      <c r="B142" s="85" t="s">
        <v>74</v>
      </c>
      <c r="C142" s="3" t="s">
        <v>546</v>
      </c>
      <c r="D142" s="3" t="s">
        <v>96</v>
      </c>
      <c r="E142" s="3" t="s">
        <v>32</v>
      </c>
      <c r="F142" s="3" t="s">
        <v>95</v>
      </c>
      <c r="G142" s="3" t="s">
        <v>33</v>
      </c>
      <c r="H142" s="3"/>
      <c r="I142" s="3"/>
      <c r="J142" s="52"/>
      <c r="K142" s="3"/>
      <c r="L142" s="3"/>
      <c r="M142" s="3"/>
      <c r="N142" s="3">
        <v>1</v>
      </c>
      <c r="O142" s="5"/>
    </row>
    <row r="143" spans="1:15" ht="93.75" customHeight="1">
      <c r="A143" s="3">
        <v>127</v>
      </c>
      <c r="B143" s="84" t="s">
        <v>75</v>
      </c>
      <c r="C143" s="3" t="s">
        <v>547</v>
      </c>
      <c r="D143" s="3" t="s">
        <v>96</v>
      </c>
      <c r="E143" s="3" t="s">
        <v>32</v>
      </c>
      <c r="F143" s="3" t="s">
        <v>95</v>
      </c>
      <c r="G143" s="3" t="s">
        <v>33</v>
      </c>
      <c r="H143" s="3"/>
      <c r="I143" s="3"/>
      <c r="J143" s="52"/>
      <c r="K143" s="3"/>
      <c r="L143" s="3"/>
      <c r="M143" s="3"/>
      <c r="N143" s="3">
        <v>1</v>
      </c>
      <c r="O143" s="5"/>
    </row>
    <row r="144" spans="1:15" ht="72.75" customHeight="1">
      <c r="A144" s="3">
        <v>128</v>
      </c>
      <c r="B144" s="84" t="s">
        <v>74</v>
      </c>
      <c r="C144" s="3" t="s">
        <v>548</v>
      </c>
      <c r="D144" s="3" t="s">
        <v>96</v>
      </c>
      <c r="E144" s="3" t="s">
        <v>32</v>
      </c>
      <c r="F144" s="3" t="s">
        <v>95</v>
      </c>
      <c r="G144" s="3" t="s">
        <v>33</v>
      </c>
      <c r="H144" s="3"/>
      <c r="I144" s="3"/>
      <c r="J144" s="52"/>
      <c r="K144" s="3"/>
      <c r="L144" s="3"/>
      <c r="M144" s="3"/>
      <c r="N144" s="3">
        <v>1</v>
      </c>
      <c r="O144" s="5"/>
    </row>
    <row r="145" spans="1:15" ht="78" customHeight="1">
      <c r="A145" s="3">
        <v>129</v>
      </c>
      <c r="B145" s="84" t="s">
        <v>275</v>
      </c>
      <c r="C145" s="3" t="s">
        <v>549</v>
      </c>
      <c r="D145" s="3" t="s">
        <v>276</v>
      </c>
      <c r="E145" s="3" t="s">
        <v>32</v>
      </c>
      <c r="F145" s="3" t="s">
        <v>95</v>
      </c>
      <c r="G145" s="3" t="s">
        <v>33</v>
      </c>
      <c r="H145" s="3"/>
      <c r="I145" s="3"/>
      <c r="J145" s="52"/>
      <c r="K145" s="3"/>
      <c r="L145" s="3"/>
      <c r="M145" s="3"/>
      <c r="N145" s="3">
        <v>1</v>
      </c>
      <c r="O145" s="5"/>
    </row>
    <row r="146" spans="1:15" ht="74.25" customHeight="1">
      <c r="A146" s="3">
        <v>130</v>
      </c>
      <c r="B146" s="84" t="s">
        <v>277</v>
      </c>
      <c r="C146" s="3" t="s">
        <v>550</v>
      </c>
      <c r="D146" s="3" t="s">
        <v>276</v>
      </c>
      <c r="E146" s="3" t="s">
        <v>32</v>
      </c>
      <c r="F146" s="3" t="s">
        <v>95</v>
      </c>
      <c r="G146" s="3" t="s">
        <v>33</v>
      </c>
      <c r="H146" s="3"/>
      <c r="I146" s="3"/>
      <c r="J146" s="52"/>
      <c r="K146" s="3"/>
      <c r="L146" s="3"/>
      <c r="M146" s="3"/>
      <c r="N146" s="3">
        <v>1</v>
      </c>
      <c r="O146" s="5"/>
    </row>
    <row r="147" spans="1:15" ht="81.75" customHeight="1">
      <c r="A147" s="3">
        <v>131</v>
      </c>
      <c r="B147" s="84" t="s">
        <v>277</v>
      </c>
      <c r="C147" s="3" t="s">
        <v>551</v>
      </c>
      <c r="D147" s="3" t="s">
        <v>276</v>
      </c>
      <c r="E147" s="3" t="s">
        <v>32</v>
      </c>
      <c r="F147" s="3" t="s">
        <v>95</v>
      </c>
      <c r="G147" s="3" t="s">
        <v>33</v>
      </c>
      <c r="H147" s="3"/>
      <c r="I147" s="3"/>
      <c r="J147" s="52"/>
      <c r="K147" s="3"/>
      <c r="L147" s="3"/>
      <c r="M147" s="3"/>
      <c r="N147" s="3">
        <v>1</v>
      </c>
      <c r="O147" s="53"/>
    </row>
    <row r="148" spans="1:15" s="23" customFormat="1" ht="54" customHeight="1">
      <c r="A148" s="174" t="s">
        <v>290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22"/>
    </row>
    <row r="149" spans="1:15" s="25" customFormat="1" ht="63" customHeight="1">
      <c r="A149" s="26" t="s">
        <v>36</v>
      </c>
      <c r="B149" s="176" t="s">
        <v>39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5"/>
    </row>
    <row r="150" spans="1:15" s="25" customFormat="1" ht="15.75">
      <c r="A150" s="26" t="s">
        <v>37</v>
      </c>
      <c r="B150" s="173" t="s">
        <v>78</v>
      </c>
      <c r="C150" s="173"/>
      <c r="D150" s="173"/>
      <c r="E150" s="173"/>
      <c r="F150" s="173"/>
      <c r="G150" s="26" t="s">
        <v>99</v>
      </c>
      <c r="H150" s="26">
        <v>1004</v>
      </c>
      <c r="I150" s="26">
        <v>1004</v>
      </c>
      <c r="J150" s="118">
        <v>1005</v>
      </c>
      <c r="K150" s="26" t="s">
        <v>100</v>
      </c>
      <c r="L150" s="26" t="s">
        <v>100</v>
      </c>
      <c r="M150" s="26" t="s">
        <v>100</v>
      </c>
      <c r="N150" s="26" t="s">
        <v>101</v>
      </c>
      <c r="O150" s="5"/>
    </row>
    <row r="151" spans="1:15" ht="72" customHeight="1">
      <c r="A151" s="3">
        <v>1</v>
      </c>
      <c r="B151" s="60" t="s">
        <v>79</v>
      </c>
      <c r="C151" s="3" t="s">
        <v>23</v>
      </c>
      <c r="D151" s="3" t="s">
        <v>102</v>
      </c>
      <c r="E151" s="3" t="s">
        <v>32</v>
      </c>
      <c r="F151" s="3" t="s">
        <v>95</v>
      </c>
      <c r="G151" s="3" t="s">
        <v>33</v>
      </c>
      <c r="H151" s="3"/>
      <c r="I151" s="3"/>
      <c r="J151" s="52"/>
      <c r="K151" s="3"/>
      <c r="L151" s="3"/>
      <c r="M151" s="3"/>
      <c r="N151" s="3">
        <v>1</v>
      </c>
      <c r="O151" s="5"/>
    </row>
    <row r="152" spans="1:15" ht="53.25" customHeight="1">
      <c r="A152" s="3">
        <v>2</v>
      </c>
      <c r="B152" s="60" t="s">
        <v>80</v>
      </c>
      <c r="C152" s="3" t="s">
        <v>16</v>
      </c>
      <c r="D152" s="3" t="s">
        <v>47</v>
      </c>
      <c r="E152" s="3" t="s">
        <v>76</v>
      </c>
      <c r="F152" s="3" t="s">
        <v>95</v>
      </c>
      <c r="G152" s="3" t="s">
        <v>33</v>
      </c>
      <c r="H152" s="3"/>
      <c r="I152" s="3"/>
      <c r="J152" s="52"/>
      <c r="K152" s="3"/>
      <c r="L152" s="3"/>
      <c r="M152" s="3">
        <v>1</v>
      </c>
      <c r="N152" s="3">
        <v>1</v>
      </c>
      <c r="O152" s="5"/>
    </row>
    <row r="153" spans="1:15" ht="58.5" customHeight="1">
      <c r="A153" s="26" t="s">
        <v>291</v>
      </c>
      <c r="B153" s="173" t="s">
        <v>81</v>
      </c>
      <c r="C153" s="173"/>
      <c r="D153" s="173"/>
      <c r="E153" s="173"/>
      <c r="F153" s="173"/>
      <c r="G153" s="26" t="s">
        <v>99</v>
      </c>
      <c r="H153" s="26" t="s">
        <v>593</v>
      </c>
      <c r="I153" s="26">
        <v>2208</v>
      </c>
      <c r="J153" s="118">
        <v>2208</v>
      </c>
      <c r="K153" s="26">
        <v>2208</v>
      </c>
      <c r="L153" s="26">
        <v>2208</v>
      </c>
      <c r="M153" s="26" t="s">
        <v>103</v>
      </c>
      <c r="N153" s="26" t="s">
        <v>104</v>
      </c>
      <c r="O153" s="5"/>
    </row>
    <row r="154" spans="1:15" ht="94.5" customHeight="1">
      <c r="A154" s="3">
        <v>3</v>
      </c>
      <c r="B154" s="69" t="s">
        <v>82</v>
      </c>
      <c r="C154" s="3" t="s">
        <v>412</v>
      </c>
      <c r="D154" s="3" t="s">
        <v>261</v>
      </c>
      <c r="E154" s="3" t="s">
        <v>32</v>
      </c>
      <c r="F154" s="3" t="s">
        <v>95</v>
      </c>
      <c r="G154" s="3" t="s">
        <v>33</v>
      </c>
      <c r="H154" s="3"/>
      <c r="I154" s="3"/>
      <c r="J154" s="52"/>
      <c r="K154" s="3"/>
      <c r="L154" s="3"/>
      <c r="M154" s="3"/>
      <c r="N154" s="3">
        <v>1</v>
      </c>
      <c r="O154" s="5"/>
    </row>
    <row r="155" spans="1:15" ht="75" customHeight="1">
      <c r="A155" s="3">
        <v>4</v>
      </c>
      <c r="B155" s="69" t="s">
        <v>82</v>
      </c>
      <c r="C155" s="3" t="s">
        <v>413</v>
      </c>
      <c r="D155" s="3" t="s">
        <v>261</v>
      </c>
      <c r="E155" s="3" t="s">
        <v>32</v>
      </c>
      <c r="F155" s="3" t="s">
        <v>95</v>
      </c>
      <c r="G155" s="3" t="s">
        <v>33</v>
      </c>
      <c r="H155" s="3"/>
      <c r="I155" s="3"/>
      <c r="J155" s="52"/>
      <c r="K155" s="3"/>
      <c r="L155" s="3"/>
      <c r="M155" s="3"/>
      <c r="N155" s="3">
        <v>1</v>
      </c>
      <c r="O155" s="5"/>
    </row>
    <row r="156" spans="1:15" ht="96.75" customHeight="1">
      <c r="A156" s="3">
        <v>5</v>
      </c>
      <c r="B156" s="69" t="s">
        <v>82</v>
      </c>
      <c r="C156" s="3" t="s">
        <v>414</v>
      </c>
      <c r="D156" s="3" t="s">
        <v>261</v>
      </c>
      <c r="E156" s="3" t="s">
        <v>32</v>
      </c>
      <c r="F156" s="3" t="s">
        <v>95</v>
      </c>
      <c r="G156" s="3" t="s">
        <v>33</v>
      </c>
      <c r="H156" s="3"/>
      <c r="I156" s="3"/>
      <c r="J156" s="52"/>
      <c r="K156" s="3"/>
      <c r="L156" s="3"/>
      <c r="M156" s="3"/>
      <c r="N156" s="3">
        <v>1</v>
      </c>
      <c r="O156" s="5"/>
    </row>
    <row r="157" spans="1:15" ht="92.25" customHeight="1">
      <c r="A157" s="3">
        <v>6</v>
      </c>
      <c r="B157" s="69" t="s">
        <v>82</v>
      </c>
      <c r="C157" s="3" t="s">
        <v>415</v>
      </c>
      <c r="D157" s="3" t="s">
        <v>261</v>
      </c>
      <c r="E157" s="3" t="s">
        <v>32</v>
      </c>
      <c r="F157" s="3" t="s">
        <v>95</v>
      </c>
      <c r="G157" s="3" t="s">
        <v>33</v>
      </c>
      <c r="H157" s="3"/>
      <c r="I157" s="3"/>
      <c r="J157" s="52"/>
      <c r="K157" s="3"/>
      <c r="L157" s="3"/>
      <c r="M157" s="3"/>
      <c r="N157" s="3">
        <v>1</v>
      </c>
      <c r="O157" s="5"/>
    </row>
    <row r="158" spans="1:15" s="23" customFormat="1" ht="95.25" customHeight="1">
      <c r="A158" s="3">
        <v>7</v>
      </c>
      <c r="B158" s="69" t="s">
        <v>82</v>
      </c>
      <c r="C158" s="3" t="s">
        <v>416</v>
      </c>
      <c r="D158" s="3" t="s">
        <v>261</v>
      </c>
      <c r="E158" s="3" t="s">
        <v>32</v>
      </c>
      <c r="F158" s="3" t="s">
        <v>95</v>
      </c>
      <c r="G158" s="3" t="s">
        <v>33</v>
      </c>
      <c r="H158" s="3"/>
      <c r="I158" s="3"/>
      <c r="J158" s="52"/>
      <c r="K158" s="3"/>
      <c r="L158" s="3"/>
      <c r="M158" s="3"/>
      <c r="N158" s="3">
        <v>1</v>
      </c>
      <c r="O158" s="22"/>
    </row>
    <row r="159" spans="1:15" ht="35.25" customHeight="1">
      <c r="A159" s="26" t="s">
        <v>292</v>
      </c>
      <c r="B159" s="177" t="s">
        <v>83</v>
      </c>
      <c r="C159" s="177"/>
      <c r="D159" s="177"/>
      <c r="E159" s="177"/>
      <c r="F159" s="177"/>
      <c r="G159" s="26" t="s">
        <v>29</v>
      </c>
      <c r="H159" s="26">
        <v>71.4</v>
      </c>
      <c r="I159" s="26">
        <v>71.4</v>
      </c>
      <c r="J159" s="118">
        <v>71.4</v>
      </c>
      <c r="K159" s="118">
        <v>71.4</v>
      </c>
      <c r="L159" s="118">
        <v>71.4</v>
      </c>
      <c r="M159" s="26">
        <v>71.4</v>
      </c>
      <c r="N159" s="26">
        <v>85.7</v>
      </c>
      <c r="O159" s="5"/>
    </row>
    <row r="160" spans="1:15" ht="45.75" customHeight="1">
      <c r="A160" s="3">
        <v>8</v>
      </c>
      <c r="B160" s="52" t="s">
        <v>84</v>
      </c>
      <c r="C160" s="3" t="s">
        <v>24</v>
      </c>
      <c r="D160" s="3" t="s">
        <v>96</v>
      </c>
      <c r="E160" s="3" t="s">
        <v>32</v>
      </c>
      <c r="F160" s="3" t="s">
        <v>95</v>
      </c>
      <c r="G160" s="3" t="s">
        <v>33</v>
      </c>
      <c r="H160" s="3"/>
      <c r="I160" s="3"/>
      <c r="J160" s="52"/>
      <c r="K160" s="3"/>
      <c r="L160" s="3"/>
      <c r="M160" s="3"/>
      <c r="N160" s="3">
        <v>1</v>
      </c>
      <c r="O160" s="5"/>
    </row>
    <row r="161" spans="1:15" ht="66.75" customHeight="1">
      <c r="A161" s="26" t="s">
        <v>293</v>
      </c>
      <c r="B161" s="173" t="s">
        <v>154</v>
      </c>
      <c r="C161" s="173"/>
      <c r="D161" s="173"/>
      <c r="E161" s="173"/>
      <c r="F161" s="173"/>
      <c r="G161" s="26" t="s">
        <v>99</v>
      </c>
      <c r="H161" s="28">
        <v>13190</v>
      </c>
      <c r="I161" s="26" t="s">
        <v>42</v>
      </c>
      <c r="J161" s="118" t="s">
        <v>591</v>
      </c>
      <c r="K161" s="118" t="s">
        <v>591</v>
      </c>
      <c r="L161" s="118" t="s">
        <v>591</v>
      </c>
      <c r="M161" s="26">
        <v>13190</v>
      </c>
      <c r="N161" s="26" t="s">
        <v>592</v>
      </c>
      <c r="O161" s="5"/>
    </row>
    <row r="162" spans="1:15" ht="66.75" customHeight="1">
      <c r="A162" s="27">
        <v>9</v>
      </c>
      <c r="B162" s="70" t="s">
        <v>278</v>
      </c>
      <c r="C162" s="27" t="s">
        <v>552</v>
      </c>
      <c r="D162" s="27" t="s">
        <v>261</v>
      </c>
      <c r="E162" s="27" t="s">
        <v>76</v>
      </c>
      <c r="F162" s="27" t="s">
        <v>95</v>
      </c>
      <c r="G162" s="27" t="s">
        <v>33</v>
      </c>
      <c r="H162" s="27"/>
      <c r="I162" s="26"/>
      <c r="J162" s="118"/>
      <c r="K162" s="26"/>
      <c r="L162" s="26"/>
      <c r="M162" s="26">
        <v>1</v>
      </c>
      <c r="N162" s="26"/>
      <c r="O162" s="5"/>
    </row>
    <row r="163" spans="1:15" ht="66.75" customHeight="1">
      <c r="A163" s="27">
        <v>10</v>
      </c>
      <c r="B163" s="70" t="s">
        <v>279</v>
      </c>
      <c r="C163" s="27" t="s">
        <v>553</v>
      </c>
      <c r="D163" s="27" t="s">
        <v>261</v>
      </c>
      <c r="E163" s="27" t="s">
        <v>76</v>
      </c>
      <c r="F163" s="27" t="s">
        <v>95</v>
      </c>
      <c r="G163" s="27" t="s">
        <v>33</v>
      </c>
      <c r="H163" s="27"/>
      <c r="I163" s="26"/>
      <c r="J163" s="118"/>
      <c r="K163" s="26"/>
      <c r="L163" s="26"/>
      <c r="M163" s="26">
        <v>1</v>
      </c>
      <c r="N163" s="26"/>
      <c r="O163" s="5"/>
    </row>
    <row r="164" spans="1:15" ht="66.75" customHeight="1">
      <c r="A164" s="27">
        <v>11</v>
      </c>
      <c r="B164" s="70" t="s">
        <v>280</v>
      </c>
      <c r="C164" s="27" t="s">
        <v>552</v>
      </c>
      <c r="D164" s="27" t="s">
        <v>261</v>
      </c>
      <c r="E164" s="27" t="s">
        <v>76</v>
      </c>
      <c r="F164" s="27" t="s">
        <v>95</v>
      </c>
      <c r="G164" s="27" t="s">
        <v>33</v>
      </c>
      <c r="H164" s="27"/>
      <c r="I164" s="26"/>
      <c r="J164" s="118"/>
      <c r="K164" s="26"/>
      <c r="L164" s="26"/>
      <c r="M164" s="26">
        <v>1</v>
      </c>
      <c r="N164" s="26"/>
      <c r="O164" s="5"/>
    </row>
    <row r="165" spans="1:15" ht="81" customHeight="1">
      <c r="A165" s="27">
        <v>12</v>
      </c>
      <c r="B165" s="70" t="s">
        <v>404</v>
      </c>
      <c r="C165" s="27" t="s">
        <v>553</v>
      </c>
      <c r="D165" s="27" t="s">
        <v>261</v>
      </c>
      <c r="E165" s="27" t="s">
        <v>76</v>
      </c>
      <c r="F165" s="27" t="s">
        <v>95</v>
      </c>
      <c r="G165" s="27" t="s">
        <v>33</v>
      </c>
      <c r="H165" s="27"/>
      <c r="I165" s="27"/>
      <c r="J165" s="119"/>
      <c r="K165" s="27"/>
      <c r="L165" s="27"/>
      <c r="M165" s="27">
        <v>1</v>
      </c>
      <c r="N165" s="27"/>
      <c r="O165" s="5"/>
    </row>
    <row r="166" spans="1:15" s="23" customFormat="1" ht="39" customHeight="1">
      <c r="A166" s="169" t="s">
        <v>294</v>
      </c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22"/>
    </row>
    <row r="167" spans="1:15" ht="43.5" customHeight="1">
      <c r="A167" s="29" t="s">
        <v>38</v>
      </c>
      <c r="B167" s="171" t="s">
        <v>43</v>
      </c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5"/>
    </row>
    <row r="168" spans="1:15" ht="33" customHeight="1">
      <c r="A168" s="29" t="s">
        <v>40</v>
      </c>
      <c r="B168" s="172" t="s">
        <v>44</v>
      </c>
      <c r="C168" s="172"/>
      <c r="D168" s="172"/>
      <c r="E168" s="172"/>
      <c r="F168" s="172"/>
      <c r="G168" s="29" t="s">
        <v>29</v>
      </c>
      <c r="H168" s="29">
        <v>35.8</v>
      </c>
      <c r="I168" s="29">
        <v>35.8</v>
      </c>
      <c r="J168" s="47">
        <v>35.8</v>
      </c>
      <c r="K168" s="29">
        <v>35.8</v>
      </c>
      <c r="L168" s="29">
        <v>35.8</v>
      </c>
      <c r="M168" s="29">
        <v>35.8</v>
      </c>
      <c r="N168" s="29">
        <v>40.5</v>
      </c>
      <c r="O168" s="5"/>
    </row>
    <row r="169" spans="1:15" ht="83.25" customHeight="1">
      <c r="A169" s="29">
        <v>1</v>
      </c>
      <c r="B169" s="71" t="s">
        <v>45</v>
      </c>
      <c r="C169" s="29" t="s">
        <v>554</v>
      </c>
      <c r="D169" s="29" t="s">
        <v>139</v>
      </c>
      <c r="E169" s="29" t="s">
        <v>32</v>
      </c>
      <c r="F169" s="29" t="s">
        <v>95</v>
      </c>
      <c r="G169" s="29" t="s">
        <v>33</v>
      </c>
      <c r="H169" s="29"/>
      <c r="I169" s="29"/>
      <c r="J169" s="47"/>
      <c r="K169" s="29"/>
      <c r="L169" s="29"/>
      <c r="M169" s="29"/>
      <c r="N169" s="29">
        <v>1</v>
      </c>
      <c r="O169" s="5"/>
    </row>
    <row r="170" spans="1:15" ht="90.75" customHeight="1">
      <c r="A170" s="3">
        <v>2</v>
      </c>
      <c r="B170" s="72" t="s">
        <v>45</v>
      </c>
      <c r="C170" s="3" t="s">
        <v>555</v>
      </c>
      <c r="D170" s="3" t="s">
        <v>105</v>
      </c>
      <c r="E170" s="3" t="s">
        <v>32</v>
      </c>
      <c r="F170" s="3" t="s">
        <v>95</v>
      </c>
      <c r="G170" s="3" t="s">
        <v>33</v>
      </c>
      <c r="H170" s="3"/>
      <c r="I170" s="3"/>
      <c r="J170" s="52"/>
      <c r="K170" s="3"/>
      <c r="L170" s="3"/>
      <c r="M170" s="3"/>
      <c r="N170" s="3">
        <v>1</v>
      </c>
      <c r="O170" s="5"/>
    </row>
    <row r="171" spans="1:15" ht="103.5" customHeight="1">
      <c r="A171" s="29">
        <v>3</v>
      </c>
      <c r="B171" s="72" t="s">
        <v>45</v>
      </c>
      <c r="C171" s="3" t="s">
        <v>556</v>
      </c>
      <c r="D171" s="3" t="s">
        <v>106</v>
      </c>
      <c r="E171" s="3" t="s">
        <v>32</v>
      </c>
      <c r="F171" s="3" t="s">
        <v>95</v>
      </c>
      <c r="G171" s="3" t="s">
        <v>33</v>
      </c>
      <c r="H171" s="3"/>
      <c r="I171" s="3"/>
      <c r="J171" s="52"/>
      <c r="K171" s="3"/>
      <c r="L171" s="3"/>
      <c r="M171" s="3"/>
      <c r="N171" s="3">
        <v>1</v>
      </c>
      <c r="O171" s="5"/>
    </row>
    <row r="172" spans="1:15" ht="69.75" customHeight="1">
      <c r="A172" s="29">
        <v>4</v>
      </c>
      <c r="B172" s="72" t="s">
        <v>48</v>
      </c>
      <c r="C172" s="3" t="s">
        <v>557</v>
      </c>
      <c r="D172" s="3" t="s">
        <v>138</v>
      </c>
      <c r="E172" s="3" t="s">
        <v>32</v>
      </c>
      <c r="F172" s="3" t="s">
        <v>95</v>
      </c>
      <c r="G172" s="3" t="s">
        <v>33</v>
      </c>
      <c r="H172" s="3"/>
      <c r="I172" s="3"/>
      <c r="J172" s="52"/>
      <c r="K172" s="3"/>
      <c r="L172" s="3"/>
      <c r="M172" s="3"/>
      <c r="N172" s="3">
        <v>1</v>
      </c>
      <c r="O172" s="5"/>
    </row>
    <row r="173" spans="1:15" ht="87" customHeight="1">
      <c r="A173" s="3">
        <v>5</v>
      </c>
      <c r="B173" s="72" t="s">
        <v>48</v>
      </c>
      <c r="C173" s="3" t="s">
        <v>558</v>
      </c>
      <c r="D173" s="3" t="s">
        <v>107</v>
      </c>
      <c r="E173" s="3" t="s">
        <v>32</v>
      </c>
      <c r="F173" s="3" t="s">
        <v>95</v>
      </c>
      <c r="G173" s="3" t="s">
        <v>33</v>
      </c>
      <c r="H173" s="3"/>
      <c r="I173" s="3"/>
      <c r="J173" s="52"/>
      <c r="K173" s="3"/>
      <c r="L173" s="3"/>
      <c r="M173" s="3"/>
      <c r="N173" s="3">
        <v>1</v>
      </c>
      <c r="O173" s="5"/>
    </row>
    <row r="174" spans="1:15" ht="86.25" customHeight="1">
      <c r="A174" s="29">
        <v>6</v>
      </c>
      <c r="B174" s="72" t="s">
        <v>48</v>
      </c>
      <c r="C174" s="3" t="s">
        <v>559</v>
      </c>
      <c r="D174" s="3" t="s">
        <v>108</v>
      </c>
      <c r="E174" s="3" t="s">
        <v>32</v>
      </c>
      <c r="F174" s="3" t="s">
        <v>95</v>
      </c>
      <c r="G174" s="3" t="s">
        <v>33</v>
      </c>
      <c r="H174" s="3"/>
      <c r="I174" s="3"/>
      <c r="J174" s="52"/>
      <c r="K174" s="3"/>
      <c r="L174" s="3"/>
      <c r="M174" s="3"/>
      <c r="N174" s="3">
        <v>1</v>
      </c>
      <c r="O174" s="5"/>
    </row>
    <row r="175" spans="1:15" ht="73.5" customHeight="1">
      <c r="A175" s="29">
        <v>7</v>
      </c>
      <c r="B175" s="72" t="s">
        <v>45</v>
      </c>
      <c r="C175" s="3" t="s">
        <v>560</v>
      </c>
      <c r="D175" s="3" t="s">
        <v>109</v>
      </c>
      <c r="E175" s="3" t="s">
        <v>32</v>
      </c>
      <c r="F175" s="3" t="s">
        <v>95</v>
      </c>
      <c r="G175" s="3" t="s">
        <v>33</v>
      </c>
      <c r="H175" s="3"/>
      <c r="I175" s="3"/>
      <c r="J175" s="52"/>
      <c r="K175" s="3"/>
      <c r="L175" s="3"/>
      <c r="M175" s="3"/>
      <c r="N175" s="3">
        <v>1</v>
      </c>
      <c r="O175" s="5"/>
    </row>
    <row r="176" spans="1:15" ht="72" customHeight="1">
      <c r="A176" s="29">
        <v>8</v>
      </c>
      <c r="B176" s="72" t="s">
        <v>45</v>
      </c>
      <c r="C176" s="3" t="s">
        <v>561</v>
      </c>
      <c r="D176" s="3" t="s">
        <v>110</v>
      </c>
      <c r="E176" s="3" t="s">
        <v>32</v>
      </c>
      <c r="F176" s="3" t="s">
        <v>95</v>
      </c>
      <c r="G176" s="3" t="s">
        <v>33</v>
      </c>
      <c r="H176" s="3"/>
      <c r="I176" s="3"/>
      <c r="J176" s="52"/>
      <c r="K176" s="3"/>
      <c r="L176" s="3"/>
      <c r="M176" s="3"/>
      <c r="N176" s="3">
        <v>1</v>
      </c>
      <c r="O176" s="5"/>
    </row>
    <row r="177" spans="1:15" ht="73.5" customHeight="1">
      <c r="A177" s="29">
        <v>9</v>
      </c>
      <c r="B177" s="72" t="s">
        <v>45</v>
      </c>
      <c r="C177" s="3" t="s">
        <v>562</v>
      </c>
      <c r="D177" s="3" t="s">
        <v>111</v>
      </c>
      <c r="E177" s="3" t="s">
        <v>32</v>
      </c>
      <c r="F177" s="3" t="s">
        <v>95</v>
      </c>
      <c r="G177" s="3" t="s">
        <v>33</v>
      </c>
      <c r="H177" s="3"/>
      <c r="I177" s="3"/>
      <c r="J177" s="52"/>
      <c r="K177" s="3"/>
      <c r="L177" s="3"/>
      <c r="M177" s="3"/>
      <c r="N177" s="3">
        <v>1</v>
      </c>
      <c r="O177" s="5"/>
    </row>
    <row r="178" spans="1:15" ht="95.25" customHeight="1">
      <c r="A178" s="29">
        <v>10</v>
      </c>
      <c r="B178" s="72" t="s">
        <v>407</v>
      </c>
      <c r="C178" s="3" t="s">
        <v>563</v>
      </c>
      <c r="D178" s="3" t="s">
        <v>282</v>
      </c>
      <c r="E178" s="3" t="s">
        <v>32</v>
      </c>
      <c r="F178" s="3" t="s">
        <v>95</v>
      </c>
      <c r="G178" s="3" t="s">
        <v>33</v>
      </c>
      <c r="H178" s="3"/>
      <c r="I178" s="3"/>
      <c r="J178" s="52"/>
      <c r="K178" s="3"/>
      <c r="L178" s="3"/>
      <c r="M178" s="3"/>
      <c r="N178" s="3">
        <v>1</v>
      </c>
      <c r="O178" s="5"/>
    </row>
    <row r="179" spans="1:15" ht="86.25" customHeight="1">
      <c r="A179" s="29">
        <v>11</v>
      </c>
      <c r="B179" s="72" t="s">
        <v>46</v>
      </c>
      <c r="C179" s="3" t="s">
        <v>564</v>
      </c>
      <c r="D179" s="3" t="s">
        <v>140</v>
      </c>
      <c r="E179" s="3" t="s">
        <v>32</v>
      </c>
      <c r="F179" s="3" t="s">
        <v>95</v>
      </c>
      <c r="G179" s="3" t="s">
        <v>33</v>
      </c>
      <c r="H179" s="3"/>
      <c r="I179" s="3"/>
      <c r="J179" s="52"/>
      <c r="K179" s="3"/>
      <c r="L179" s="3"/>
      <c r="M179" s="3"/>
      <c r="N179" s="3">
        <v>1</v>
      </c>
      <c r="O179" s="5"/>
    </row>
    <row r="180" spans="1:15" ht="76.5" customHeight="1">
      <c r="A180" s="29">
        <v>12</v>
      </c>
      <c r="B180" s="72" t="s">
        <v>46</v>
      </c>
      <c r="C180" s="3" t="s">
        <v>565</v>
      </c>
      <c r="D180" s="3" t="s">
        <v>47</v>
      </c>
      <c r="E180" s="3" t="s">
        <v>32</v>
      </c>
      <c r="F180" s="3" t="s">
        <v>95</v>
      </c>
      <c r="G180" s="3" t="s">
        <v>33</v>
      </c>
      <c r="H180" s="3"/>
      <c r="I180" s="3"/>
      <c r="J180" s="52"/>
      <c r="K180" s="3"/>
      <c r="L180" s="3"/>
      <c r="M180" s="3"/>
      <c r="N180" s="3">
        <v>1</v>
      </c>
      <c r="O180" s="5"/>
    </row>
    <row r="181" spans="1:15" ht="68.25" customHeight="1">
      <c r="A181" s="29">
        <v>13</v>
      </c>
      <c r="B181" s="72" t="s">
        <v>45</v>
      </c>
      <c r="C181" s="3" t="s">
        <v>566</v>
      </c>
      <c r="D181" s="3" t="s">
        <v>112</v>
      </c>
      <c r="E181" s="3" t="s">
        <v>32</v>
      </c>
      <c r="F181" s="3" t="s">
        <v>95</v>
      </c>
      <c r="G181" s="3" t="s">
        <v>33</v>
      </c>
      <c r="H181" s="3"/>
      <c r="I181" s="3"/>
      <c r="J181" s="52"/>
      <c r="K181" s="3"/>
      <c r="L181" s="3"/>
      <c r="M181" s="3"/>
      <c r="N181" s="3">
        <v>1</v>
      </c>
      <c r="O181" s="5"/>
    </row>
    <row r="182" spans="1:15" ht="84" customHeight="1">
      <c r="A182" s="29">
        <v>14</v>
      </c>
      <c r="B182" s="72" t="s">
        <v>48</v>
      </c>
      <c r="C182" s="3" t="s">
        <v>567</v>
      </c>
      <c r="D182" s="3" t="s">
        <v>141</v>
      </c>
      <c r="E182" s="3" t="s">
        <v>32</v>
      </c>
      <c r="F182" s="3" t="s">
        <v>95</v>
      </c>
      <c r="G182" s="3" t="s">
        <v>33</v>
      </c>
      <c r="H182" s="3"/>
      <c r="I182" s="3"/>
      <c r="J182" s="52"/>
      <c r="K182" s="3"/>
      <c r="L182" s="3"/>
      <c r="M182" s="3"/>
      <c r="N182" s="3">
        <v>1</v>
      </c>
      <c r="O182" s="5"/>
    </row>
    <row r="183" spans="1:15" ht="78.75" customHeight="1">
      <c r="A183" s="29">
        <v>15</v>
      </c>
      <c r="B183" s="72" t="s">
        <v>46</v>
      </c>
      <c r="C183" s="3" t="s">
        <v>568</v>
      </c>
      <c r="D183" s="3" t="s">
        <v>113</v>
      </c>
      <c r="E183" s="3" t="s">
        <v>32</v>
      </c>
      <c r="F183" s="3" t="s">
        <v>95</v>
      </c>
      <c r="G183" s="3" t="s">
        <v>33</v>
      </c>
      <c r="H183" s="3"/>
      <c r="I183" s="3"/>
      <c r="J183" s="52"/>
      <c r="K183" s="3"/>
      <c r="L183" s="3"/>
      <c r="M183" s="3"/>
      <c r="N183" s="3">
        <v>1</v>
      </c>
      <c r="O183" s="5"/>
    </row>
    <row r="184" spans="1:15" ht="69" customHeight="1">
      <c r="A184" s="29">
        <v>16</v>
      </c>
      <c r="B184" s="72" t="s">
        <v>45</v>
      </c>
      <c r="C184" s="3" t="s">
        <v>569</v>
      </c>
      <c r="D184" s="3" t="s">
        <v>114</v>
      </c>
      <c r="E184" s="3" t="s">
        <v>32</v>
      </c>
      <c r="F184" s="3" t="s">
        <v>95</v>
      </c>
      <c r="G184" s="3" t="s">
        <v>33</v>
      </c>
      <c r="H184" s="3"/>
      <c r="I184" s="3"/>
      <c r="J184" s="52"/>
      <c r="K184" s="3"/>
      <c r="L184" s="3"/>
      <c r="M184" s="3"/>
      <c r="N184" s="3">
        <v>1</v>
      </c>
      <c r="O184" s="5"/>
    </row>
    <row r="185" spans="1:15" ht="66.75" customHeight="1">
      <c r="A185" s="29">
        <v>17</v>
      </c>
      <c r="B185" s="72" t="s">
        <v>46</v>
      </c>
      <c r="C185" s="3" t="s">
        <v>570</v>
      </c>
      <c r="D185" s="3" t="s">
        <v>153</v>
      </c>
      <c r="E185" s="3" t="s">
        <v>32</v>
      </c>
      <c r="F185" s="3" t="s">
        <v>95</v>
      </c>
      <c r="G185" s="3" t="s">
        <v>33</v>
      </c>
      <c r="H185" s="3"/>
      <c r="I185" s="3"/>
      <c r="J185" s="52"/>
      <c r="K185" s="3"/>
      <c r="L185" s="3"/>
      <c r="M185" s="3">
        <v>1</v>
      </c>
      <c r="N185" s="3"/>
      <c r="O185" s="5"/>
    </row>
    <row r="186" spans="1:15" ht="71.25" customHeight="1">
      <c r="A186" s="29">
        <v>18</v>
      </c>
      <c r="B186" s="72" t="s">
        <v>46</v>
      </c>
      <c r="C186" s="3" t="s">
        <v>571</v>
      </c>
      <c r="D186" s="3" t="s">
        <v>115</v>
      </c>
      <c r="E186" s="3" t="s">
        <v>32</v>
      </c>
      <c r="F186" s="3" t="s">
        <v>95</v>
      </c>
      <c r="G186" s="3" t="s">
        <v>33</v>
      </c>
      <c r="H186" s="3"/>
      <c r="I186" s="3"/>
      <c r="J186" s="52"/>
      <c r="K186" s="3"/>
      <c r="L186" s="3"/>
      <c r="M186" s="3"/>
      <c r="N186" s="3">
        <v>1</v>
      </c>
      <c r="O186" s="5"/>
    </row>
    <row r="187" spans="1:15" ht="66.75" customHeight="1">
      <c r="A187" s="29">
        <v>19</v>
      </c>
      <c r="B187" s="72" t="s">
        <v>45</v>
      </c>
      <c r="C187" s="3" t="s">
        <v>572</v>
      </c>
      <c r="D187" s="3" t="s">
        <v>116</v>
      </c>
      <c r="E187" s="3" t="s">
        <v>32</v>
      </c>
      <c r="F187" s="3" t="s">
        <v>95</v>
      </c>
      <c r="G187" s="3" t="s">
        <v>33</v>
      </c>
      <c r="H187" s="3"/>
      <c r="I187" s="3"/>
      <c r="J187" s="52"/>
      <c r="K187" s="3"/>
      <c r="L187" s="3"/>
      <c r="M187" s="3"/>
      <c r="N187" s="3">
        <v>1</v>
      </c>
      <c r="O187" s="5"/>
    </row>
    <row r="188" spans="1:15" ht="87" customHeight="1">
      <c r="A188" s="29">
        <v>20</v>
      </c>
      <c r="B188" s="72" t="s">
        <v>87</v>
      </c>
      <c r="C188" s="3" t="s">
        <v>573</v>
      </c>
      <c r="D188" s="3" t="s">
        <v>117</v>
      </c>
      <c r="E188" s="3" t="s">
        <v>32</v>
      </c>
      <c r="F188" s="3" t="s">
        <v>95</v>
      </c>
      <c r="G188" s="3" t="s">
        <v>33</v>
      </c>
      <c r="H188" s="3"/>
      <c r="I188" s="3"/>
      <c r="J188" s="52"/>
      <c r="K188" s="3"/>
      <c r="L188" s="3"/>
      <c r="M188" s="3"/>
      <c r="N188" s="3">
        <v>1</v>
      </c>
      <c r="O188" s="5"/>
    </row>
    <row r="189" spans="1:15" ht="85.5" customHeight="1">
      <c r="A189" s="29">
        <v>21</v>
      </c>
      <c r="B189" s="72" t="s">
        <v>88</v>
      </c>
      <c r="C189" s="3" t="s">
        <v>574</v>
      </c>
      <c r="D189" s="3" t="s">
        <v>118</v>
      </c>
      <c r="E189" s="3" t="s">
        <v>32</v>
      </c>
      <c r="F189" s="3" t="s">
        <v>95</v>
      </c>
      <c r="G189" s="3" t="s">
        <v>33</v>
      </c>
      <c r="H189" s="3"/>
      <c r="I189" s="3"/>
      <c r="J189" s="52"/>
      <c r="K189" s="3"/>
      <c r="L189" s="3"/>
      <c r="M189" s="3"/>
      <c r="N189" s="3">
        <v>1</v>
      </c>
      <c r="O189" s="5"/>
    </row>
    <row r="190" spans="1:15" ht="85.5" customHeight="1">
      <c r="A190" s="29">
        <v>22</v>
      </c>
      <c r="B190" s="72" t="s">
        <v>89</v>
      </c>
      <c r="C190" s="3" t="s">
        <v>574</v>
      </c>
      <c r="D190" s="3" t="s">
        <v>119</v>
      </c>
      <c r="E190" s="3" t="s">
        <v>32</v>
      </c>
      <c r="F190" s="3" t="s">
        <v>95</v>
      </c>
      <c r="G190" s="3" t="s">
        <v>33</v>
      </c>
      <c r="H190" s="3"/>
      <c r="I190" s="3"/>
      <c r="J190" s="52"/>
      <c r="K190" s="3"/>
      <c r="L190" s="3"/>
      <c r="M190" s="3"/>
      <c r="N190" s="3">
        <v>1</v>
      </c>
      <c r="O190" s="5"/>
    </row>
    <row r="191" spans="1:15" ht="67.5" customHeight="1">
      <c r="A191" s="29">
        <v>23</v>
      </c>
      <c r="B191" s="72" t="s">
        <v>205</v>
      </c>
      <c r="C191" s="3" t="s">
        <v>575</v>
      </c>
      <c r="D191" s="3" t="s">
        <v>120</v>
      </c>
      <c r="E191" s="3" t="s">
        <v>32</v>
      </c>
      <c r="F191" s="3" t="s">
        <v>95</v>
      </c>
      <c r="G191" s="3" t="s">
        <v>33</v>
      </c>
      <c r="H191" s="3"/>
      <c r="I191" s="3"/>
      <c r="J191" s="52"/>
      <c r="K191" s="3"/>
      <c r="L191" s="3"/>
      <c r="M191" s="3"/>
      <c r="N191" s="3">
        <v>1</v>
      </c>
      <c r="O191" s="5"/>
    </row>
    <row r="192" spans="1:15" ht="72" customHeight="1">
      <c r="A192" s="29">
        <v>24</v>
      </c>
      <c r="B192" s="72" t="s">
        <v>205</v>
      </c>
      <c r="C192" s="3" t="s">
        <v>576</v>
      </c>
      <c r="D192" s="3" t="s">
        <v>142</v>
      </c>
      <c r="E192" s="3" t="s">
        <v>32</v>
      </c>
      <c r="F192" s="3" t="s">
        <v>95</v>
      </c>
      <c r="G192" s="3" t="s">
        <v>33</v>
      </c>
      <c r="H192" s="3"/>
      <c r="I192" s="3"/>
      <c r="J192" s="52"/>
      <c r="K192" s="3"/>
      <c r="L192" s="3"/>
      <c r="M192" s="3"/>
      <c r="N192" s="3">
        <v>1</v>
      </c>
      <c r="O192" s="5"/>
    </row>
    <row r="193" spans="1:15" ht="69" customHeight="1">
      <c r="A193" s="29">
        <v>25</v>
      </c>
      <c r="B193" s="72" t="s">
        <v>284</v>
      </c>
      <c r="C193" s="3" t="s">
        <v>577</v>
      </c>
      <c r="D193" s="3" t="s">
        <v>143</v>
      </c>
      <c r="E193" s="3" t="s">
        <v>76</v>
      </c>
      <c r="F193" s="3" t="s">
        <v>95</v>
      </c>
      <c r="G193" s="3" t="s">
        <v>33</v>
      </c>
      <c r="H193" s="3"/>
      <c r="I193" s="3"/>
      <c r="J193" s="52"/>
      <c r="K193" s="3"/>
      <c r="L193" s="3"/>
      <c r="M193" s="3"/>
      <c r="N193" s="3">
        <v>1</v>
      </c>
      <c r="O193" s="5"/>
    </row>
    <row r="194" spans="1:15" ht="86.25" customHeight="1">
      <c r="A194" s="29">
        <v>26</v>
      </c>
      <c r="B194" s="72" t="s">
        <v>46</v>
      </c>
      <c r="C194" s="3" t="s">
        <v>578</v>
      </c>
      <c r="D194" s="3" t="s">
        <v>261</v>
      </c>
      <c r="E194" s="3" t="s">
        <v>32</v>
      </c>
      <c r="F194" s="3" t="s">
        <v>95</v>
      </c>
      <c r="G194" s="3" t="s">
        <v>33</v>
      </c>
      <c r="H194" s="3"/>
      <c r="I194" s="3"/>
      <c r="J194" s="52"/>
      <c r="K194" s="3"/>
      <c r="L194" s="3"/>
      <c r="M194" s="3"/>
      <c r="N194" s="3">
        <v>1</v>
      </c>
      <c r="O194" s="5"/>
    </row>
    <row r="195" spans="1:15" ht="56.25" customHeight="1">
      <c r="A195" s="29">
        <v>27</v>
      </c>
      <c r="B195" s="72" t="s">
        <v>286</v>
      </c>
      <c r="C195" s="3" t="s">
        <v>579</v>
      </c>
      <c r="D195" s="3" t="s">
        <v>288</v>
      </c>
      <c r="E195" s="3" t="s">
        <v>32</v>
      </c>
      <c r="F195" s="3" t="s">
        <v>95</v>
      </c>
      <c r="G195" s="3" t="s">
        <v>33</v>
      </c>
      <c r="H195" s="3"/>
      <c r="I195" s="3"/>
      <c r="J195" s="52"/>
      <c r="K195" s="3"/>
      <c r="L195" s="3"/>
      <c r="M195" s="3">
        <v>1</v>
      </c>
      <c r="N195" s="3"/>
      <c r="O195" s="5"/>
    </row>
    <row r="196" spans="1:15" ht="53.25" customHeight="1">
      <c r="A196" s="29">
        <v>28</v>
      </c>
      <c r="B196" s="72" t="s">
        <v>46</v>
      </c>
      <c r="C196" s="3" t="s">
        <v>580</v>
      </c>
      <c r="D196" s="3" t="s">
        <v>288</v>
      </c>
      <c r="E196" s="3" t="s">
        <v>32</v>
      </c>
      <c r="F196" s="3" t="s">
        <v>95</v>
      </c>
      <c r="G196" s="3" t="s">
        <v>33</v>
      </c>
      <c r="H196" s="3"/>
      <c r="I196" s="3"/>
      <c r="J196" s="52"/>
      <c r="K196" s="3"/>
      <c r="L196" s="3"/>
      <c r="M196" s="3">
        <v>1</v>
      </c>
      <c r="N196" s="3"/>
      <c r="O196" s="5"/>
    </row>
    <row r="197" ht="15.75">
      <c r="O197" s="5"/>
    </row>
    <row r="198" ht="38.25" customHeight="1">
      <c r="O198" s="5"/>
    </row>
    <row r="199" ht="57.75" customHeight="1">
      <c r="O199" s="5"/>
    </row>
    <row r="200" ht="15.75">
      <c r="O200" s="24"/>
    </row>
  </sheetData>
  <sheetProtection/>
  <mergeCells count="35">
    <mergeCell ref="L2:N2"/>
    <mergeCell ref="L3:N3"/>
    <mergeCell ref="A166:N166"/>
    <mergeCell ref="B167:N167"/>
    <mergeCell ref="B168:F168"/>
    <mergeCell ref="B161:F161"/>
    <mergeCell ref="A148:N148"/>
    <mergeCell ref="B149:N149"/>
    <mergeCell ref="B150:F150"/>
    <mergeCell ref="B153:F153"/>
    <mergeCell ref="B159:F159"/>
    <mergeCell ref="B133:F133"/>
    <mergeCell ref="A10:N10"/>
    <mergeCell ref="B11:F11"/>
    <mergeCell ref="B12:F12"/>
    <mergeCell ref="B95:F95"/>
    <mergeCell ref="B96:F96"/>
    <mergeCell ref="B132:F132"/>
    <mergeCell ref="A9:N9"/>
    <mergeCell ref="A5:A7"/>
    <mergeCell ref="B5:B7"/>
    <mergeCell ref="C5:C7"/>
    <mergeCell ref="D5:D7"/>
    <mergeCell ref="E5:E7"/>
    <mergeCell ref="F5:F7"/>
    <mergeCell ref="H5:H7"/>
    <mergeCell ref="K5:K7"/>
    <mergeCell ref="L5:L7"/>
    <mergeCell ref="I1:N1"/>
    <mergeCell ref="A4:N4"/>
    <mergeCell ref="G5:G7"/>
    <mergeCell ref="I5:I7"/>
    <mergeCell ref="J5:J7"/>
    <mergeCell ref="M5:M7"/>
    <mergeCell ref="N5:N7"/>
  </mergeCells>
  <printOptions horizontalCentered="1"/>
  <pageMargins left="0.2362204724409449" right="0.03937007874015748" top="0.7480314960629921" bottom="0.35433070866141736" header="0.31496062992125984" footer="0.31496062992125984"/>
  <pageSetup horizontalDpi="600" verticalDpi="600" orientation="landscape" paperSize="9" scale="49" r:id="rId1"/>
  <headerFooter differentFirst="1">
    <oddHeader>&amp;C&amp;P</oddHeader>
  </headerFooter>
  <rowBreaks count="15" manualBreakCount="15">
    <brk id="17" max="13" man="1"/>
    <brk id="29" max="13" man="1"/>
    <brk id="42" max="13" man="1"/>
    <brk id="54" max="13" man="1"/>
    <brk id="66" max="13" man="1"/>
    <brk id="77" max="13" man="1"/>
    <brk id="88" max="13" man="1"/>
    <brk id="100" max="13" man="1"/>
    <brk id="112" max="13" man="1"/>
    <brk id="125" max="13" man="1"/>
    <brk id="139" max="13" man="1"/>
    <brk id="151" max="13" man="1"/>
    <brk id="162" max="13" man="1"/>
    <brk id="175" max="13" man="1"/>
    <brk id="18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96"/>
  <sheetViews>
    <sheetView tabSelected="1" view="pageBreakPreview" zoomScale="70" zoomScaleNormal="85" zoomScaleSheetLayoutView="70" workbookViewId="0" topLeftCell="D1">
      <selection activeCell="J589" sqref="J589"/>
    </sheetView>
  </sheetViews>
  <sheetFormatPr defaultColWidth="9.00390625" defaultRowHeight="12.75"/>
  <cols>
    <col min="1" max="1" width="9.25390625" style="78" bestFit="1" customWidth="1"/>
    <col min="2" max="2" width="24.125" style="15" customWidth="1"/>
    <col min="3" max="3" width="24.75390625" style="15" customWidth="1"/>
    <col min="4" max="6" width="9.125" style="15" customWidth="1"/>
    <col min="7" max="7" width="13.00390625" style="15" customWidth="1"/>
    <col min="8" max="8" width="10.00390625" style="11" bestFit="1" customWidth="1"/>
    <col min="9" max="9" width="13.375" style="19" customWidth="1"/>
    <col min="10" max="10" width="13.875" style="15" customWidth="1"/>
    <col min="11" max="13" width="14.00390625" style="15" customWidth="1"/>
    <col min="14" max="14" width="15.375" style="15" customWidth="1"/>
    <col min="15" max="15" width="20.375" style="39" customWidth="1"/>
    <col min="16" max="16" width="17.375" style="20" customWidth="1"/>
    <col min="17" max="17" width="17.75390625" style="19" customWidth="1"/>
    <col min="18" max="18" width="12.375" style="19" customWidth="1"/>
    <col min="19" max="19" width="11.75390625" style="19" customWidth="1"/>
    <col min="20" max="20" width="14.375" style="19" customWidth="1"/>
    <col min="21" max="23" width="14.625" style="19" customWidth="1"/>
    <col min="24" max="24" width="16.125" style="19" customWidth="1"/>
    <col min="25" max="25" width="15.25390625" style="19" customWidth="1"/>
    <col min="26" max="26" width="15.25390625" style="15" customWidth="1"/>
    <col min="27" max="27" width="17.75390625" style="15" customWidth="1"/>
    <col min="28" max="28" width="9.125" style="15" customWidth="1"/>
    <col min="29" max="29" width="11.875" style="15" bestFit="1" customWidth="1"/>
    <col min="30" max="16384" width="9.125" style="15" customWidth="1"/>
  </cols>
  <sheetData>
    <row r="1" spans="1:16" ht="14.25" customHeight="1">
      <c r="A1" s="74"/>
      <c r="G1" s="19"/>
      <c r="H1" s="19"/>
      <c r="N1" s="185" t="s">
        <v>594</v>
      </c>
      <c r="O1" s="185"/>
      <c r="P1" s="185"/>
    </row>
    <row r="2" spans="1:16" ht="15.75">
      <c r="A2" s="74"/>
      <c r="G2" s="19"/>
      <c r="H2" s="19"/>
      <c r="N2" s="185"/>
      <c r="O2" s="185"/>
      <c r="P2" s="185"/>
    </row>
    <row r="3" spans="1:16" ht="11.25" customHeight="1">
      <c r="A3" s="74"/>
      <c r="G3" s="19"/>
      <c r="H3" s="19"/>
      <c r="N3" s="185"/>
      <c r="O3" s="185"/>
      <c r="P3" s="185"/>
    </row>
    <row r="4" spans="1:16" ht="24.75" customHeight="1">
      <c r="A4" s="74"/>
      <c r="G4" s="19"/>
      <c r="H4" s="19"/>
      <c r="N4" s="185"/>
      <c r="O4" s="185"/>
      <c r="P4" s="185"/>
    </row>
    <row r="5" spans="1:16" ht="12" customHeight="1">
      <c r="A5" s="74"/>
      <c r="G5" s="19"/>
      <c r="H5" s="19"/>
      <c r="N5" s="185"/>
      <c r="O5" s="185"/>
      <c r="P5" s="185"/>
    </row>
    <row r="6" spans="1:16" ht="36.75" customHeight="1">
      <c r="A6" s="74"/>
      <c r="G6" s="19"/>
      <c r="H6" s="19"/>
      <c r="N6" s="185" t="s">
        <v>209</v>
      </c>
      <c r="O6" s="185"/>
      <c r="P6" s="185"/>
    </row>
    <row r="7" spans="1:16" ht="37.5" customHeight="1">
      <c r="A7" s="74"/>
      <c r="B7" s="186"/>
      <c r="C7" s="186"/>
      <c r="D7" s="186"/>
      <c r="E7" s="186"/>
      <c r="F7" s="186"/>
      <c r="G7" s="186"/>
      <c r="H7" s="186"/>
      <c r="I7" s="21"/>
      <c r="N7" s="185"/>
      <c r="O7" s="185"/>
      <c r="P7" s="185"/>
    </row>
    <row r="8" spans="1:16" ht="61.5" customHeight="1">
      <c r="A8" s="74"/>
      <c r="B8" s="187" t="s">
        <v>210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51"/>
    </row>
    <row r="9" spans="1:16" ht="15.75">
      <c r="A9" s="75"/>
      <c r="B9" s="19"/>
      <c r="C9" s="19"/>
      <c r="D9" s="19"/>
      <c r="E9" s="19"/>
      <c r="F9" s="19"/>
      <c r="G9" s="19"/>
      <c r="H9" s="19"/>
      <c r="J9" s="19"/>
      <c r="K9" s="19"/>
      <c r="L9" s="19"/>
      <c r="M9" s="19"/>
      <c r="N9" s="50"/>
      <c r="O9" s="41"/>
      <c r="P9" s="31"/>
    </row>
    <row r="10" spans="1:19" ht="22.5" customHeight="1">
      <c r="A10" s="182" t="s">
        <v>90</v>
      </c>
      <c r="B10" s="182" t="s">
        <v>49</v>
      </c>
      <c r="C10" s="182" t="s">
        <v>21</v>
      </c>
      <c r="D10" s="182" t="s">
        <v>14</v>
      </c>
      <c r="E10" s="182"/>
      <c r="F10" s="182" t="s">
        <v>15</v>
      </c>
      <c r="G10" s="182"/>
      <c r="H10" s="182" t="s">
        <v>50</v>
      </c>
      <c r="I10" s="92"/>
      <c r="J10" s="190"/>
      <c r="K10" s="190"/>
      <c r="L10" s="190"/>
      <c r="M10" s="190"/>
      <c r="N10" s="190"/>
      <c r="O10" s="190"/>
      <c r="P10" s="191"/>
      <c r="R10" s="45"/>
      <c r="S10" s="45"/>
    </row>
    <row r="11" spans="1:18" ht="23.25" customHeight="1">
      <c r="A11" s="182"/>
      <c r="B11" s="182"/>
      <c r="C11" s="182"/>
      <c r="D11" s="182"/>
      <c r="E11" s="182"/>
      <c r="F11" s="182"/>
      <c r="G11" s="182"/>
      <c r="H11" s="182"/>
      <c r="I11" s="93"/>
      <c r="J11" s="216" t="s">
        <v>155</v>
      </c>
      <c r="K11" s="217"/>
      <c r="L11" s="217"/>
      <c r="M11" s="217"/>
      <c r="N11" s="218"/>
      <c r="O11" s="193" t="s">
        <v>198</v>
      </c>
      <c r="P11" s="121" t="s">
        <v>156</v>
      </c>
      <c r="R11" s="45"/>
    </row>
    <row r="12" spans="1:25" s="16" customFormat="1" ht="41.25" customHeight="1">
      <c r="A12" s="182"/>
      <c r="B12" s="182"/>
      <c r="C12" s="182"/>
      <c r="D12" s="182"/>
      <c r="E12" s="182"/>
      <c r="F12" s="182"/>
      <c r="G12" s="182"/>
      <c r="H12" s="182"/>
      <c r="I12" s="14">
        <v>2019</v>
      </c>
      <c r="J12" s="14" t="s">
        <v>146</v>
      </c>
      <c r="K12" s="14" t="s">
        <v>145</v>
      </c>
      <c r="L12" s="14" t="s">
        <v>586</v>
      </c>
      <c r="M12" s="14" t="s">
        <v>587</v>
      </c>
      <c r="N12" s="14" t="s">
        <v>588</v>
      </c>
      <c r="O12" s="193"/>
      <c r="P12" s="122" t="s">
        <v>208</v>
      </c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16" ht="15.75">
      <c r="A13" s="76">
        <v>1</v>
      </c>
      <c r="B13" s="194">
        <v>2</v>
      </c>
      <c r="C13" s="194"/>
      <c r="D13" s="194"/>
      <c r="E13" s="194"/>
      <c r="F13" s="194"/>
      <c r="G13" s="194"/>
      <c r="H13" s="194"/>
      <c r="I13" s="12">
        <v>3</v>
      </c>
      <c r="J13" s="32">
        <v>4</v>
      </c>
      <c r="K13" s="32">
        <v>5</v>
      </c>
      <c r="L13" s="32">
        <v>6</v>
      </c>
      <c r="M13" s="32">
        <v>7</v>
      </c>
      <c r="N13" s="12">
        <v>8</v>
      </c>
      <c r="O13" s="35">
        <v>9</v>
      </c>
      <c r="P13" s="123">
        <v>10</v>
      </c>
    </row>
    <row r="14" spans="1:16" ht="18" customHeight="1">
      <c r="A14" s="40" t="s">
        <v>30</v>
      </c>
      <c r="B14" s="195" t="s">
        <v>51</v>
      </c>
      <c r="C14" s="195"/>
      <c r="D14" s="195"/>
      <c r="E14" s="195"/>
      <c r="F14" s="195"/>
      <c r="G14" s="195"/>
      <c r="H14" s="195"/>
      <c r="I14" s="112">
        <f aca="true" t="shared" si="0" ref="I14:N14">I15+I605</f>
        <v>0</v>
      </c>
      <c r="J14" s="112">
        <f t="shared" si="0"/>
        <v>249641.16</v>
      </c>
      <c r="K14" s="112">
        <f t="shared" si="0"/>
        <v>2683318.8899999997</v>
      </c>
      <c r="L14" s="112">
        <f t="shared" si="0"/>
        <v>877834.37</v>
      </c>
      <c r="M14" s="112">
        <f t="shared" si="0"/>
        <v>11174.380000000001</v>
      </c>
      <c r="N14" s="112">
        <f t="shared" si="0"/>
        <v>2608212.68</v>
      </c>
      <c r="O14" s="83">
        <f>I14+J14+K14+L14+M14+N14</f>
        <v>6430181.48</v>
      </c>
      <c r="P14" s="124">
        <f>P15+P605</f>
        <v>27111186.290000003</v>
      </c>
    </row>
    <row r="15" spans="1:26" ht="87" customHeight="1">
      <c r="A15" s="13" t="s">
        <v>52</v>
      </c>
      <c r="B15" s="196" t="s">
        <v>53</v>
      </c>
      <c r="C15" s="196"/>
      <c r="D15" s="196"/>
      <c r="E15" s="196"/>
      <c r="F15" s="196"/>
      <c r="G15" s="196"/>
      <c r="H15" s="196"/>
      <c r="I15" s="33">
        <f aca="true" t="shared" si="1" ref="I15:N15">I16+I428</f>
        <v>0</v>
      </c>
      <c r="J15" s="33">
        <f t="shared" si="1"/>
        <v>249641.16</v>
      </c>
      <c r="K15" s="33">
        <f t="shared" si="1"/>
        <v>2683318.8899999997</v>
      </c>
      <c r="L15" s="33">
        <f t="shared" si="1"/>
        <v>877834.37</v>
      </c>
      <c r="M15" s="33">
        <f t="shared" si="1"/>
        <v>11174.380000000001</v>
      </c>
      <c r="N15" s="33">
        <f t="shared" si="1"/>
        <v>2608212.68</v>
      </c>
      <c r="O15" s="83">
        <f aca="true" t="shared" si="2" ref="O15:O21">I15+J15+K15+L15+M15+N15</f>
        <v>6430181.48</v>
      </c>
      <c r="P15" s="124">
        <f>P16+P428</f>
        <v>24947890.78</v>
      </c>
      <c r="S15" s="45"/>
      <c r="T15" s="45"/>
      <c r="Z15" s="17"/>
    </row>
    <row r="16" spans="1:25" ht="92.25" customHeight="1">
      <c r="A16" s="13" t="s">
        <v>28</v>
      </c>
      <c r="B16" s="196" t="s">
        <v>148</v>
      </c>
      <c r="C16" s="196"/>
      <c r="D16" s="196"/>
      <c r="E16" s="196"/>
      <c r="F16" s="196"/>
      <c r="G16" s="196"/>
      <c r="H16" s="196"/>
      <c r="I16" s="33">
        <f aca="true" t="shared" si="3" ref="I16:N16">I17</f>
        <v>0</v>
      </c>
      <c r="J16" s="33">
        <f t="shared" si="3"/>
        <v>249641.16</v>
      </c>
      <c r="K16" s="33">
        <f t="shared" si="3"/>
        <v>1402809.67</v>
      </c>
      <c r="L16" s="33">
        <f t="shared" si="3"/>
        <v>343366.64</v>
      </c>
      <c r="M16" s="33">
        <f t="shared" si="3"/>
        <v>0</v>
      </c>
      <c r="N16" s="33">
        <f t="shared" si="3"/>
        <v>2608212.68</v>
      </c>
      <c r="O16" s="83">
        <f t="shared" si="2"/>
        <v>4604030.15</v>
      </c>
      <c r="P16" s="124">
        <f>P17</f>
        <v>12405461.959999999</v>
      </c>
      <c r="R16" s="183"/>
      <c r="S16" s="183"/>
      <c r="T16" s="143"/>
      <c r="U16" s="143"/>
      <c r="V16" s="143"/>
      <c r="W16" s="143"/>
      <c r="X16" s="143"/>
      <c r="Y16" s="143"/>
    </row>
    <row r="17" spans="1:25" s="18" customFormat="1" ht="15" customHeight="1">
      <c r="A17" s="14" t="s">
        <v>54</v>
      </c>
      <c r="B17" s="189" t="s">
        <v>55</v>
      </c>
      <c r="C17" s="189"/>
      <c r="D17" s="189"/>
      <c r="E17" s="189"/>
      <c r="F17" s="189"/>
      <c r="G17" s="189"/>
      <c r="H17" s="189"/>
      <c r="I17" s="82">
        <f>I22+I27+I37+I42+I47+I52+I57+I62+I67+I72+I77+I82+I87+I92+I97+I102+I107+I112+I117+I122+I127+I132+I137+I142+I147+I152+I157+I162+I167+I172+I177+I182+I187+I192+I197+I202+I207+I212+I217+I222+I227+I232+I237+I242+I247+I252+I257+I262+I267+I272+I277+I282+I287+I292+I297+I302+I307+I312+I317+I322+I327+I332+I337+I342+I347+I352+I357+I362+I367+I372+I377+I382+I387+I397+I402+I407+I412+I417+I422+I427</f>
        <v>0</v>
      </c>
      <c r="J17" s="82">
        <f>J22+J27+J37+J42+J47+J52+J57+J62+J67+J72+J77+J82+J87+J92+J97+J102+J107+J112+J117+J122+J127+J132+J137+J142+J147+J152+J157+J162+J167+J172+J177+J182+J187+J192+J197+J202+J207+J212+J217+J222+J227+J232+J237+J242+J247+J252+J257+J262+J267+J272+J277+J282+J287+J292+J297+J302+J307+J312+J317+J322+J327+J332+J337+J342+J347+J352+J357+J362+J367+J372+J377+J382+J387+J397+J402+J407+J412+J417+J422+J427</f>
        <v>249641.16</v>
      </c>
      <c r="K17" s="82">
        <f>K22+K27+K37+K42+K47+K52+K57+K62+K67+K72+K77+K82+K87+K92+K97+K102+K107+K112+K117+K122+K127+K132+K137+K142+K147+K152+K157+K162+K167+K172+K177+K182+K187+K192+K197+K202+K207+K212+K217+K222+K227+K232+K237+K242+K247+K252+K257+K262+K267+K272+K277+K282+K287+K292+K297+K302+K307+K312+K317+K322+K327+K332+K337+K342+K347+K352+K357+K362+K367+K372+K377+K382+K387+K397+K402+K407+K412+K417+K422+K427</f>
        <v>1402809.67</v>
      </c>
      <c r="L17" s="82">
        <f>L22+L27+L37+L42+L47+L52+L57+L62+L67+L72+L77+L82+L87+L92+L97+L102+L107+L112+L117+L122+L127+L132+L137+L142+L147+L152+L157+L162+L167+L172+L177+L182+L187+L192+L197+L202+L207+L212+L217+L222+L227+L232+L237+L242+L247+L252+L257+L262+L267+L272+L277+L282+L287+L292+L297+L302+L307+L312+L317+L322+L327+L332+L337+L342+L347+L352+L357+L362+L367+L372+L377+L382+L387+L397+L402+L407+L412+L417+L422+L427</f>
        <v>343366.64</v>
      </c>
      <c r="M17" s="82">
        <f>M22+M27+M37+M42+M47+M52+M57+M62+M67+M72+M77+M82+M87+M92+M97+M102+M107+M112+M117+M122+M127+M132+M137+M142+M147+M152+M157+M162+M167+M172+M177+M182+M187+M192+M197+M202+M207+M212+M217+M222+M227+M232+M237+M242+M247+M252+M257+M262+M267+M272+M277+M282+M287+M292+M297+M302+M307+M312+M317+M322+M327+M332+M337+M342+M347+M352+M357+M362+M367+M372+M377+M382+M387+M397+M402+M407+M412+M417+M422+M427</f>
        <v>0</v>
      </c>
      <c r="N17" s="82">
        <f>N72+N77+N97+N162+N167+N317+N327+N392+N397+N402</f>
        <v>2608212.68</v>
      </c>
      <c r="O17" s="82">
        <f>I17+J17+K17+L17+M17+N17</f>
        <v>4604030.15</v>
      </c>
      <c r="P17" s="125">
        <f>P22+P27+P32+P37+P42+P47+P52+P57+P62+P67+P72+P77+P82+P87+P92+P97+P102+P107+P112+P117+P122+P127+P132+P137+P142+P147+P152+P157+P162+P167+P172+P177+P182+P187+P192+P197+P202+P207+P212+P217+P222+P227+P232+P237+P242+P247+P252+P257+P262+P267+P272+P277+P282+P287+P292+P297+P302+P307+P312+P317+P322+P327+P332+P337+P342+P347+P352+P357+P362+P367+P372+P377+P382+P387+P392+P397+P402+P407+P412+P417+P422+P427</f>
        <v>12405461.959999999</v>
      </c>
      <c r="Q17" s="43"/>
      <c r="R17" s="144"/>
      <c r="S17" s="144"/>
      <c r="T17" s="144"/>
      <c r="U17" s="144"/>
      <c r="V17" s="144"/>
      <c r="W17" s="145"/>
      <c r="X17" s="145"/>
      <c r="Y17" s="144"/>
    </row>
    <row r="18" spans="1:27" ht="13.5" customHeight="1">
      <c r="A18" s="181">
        <v>1</v>
      </c>
      <c r="B18" s="192" t="s">
        <v>31</v>
      </c>
      <c r="C18" s="178" t="s">
        <v>201</v>
      </c>
      <c r="D18" s="181" t="s">
        <v>32</v>
      </c>
      <c r="E18" s="181"/>
      <c r="F18" s="181" t="s">
        <v>56</v>
      </c>
      <c r="G18" s="181"/>
      <c r="H18" s="61" t="s">
        <v>57</v>
      </c>
      <c r="I18" s="62"/>
      <c r="J18" s="62"/>
      <c r="K18" s="62"/>
      <c r="L18" s="62"/>
      <c r="M18" s="62"/>
      <c r="N18" s="62"/>
      <c r="O18" s="63">
        <f t="shared" si="2"/>
        <v>0</v>
      </c>
      <c r="P18" s="126">
        <v>150215</v>
      </c>
      <c r="Q18" s="141"/>
      <c r="R18" s="146"/>
      <c r="S18" s="147"/>
      <c r="T18" s="147"/>
      <c r="U18" s="147"/>
      <c r="V18" s="147"/>
      <c r="W18" s="147"/>
      <c r="X18" s="147"/>
      <c r="Y18" s="147"/>
      <c r="Z18" s="45"/>
      <c r="AA18" s="17"/>
    </row>
    <row r="19" spans="1:26" ht="15.75">
      <c r="A19" s="181"/>
      <c r="B19" s="192"/>
      <c r="C19" s="179"/>
      <c r="D19" s="181"/>
      <c r="E19" s="181"/>
      <c r="F19" s="181"/>
      <c r="G19" s="181"/>
      <c r="H19" s="61" t="s">
        <v>58</v>
      </c>
      <c r="I19" s="62"/>
      <c r="J19" s="62"/>
      <c r="K19" s="62"/>
      <c r="L19" s="62"/>
      <c r="M19" s="62"/>
      <c r="N19" s="62"/>
      <c r="O19" s="63">
        <f t="shared" si="2"/>
        <v>0</v>
      </c>
      <c r="P19" s="126">
        <v>150215</v>
      </c>
      <c r="Q19" s="141"/>
      <c r="R19" s="146"/>
      <c r="S19" s="147"/>
      <c r="T19" s="147"/>
      <c r="U19" s="147"/>
      <c r="V19" s="147"/>
      <c r="W19" s="147"/>
      <c r="X19" s="148"/>
      <c r="Y19" s="147"/>
      <c r="Z19" s="45"/>
    </row>
    <row r="20" spans="1:27" ht="15.75">
      <c r="A20" s="181"/>
      <c r="B20" s="192"/>
      <c r="C20" s="179"/>
      <c r="D20" s="181"/>
      <c r="E20" s="181"/>
      <c r="F20" s="181"/>
      <c r="G20" s="181"/>
      <c r="H20" s="61" t="s">
        <v>59</v>
      </c>
      <c r="I20" s="62"/>
      <c r="J20" s="62"/>
      <c r="K20" s="62"/>
      <c r="L20" s="62"/>
      <c r="M20" s="62"/>
      <c r="N20" s="62"/>
      <c r="O20" s="63">
        <f t="shared" si="2"/>
        <v>0</v>
      </c>
      <c r="P20" s="126">
        <v>60000</v>
      </c>
      <c r="Q20" s="141"/>
      <c r="R20" s="146"/>
      <c r="S20" s="147"/>
      <c r="T20" s="147"/>
      <c r="U20" s="147"/>
      <c r="V20" s="147"/>
      <c r="W20" s="147"/>
      <c r="X20" s="148"/>
      <c r="Y20" s="147"/>
      <c r="Z20" s="45"/>
      <c r="AA20" s="18"/>
    </row>
    <row r="21" spans="1:27" ht="15.75">
      <c r="A21" s="181"/>
      <c r="B21" s="192"/>
      <c r="C21" s="179"/>
      <c r="D21" s="181"/>
      <c r="E21" s="181"/>
      <c r="F21" s="181"/>
      <c r="G21" s="181"/>
      <c r="H21" s="61" t="s">
        <v>60</v>
      </c>
      <c r="I21" s="62"/>
      <c r="J21" s="62"/>
      <c r="K21" s="62"/>
      <c r="L21" s="62"/>
      <c r="M21" s="62"/>
      <c r="N21" s="62"/>
      <c r="O21" s="63">
        <f t="shared" si="2"/>
        <v>0</v>
      </c>
      <c r="P21" s="126"/>
      <c r="Q21" s="141"/>
      <c r="R21" s="149"/>
      <c r="S21" s="147"/>
      <c r="T21" s="147"/>
      <c r="U21" s="147"/>
      <c r="V21" s="147"/>
      <c r="W21" s="147"/>
      <c r="X21" s="148"/>
      <c r="Y21" s="147"/>
      <c r="Z21" s="45"/>
      <c r="AA21" s="17"/>
    </row>
    <row r="22" spans="1:27" ht="15.75">
      <c r="A22" s="181"/>
      <c r="B22" s="192"/>
      <c r="C22" s="180"/>
      <c r="D22" s="181"/>
      <c r="E22" s="181"/>
      <c r="F22" s="181"/>
      <c r="G22" s="181"/>
      <c r="H22" s="61" t="s">
        <v>61</v>
      </c>
      <c r="I22" s="64">
        <f aca="true" t="shared" si="4" ref="I22:N22">I18+I19+I20+I21</f>
        <v>0</v>
      </c>
      <c r="J22" s="64">
        <f t="shared" si="4"/>
        <v>0</v>
      </c>
      <c r="K22" s="64">
        <f t="shared" si="4"/>
        <v>0</v>
      </c>
      <c r="L22" s="64">
        <f t="shared" si="4"/>
        <v>0</v>
      </c>
      <c r="M22" s="64">
        <f t="shared" si="4"/>
        <v>0</v>
      </c>
      <c r="N22" s="64">
        <f t="shared" si="4"/>
        <v>0</v>
      </c>
      <c r="O22" s="63">
        <f>I22+J22+K22+L22+M22+N22</f>
        <v>0</v>
      </c>
      <c r="P22" s="126">
        <f>P18+P19+P20+P21</f>
        <v>360430</v>
      </c>
      <c r="Q22" s="141"/>
      <c r="R22" s="147"/>
      <c r="S22" s="150"/>
      <c r="T22" s="150"/>
      <c r="U22" s="150"/>
      <c r="V22" s="150"/>
      <c r="W22" s="150"/>
      <c r="X22" s="151"/>
      <c r="Y22" s="150"/>
      <c r="Z22" s="59"/>
      <c r="AA22" s="17"/>
    </row>
    <row r="23" spans="1:25" ht="13.5" customHeight="1">
      <c r="A23" s="181">
        <v>2</v>
      </c>
      <c r="B23" s="192" t="s">
        <v>31</v>
      </c>
      <c r="C23" s="181" t="s">
        <v>202</v>
      </c>
      <c r="D23" s="181" t="s">
        <v>32</v>
      </c>
      <c r="E23" s="181"/>
      <c r="F23" s="181" t="s">
        <v>56</v>
      </c>
      <c r="G23" s="181"/>
      <c r="H23" s="61" t="s">
        <v>57</v>
      </c>
      <c r="I23" s="62"/>
      <c r="J23" s="62"/>
      <c r="K23" s="62"/>
      <c r="L23" s="62"/>
      <c r="M23" s="62"/>
      <c r="N23" s="62"/>
      <c r="O23" s="63">
        <f aca="true" t="shared" si="5" ref="O23:O86">I23+J23+K23+L23+M23+N23</f>
        <v>0</v>
      </c>
      <c r="P23" s="126">
        <v>150215</v>
      </c>
      <c r="Q23" s="141"/>
      <c r="R23" s="183"/>
      <c r="S23" s="183"/>
      <c r="T23" s="143"/>
      <c r="U23" s="143"/>
      <c r="V23" s="143"/>
      <c r="W23" s="143"/>
      <c r="X23" s="152"/>
      <c r="Y23" s="143"/>
    </row>
    <row r="24" spans="1:25" ht="15.75">
      <c r="A24" s="181"/>
      <c r="B24" s="192"/>
      <c r="C24" s="181"/>
      <c r="D24" s="181"/>
      <c r="E24" s="181"/>
      <c r="F24" s="181"/>
      <c r="G24" s="181"/>
      <c r="H24" s="61" t="s">
        <v>58</v>
      </c>
      <c r="I24" s="62"/>
      <c r="J24" s="62"/>
      <c r="K24" s="62"/>
      <c r="L24" s="62"/>
      <c r="M24" s="62"/>
      <c r="N24" s="62"/>
      <c r="O24" s="63">
        <f t="shared" si="5"/>
        <v>0</v>
      </c>
      <c r="P24" s="126">
        <v>150215</v>
      </c>
      <c r="Q24" s="141"/>
      <c r="R24" s="143"/>
      <c r="S24" s="144"/>
      <c r="T24" s="144"/>
      <c r="U24" s="144"/>
      <c r="V24" s="144"/>
      <c r="W24" s="145"/>
      <c r="X24" s="145"/>
      <c r="Y24" s="150"/>
    </row>
    <row r="25" spans="1:26" ht="15.75">
      <c r="A25" s="181"/>
      <c r="B25" s="192"/>
      <c r="C25" s="181"/>
      <c r="D25" s="181"/>
      <c r="E25" s="181"/>
      <c r="F25" s="181"/>
      <c r="G25" s="181"/>
      <c r="H25" s="61" t="s">
        <v>59</v>
      </c>
      <c r="I25" s="62"/>
      <c r="J25" s="62"/>
      <c r="K25" s="62"/>
      <c r="L25" s="62"/>
      <c r="M25" s="62"/>
      <c r="N25" s="62"/>
      <c r="O25" s="63">
        <f t="shared" si="5"/>
        <v>0</v>
      </c>
      <c r="P25" s="126">
        <v>60000</v>
      </c>
      <c r="Q25" s="141"/>
      <c r="R25" s="144"/>
      <c r="S25" s="147"/>
      <c r="T25" s="147"/>
      <c r="U25" s="147"/>
      <c r="V25" s="147"/>
      <c r="W25" s="147"/>
      <c r="X25" s="148"/>
      <c r="Y25" s="147"/>
      <c r="Z25" s="17"/>
    </row>
    <row r="26" spans="1:26" ht="15.75">
      <c r="A26" s="181"/>
      <c r="B26" s="192"/>
      <c r="C26" s="181"/>
      <c r="D26" s="181"/>
      <c r="E26" s="181"/>
      <c r="F26" s="181"/>
      <c r="G26" s="181"/>
      <c r="H26" s="61" t="s">
        <v>60</v>
      </c>
      <c r="I26" s="62"/>
      <c r="J26" s="62"/>
      <c r="K26" s="62"/>
      <c r="L26" s="62"/>
      <c r="M26" s="62"/>
      <c r="N26" s="62"/>
      <c r="O26" s="63">
        <f t="shared" si="5"/>
        <v>0</v>
      </c>
      <c r="P26" s="126"/>
      <c r="Q26" s="141"/>
      <c r="R26" s="144"/>
      <c r="S26" s="147"/>
      <c r="T26" s="147"/>
      <c r="U26" s="147"/>
      <c r="V26" s="147"/>
      <c r="W26" s="147"/>
      <c r="X26" s="148"/>
      <c r="Y26" s="147"/>
      <c r="Z26" s="17"/>
    </row>
    <row r="27" spans="1:26" ht="17.25" customHeight="1">
      <c r="A27" s="181"/>
      <c r="B27" s="192"/>
      <c r="C27" s="181"/>
      <c r="D27" s="181"/>
      <c r="E27" s="181"/>
      <c r="F27" s="181"/>
      <c r="G27" s="181"/>
      <c r="H27" s="61" t="s">
        <v>61</v>
      </c>
      <c r="I27" s="64">
        <f aca="true" t="shared" si="6" ref="I27:N27">I23+I24+I25+I26</f>
        <v>0</v>
      </c>
      <c r="J27" s="64">
        <f t="shared" si="6"/>
        <v>0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3">
        <f t="shared" si="5"/>
        <v>0</v>
      </c>
      <c r="P27" s="126">
        <f>P23+P24+P25+P26</f>
        <v>360430</v>
      </c>
      <c r="Q27" s="141"/>
      <c r="R27" s="144"/>
      <c r="S27" s="147"/>
      <c r="T27" s="147"/>
      <c r="U27" s="147"/>
      <c r="V27" s="147"/>
      <c r="W27" s="147"/>
      <c r="X27" s="148"/>
      <c r="Y27" s="147"/>
      <c r="Z27" s="17"/>
    </row>
    <row r="28" spans="1:26" ht="17.25" customHeight="1">
      <c r="A28" s="181">
        <v>3</v>
      </c>
      <c r="B28" s="192" t="s">
        <v>31</v>
      </c>
      <c r="C28" s="178" t="s">
        <v>581</v>
      </c>
      <c r="D28" s="181" t="s">
        <v>32</v>
      </c>
      <c r="E28" s="181"/>
      <c r="F28" s="181" t="s">
        <v>56</v>
      </c>
      <c r="G28" s="181"/>
      <c r="H28" s="61" t="s">
        <v>57</v>
      </c>
      <c r="I28" s="62"/>
      <c r="J28" s="62"/>
      <c r="K28" s="62"/>
      <c r="L28" s="62"/>
      <c r="M28" s="62"/>
      <c r="N28" s="62"/>
      <c r="O28" s="63">
        <f t="shared" si="5"/>
        <v>0</v>
      </c>
      <c r="P28" s="126"/>
      <c r="Q28" s="141"/>
      <c r="R28" s="144"/>
      <c r="S28" s="147"/>
      <c r="T28" s="147"/>
      <c r="U28" s="147"/>
      <c r="V28" s="147"/>
      <c r="W28" s="147"/>
      <c r="X28" s="148"/>
      <c r="Y28" s="147"/>
      <c r="Z28" s="17"/>
    </row>
    <row r="29" spans="1:26" ht="17.25" customHeight="1">
      <c r="A29" s="181"/>
      <c r="B29" s="192"/>
      <c r="C29" s="179"/>
      <c r="D29" s="181"/>
      <c r="E29" s="181"/>
      <c r="F29" s="181"/>
      <c r="G29" s="181"/>
      <c r="H29" s="61" t="s">
        <v>58</v>
      </c>
      <c r="I29" s="62"/>
      <c r="J29" s="62"/>
      <c r="K29" s="62"/>
      <c r="L29" s="62"/>
      <c r="M29" s="62"/>
      <c r="N29" s="62"/>
      <c r="O29" s="63">
        <f t="shared" si="5"/>
        <v>0</v>
      </c>
      <c r="P29" s="126"/>
      <c r="Q29" s="141"/>
      <c r="R29" s="144"/>
      <c r="S29" s="147"/>
      <c r="T29" s="147"/>
      <c r="U29" s="147"/>
      <c r="V29" s="147"/>
      <c r="W29" s="147"/>
      <c r="X29" s="148"/>
      <c r="Y29" s="147"/>
      <c r="Z29" s="17"/>
    </row>
    <row r="30" spans="1:26" ht="17.25" customHeight="1">
      <c r="A30" s="181"/>
      <c r="B30" s="192"/>
      <c r="C30" s="179"/>
      <c r="D30" s="181"/>
      <c r="E30" s="181"/>
      <c r="F30" s="181"/>
      <c r="G30" s="181"/>
      <c r="H30" s="61" t="s">
        <v>59</v>
      </c>
      <c r="I30" s="62"/>
      <c r="J30" s="62"/>
      <c r="K30" s="62"/>
      <c r="L30" s="62"/>
      <c r="M30" s="62"/>
      <c r="N30" s="62"/>
      <c r="O30" s="63">
        <f t="shared" si="5"/>
        <v>0</v>
      </c>
      <c r="P30" s="126"/>
      <c r="Q30" s="141"/>
      <c r="R30" s="144"/>
      <c r="S30" s="147"/>
      <c r="T30" s="147"/>
      <c r="U30" s="147"/>
      <c r="V30" s="147"/>
      <c r="W30" s="147"/>
      <c r="X30" s="148"/>
      <c r="Y30" s="147"/>
      <c r="Z30" s="17"/>
    </row>
    <row r="31" spans="1:26" ht="17.25" customHeight="1">
      <c r="A31" s="181"/>
      <c r="B31" s="192"/>
      <c r="C31" s="179"/>
      <c r="D31" s="181"/>
      <c r="E31" s="181"/>
      <c r="F31" s="181"/>
      <c r="G31" s="181"/>
      <c r="H31" s="61" t="s">
        <v>60</v>
      </c>
      <c r="I31" s="62"/>
      <c r="J31" s="62"/>
      <c r="K31" s="62"/>
      <c r="L31" s="62"/>
      <c r="M31" s="62"/>
      <c r="N31" s="62"/>
      <c r="O31" s="63">
        <f t="shared" si="5"/>
        <v>0</v>
      </c>
      <c r="P31" s="126"/>
      <c r="Q31" s="141"/>
      <c r="R31" s="144"/>
      <c r="S31" s="147"/>
      <c r="T31" s="147"/>
      <c r="U31" s="147"/>
      <c r="V31" s="147"/>
      <c r="W31" s="147"/>
      <c r="X31" s="148"/>
      <c r="Y31" s="147"/>
      <c r="Z31" s="17"/>
    </row>
    <row r="32" spans="1:26" ht="17.25" customHeight="1">
      <c r="A32" s="181"/>
      <c r="B32" s="192"/>
      <c r="C32" s="180"/>
      <c r="D32" s="181"/>
      <c r="E32" s="181"/>
      <c r="F32" s="181"/>
      <c r="G32" s="181"/>
      <c r="H32" s="61" t="s">
        <v>61</v>
      </c>
      <c r="I32" s="64">
        <f aca="true" t="shared" si="7" ref="I32:N32">I28+I29+I30+I31</f>
        <v>0</v>
      </c>
      <c r="J32" s="64">
        <f t="shared" si="7"/>
        <v>0</v>
      </c>
      <c r="K32" s="64">
        <f t="shared" si="7"/>
        <v>0</v>
      </c>
      <c r="L32" s="64">
        <f t="shared" si="7"/>
        <v>0</v>
      </c>
      <c r="M32" s="64">
        <f t="shared" si="7"/>
        <v>0</v>
      </c>
      <c r="N32" s="64">
        <f t="shared" si="7"/>
        <v>0</v>
      </c>
      <c r="O32" s="63">
        <f t="shared" si="5"/>
        <v>0</v>
      </c>
      <c r="P32" s="126">
        <f>P28+P29+P30+P31</f>
        <v>0</v>
      </c>
      <c r="Q32" s="141"/>
      <c r="R32" s="144"/>
      <c r="S32" s="147"/>
      <c r="T32" s="147"/>
      <c r="U32" s="147"/>
      <c r="V32" s="147"/>
      <c r="W32" s="147"/>
      <c r="X32" s="148"/>
      <c r="Y32" s="147"/>
      <c r="Z32" s="17"/>
    </row>
    <row r="33" spans="1:26" ht="16.5" customHeight="1">
      <c r="A33" s="181">
        <v>4</v>
      </c>
      <c r="B33" s="192" t="s">
        <v>31</v>
      </c>
      <c r="C33" s="181" t="s">
        <v>206</v>
      </c>
      <c r="D33" s="181" t="s">
        <v>32</v>
      </c>
      <c r="E33" s="181"/>
      <c r="F33" s="181" t="s">
        <v>56</v>
      </c>
      <c r="G33" s="181"/>
      <c r="H33" s="61" t="s">
        <v>57</v>
      </c>
      <c r="I33" s="62"/>
      <c r="J33" s="62"/>
      <c r="K33" s="62"/>
      <c r="L33" s="62"/>
      <c r="M33" s="62"/>
      <c r="N33" s="62"/>
      <c r="O33" s="63">
        <f t="shared" si="5"/>
        <v>0</v>
      </c>
      <c r="P33" s="126"/>
      <c r="Q33" s="141"/>
      <c r="R33" s="144"/>
      <c r="S33" s="147"/>
      <c r="T33" s="147"/>
      <c r="U33" s="147"/>
      <c r="V33" s="147"/>
      <c r="W33" s="147"/>
      <c r="X33" s="148"/>
      <c r="Y33" s="147"/>
      <c r="Z33" s="17"/>
    </row>
    <row r="34" spans="1:27" ht="15.75" customHeight="1">
      <c r="A34" s="181"/>
      <c r="B34" s="192"/>
      <c r="C34" s="181"/>
      <c r="D34" s="181"/>
      <c r="E34" s="181"/>
      <c r="F34" s="181"/>
      <c r="G34" s="181"/>
      <c r="H34" s="61" t="s">
        <v>58</v>
      </c>
      <c r="I34" s="62"/>
      <c r="J34" s="62"/>
      <c r="K34" s="62"/>
      <c r="L34" s="62"/>
      <c r="M34" s="62"/>
      <c r="N34" s="62"/>
      <c r="O34" s="63">
        <f t="shared" si="5"/>
        <v>0</v>
      </c>
      <c r="P34" s="126">
        <v>234045.08</v>
      </c>
      <c r="Q34" s="141"/>
      <c r="R34" s="143"/>
      <c r="S34" s="150"/>
      <c r="T34" s="150"/>
      <c r="U34" s="150"/>
      <c r="V34" s="150"/>
      <c r="W34" s="150"/>
      <c r="X34" s="151"/>
      <c r="Y34" s="150"/>
      <c r="Z34" s="59"/>
      <c r="AA34" s="17"/>
    </row>
    <row r="35" spans="1:27" ht="15.75">
      <c r="A35" s="181"/>
      <c r="B35" s="192"/>
      <c r="C35" s="181"/>
      <c r="D35" s="181"/>
      <c r="E35" s="181"/>
      <c r="F35" s="181"/>
      <c r="G35" s="181"/>
      <c r="H35" s="61" t="s">
        <v>59</v>
      </c>
      <c r="I35" s="62"/>
      <c r="J35" s="62"/>
      <c r="K35" s="62"/>
      <c r="L35" s="62"/>
      <c r="M35" s="62"/>
      <c r="N35" s="62"/>
      <c r="O35" s="63">
        <f t="shared" si="5"/>
        <v>0</v>
      </c>
      <c r="P35" s="126">
        <v>59775.28</v>
      </c>
      <c r="Q35" s="141"/>
      <c r="R35" s="183"/>
      <c r="S35" s="184"/>
      <c r="T35" s="143"/>
      <c r="U35" s="143"/>
      <c r="V35" s="143"/>
      <c r="W35" s="143"/>
      <c r="X35" s="152"/>
      <c r="Y35" s="143"/>
      <c r="AA35" s="17"/>
    </row>
    <row r="36" spans="1:27" ht="15.75">
      <c r="A36" s="181"/>
      <c r="B36" s="192"/>
      <c r="C36" s="181"/>
      <c r="D36" s="181"/>
      <c r="E36" s="181"/>
      <c r="F36" s="181"/>
      <c r="G36" s="181"/>
      <c r="H36" s="61" t="s">
        <v>60</v>
      </c>
      <c r="I36" s="62"/>
      <c r="J36" s="62"/>
      <c r="K36" s="62"/>
      <c r="L36" s="62"/>
      <c r="M36" s="62"/>
      <c r="N36" s="62"/>
      <c r="O36" s="63">
        <f t="shared" si="5"/>
        <v>0</v>
      </c>
      <c r="P36" s="126"/>
      <c r="Q36" s="141"/>
      <c r="R36" s="143"/>
      <c r="S36" s="144"/>
      <c r="T36" s="144"/>
      <c r="U36" s="144"/>
      <c r="V36" s="144"/>
      <c r="W36" s="145"/>
      <c r="X36" s="145"/>
      <c r="Y36" s="144"/>
      <c r="AA36" s="17"/>
    </row>
    <row r="37" spans="1:26" ht="15.75">
      <c r="A37" s="181"/>
      <c r="B37" s="192"/>
      <c r="C37" s="181"/>
      <c r="D37" s="181"/>
      <c r="E37" s="181"/>
      <c r="F37" s="181"/>
      <c r="G37" s="181"/>
      <c r="H37" s="61" t="s">
        <v>61</v>
      </c>
      <c r="I37" s="64">
        <f aca="true" t="shared" si="8" ref="I37:N37">I33+I34+I35+I36</f>
        <v>0</v>
      </c>
      <c r="J37" s="64">
        <f t="shared" si="8"/>
        <v>0</v>
      </c>
      <c r="K37" s="64">
        <f t="shared" si="8"/>
        <v>0</v>
      </c>
      <c r="L37" s="64">
        <f t="shared" si="8"/>
        <v>0</v>
      </c>
      <c r="M37" s="64">
        <f t="shared" si="8"/>
        <v>0</v>
      </c>
      <c r="N37" s="64">
        <f t="shared" si="8"/>
        <v>0</v>
      </c>
      <c r="O37" s="63">
        <f t="shared" si="5"/>
        <v>0</v>
      </c>
      <c r="P37" s="126">
        <f>P33+P34+P35+P36</f>
        <v>293820.36</v>
      </c>
      <c r="Q37" s="141"/>
      <c r="R37" s="144"/>
      <c r="S37" s="147"/>
      <c r="T37" s="147"/>
      <c r="U37" s="147"/>
      <c r="V37" s="147"/>
      <c r="W37" s="147"/>
      <c r="X37" s="148"/>
      <c r="Y37" s="147"/>
      <c r="Z37" s="17"/>
    </row>
    <row r="38" spans="1:26" ht="19.5" customHeight="1">
      <c r="A38" s="181">
        <v>5</v>
      </c>
      <c r="B38" s="192" t="s">
        <v>31</v>
      </c>
      <c r="C38" s="181" t="s">
        <v>166</v>
      </c>
      <c r="D38" s="181" t="s">
        <v>32</v>
      </c>
      <c r="E38" s="181"/>
      <c r="F38" s="181" t="s">
        <v>56</v>
      </c>
      <c r="G38" s="181"/>
      <c r="H38" s="61" t="s">
        <v>57</v>
      </c>
      <c r="I38" s="62"/>
      <c r="J38" s="62"/>
      <c r="K38" s="62"/>
      <c r="L38" s="62"/>
      <c r="M38" s="62"/>
      <c r="N38" s="62"/>
      <c r="O38" s="63">
        <f t="shared" si="5"/>
        <v>0</v>
      </c>
      <c r="P38" s="126"/>
      <c r="Q38" s="141"/>
      <c r="R38" s="144"/>
      <c r="S38" s="147"/>
      <c r="T38" s="147"/>
      <c r="U38" s="147"/>
      <c r="V38" s="147"/>
      <c r="W38" s="147"/>
      <c r="X38" s="148"/>
      <c r="Y38" s="147"/>
      <c r="Z38" s="17"/>
    </row>
    <row r="39" spans="1:26" ht="15.75">
      <c r="A39" s="181"/>
      <c r="B39" s="192"/>
      <c r="C39" s="181"/>
      <c r="D39" s="181"/>
      <c r="E39" s="181"/>
      <c r="F39" s="181"/>
      <c r="G39" s="181"/>
      <c r="H39" s="61" t="s">
        <v>58</v>
      </c>
      <c r="I39" s="62"/>
      <c r="J39" s="62"/>
      <c r="K39" s="62"/>
      <c r="L39" s="62"/>
      <c r="M39" s="62"/>
      <c r="N39" s="62"/>
      <c r="O39" s="63">
        <f t="shared" si="5"/>
        <v>0</v>
      </c>
      <c r="P39" s="126">
        <v>234045.08</v>
      </c>
      <c r="Q39" s="141"/>
      <c r="R39" s="144"/>
      <c r="S39" s="147"/>
      <c r="T39" s="147"/>
      <c r="U39" s="147"/>
      <c r="V39" s="147"/>
      <c r="W39" s="147"/>
      <c r="X39" s="148"/>
      <c r="Y39" s="147"/>
      <c r="Z39" s="17"/>
    </row>
    <row r="40" spans="1:26" ht="15.75">
      <c r="A40" s="181"/>
      <c r="B40" s="192"/>
      <c r="C40" s="181"/>
      <c r="D40" s="181"/>
      <c r="E40" s="181"/>
      <c r="F40" s="181"/>
      <c r="G40" s="181"/>
      <c r="H40" s="61" t="s">
        <v>59</v>
      </c>
      <c r="I40" s="62"/>
      <c r="J40" s="62"/>
      <c r="K40" s="62"/>
      <c r="L40" s="62"/>
      <c r="M40" s="62"/>
      <c r="N40" s="62"/>
      <c r="O40" s="63">
        <f t="shared" si="5"/>
        <v>0</v>
      </c>
      <c r="P40" s="126">
        <v>60000</v>
      </c>
      <c r="Q40" s="141"/>
      <c r="R40" s="144"/>
      <c r="S40" s="147"/>
      <c r="T40" s="147"/>
      <c r="U40" s="147"/>
      <c r="V40" s="147"/>
      <c r="W40" s="147"/>
      <c r="X40" s="148"/>
      <c r="Y40" s="147"/>
      <c r="Z40" s="17"/>
    </row>
    <row r="41" spans="1:26" ht="15.75">
      <c r="A41" s="181"/>
      <c r="B41" s="192"/>
      <c r="C41" s="181"/>
      <c r="D41" s="181"/>
      <c r="E41" s="181"/>
      <c r="F41" s="181"/>
      <c r="G41" s="181"/>
      <c r="H41" s="61" t="s">
        <v>60</v>
      </c>
      <c r="I41" s="62"/>
      <c r="J41" s="62"/>
      <c r="K41" s="62"/>
      <c r="L41" s="62"/>
      <c r="M41" s="62"/>
      <c r="N41" s="62"/>
      <c r="O41" s="63">
        <f t="shared" si="5"/>
        <v>0</v>
      </c>
      <c r="P41" s="126"/>
      <c r="Q41" s="141"/>
      <c r="R41" s="143"/>
      <c r="S41" s="147"/>
      <c r="T41" s="147"/>
      <c r="U41" s="147"/>
      <c r="V41" s="147"/>
      <c r="W41" s="147"/>
      <c r="X41" s="151"/>
      <c r="Y41" s="147"/>
      <c r="Z41" s="59"/>
    </row>
    <row r="42" spans="1:25" ht="15.75">
      <c r="A42" s="181"/>
      <c r="B42" s="192"/>
      <c r="C42" s="181"/>
      <c r="D42" s="181"/>
      <c r="E42" s="181"/>
      <c r="F42" s="181"/>
      <c r="G42" s="181"/>
      <c r="H42" s="61" t="s">
        <v>61</v>
      </c>
      <c r="I42" s="64">
        <f aca="true" t="shared" si="9" ref="I42:N42">I38+I39+I40+I41</f>
        <v>0</v>
      </c>
      <c r="J42" s="64">
        <f t="shared" si="9"/>
        <v>0</v>
      </c>
      <c r="K42" s="64">
        <f t="shared" si="9"/>
        <v>0</v>
      </c>
      <c r="L42" s="64">
        <f t="shared" si="9"/>
        <v>0</v>
      </c>
      <c r="M42" s="64">
        <f t="shared" si="9"/>
        <v>0</v>
      </c>
      <c r="N42" s="64">
        <f t="shared" si="9"/>
        <v>0</v>
      </c>
      <c r="O42" s="63">
        <f t="shared" si="5"/>
        <v>0</v>
      </c>
      <c r="P42" s="126">
        <f>P38+P39+P40+P41</f>
        <v>294045.07999999996</v>
      </c>
      <c r="Q42" s="141"/>
      <c r="R42" s="143"/>
      <c r="S42" s="143"/>
      <c r="T42" s="143"/>
      <c r="U42" s="143"/>
      <c r="V42" s="143"/>
      <c r="W42" s="143"/>
      <c r="X42" s="143"/>
      <c r="Y42" s="143"/>
    </row>
    <row r="43" spans="1:17" ht="13.5" customHeight="1">
      <c r="A43" s="181">
        <v>6</v>
      </c>
      <c r="B43" s="192" t="s">
        <v>31</v>
      </c>
      <c r="C43" s="197" t="s">
        <v>582</v>
      </c>
      <c r="D43" s="181" t="s">
        <v>32</v>
      </c>
      <c r="E43" s="181"/>
      <c r="F43" s="181" t="s">
        <v>56</v>
      </c>
      <c r="G43" s="181"/>
      <c r="H43" s="61" t="s">
        <v>57</v>
      </c>
      <c r="I43" s="62"/>
      <c r="J43" s="62"/>
      <c r="K43" s="62"/>
      <c r="L43" s="62"/>
      <c r="M43" s="62"/>
      <c r="N43" s="62"/>
      <c r="O43" s="63">
        <f t="shared" si="5"/>
        <v>0</v>
      </c>
      <c r="P43" s="126"/>
      <c r="Q43" s="141"/>
    </row>
    <row r="44" spans="1:17" ht="15.75">
      <c r="A44" s="181"/>
      <c r="B44" s="192"/>
      <c r="C44" s="197"/>
      <c r="D44" s="181"/>
      <c r="E44" s="181"/>
      <c r="F44" s="181"/>
      <c r="G44" s="181"/>
      <c r="H44" s="61" t="s">
        <v>58</v>
      </c>
      <c r="I44" s="62"/>
      <c r="J44" s="62"/>
      <c r="K44" s="62"/>
      <c r="L44" s="62"/>
      <c r="M44" s="62"/>
      <c r="N44" s="62"/>
      <c r="O44" s="63">
        <f t="shared" si="5"/>
        <v>0</v>
      </c>
      <c r="P44" s="126">
        <v>101990.98</v>
      </c>
      <c r="Q44" s="141"/>
    </row>
    <row r="45" spans="1:20" ht="15.75">
      <c r="A45" s="181"/>
      <c r="B45" s="192"/>
      <c r="C45" s="197"/>
      <c r="D45" s="181"/>
      <c r="E45" s="181"/>
      <c r="F45" s="181"/>
      <c r="G45" s="181"/>
      <c r="H45" s="61" t="s">
        <v>59</v>
      </c>
      <c r="I45" s="62"/>
      <c r="J45" s="62"/>
      <c r="K45" s="62"/>
      <c r="L45" s="62"/>
      <c r="M45" s="62"/>
      <c r="N45" s="62"/>
      <c r="O45" s="63">
        <f t="shared" si="5"/>
        <v>0</v>
      </c>
      <c r="P45" s="126">
        <v>26048.58</v>
      </c>
      <c r="Q45" s="141"/>
      <c r="T45" s="45"/>
    </row>
    <row r="46" spans="1:18" ht="15.75">
      <c r="A46" s="181"/>
      <c r="B46" s="192"/>
      <c r="C46" s="197"/>
      <c r="D46" s="181"/>
      <c r="E46" s="181"/>
      <c r="F46" s="181"/>
      <c r="G46" s="181"/>
      <c r="H46" s="61" t="s">
        <v>60</v>
      </c>
      <c r="I46" s="62"/>
      <c r="J46" s="62"/>
      <c r="K46" s="62"/>
      <c r="L46" s="62"/>
      <c r="M46" s="62"/>
      <c r="N46" s="62"/>
      <c r="O46" s="63">
        <f t="shared" si="5"/>
        <v>0</v>
      </c>
      <c r="P46" s="126"/>
      <c r="Q46" s="141"/>
      <c r="R46" s="45"/>
    </row>
    <row r="47" spans="1:17" ht="15.75">
      <c r="A47" s="181"/>
      <c r="B47" s="192"/>
      <c r="C47" s="197"/>
      <c r="D47" s="181"/>
      <c r="E47" s="181"/>
      <c r="F47" s="181"/>
      <c r="G47" s="181"/>
      <c r="H47" s="61" t="s">
        <v>61</v>
      </c>
      <c r="I47" s="64">
        <f aca="true" t="shared" si="10" ref="I47:N47">I43+I44+I45+I46</f>
        <v>0</v>
      </c>
      <c r="J47" s="64">
        <f t="shared" si="10"/>
        <v>0</v>
      </c>
      <c r="K47" s="64">
        <f t="shared" si="10"/>
        <v>0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3">
        <f t="shared" si="5"/>
        <v>0</v>
      </c>
      <c r="P47" s="126">
        <f>P43+P44+P45+P46</f>
        <v>128039.56</v>
      </c>
      <c r="Q47" s="141"/>
    </row>
    <row r="48" spans="1:17" ht="15.75">
      <c r="A48" s="181">
        <v>7</v>
      </c>
      <c r="B48" s="192" t="s">
        <v>31</v>
      </c>
      <c r="C48" s="197" t="s">
        <v>357</v>
      </c>
      <c r="D48" s="181" t="s">
        <v>32</v>
      </c>
      <c r="E48" s="181"/>
      <c r="F48" s="181" t="s">
        <v>56</v>
      </c>
      <c r="G48" s="181"/>
      <c r="H48" s="61" t="s">
        <v>57</v>
      </c>
      <c r="I48" s="62"/>
      <c r="J48" s="62"/>
      <c r="K48" s="62"/>
      <c r="L48" s="62"/>
      <c r="M48" s="62"/>
      <c r="N48" s="62"/>
      <c r="O48" s="63">
        <f t="shared" si="5"/>
        <v>0</v>
      </c>
      <c r="P48" s="126"/>
      <c r="Q48" s="141"/>
    </row>
    <row r="49" spans="1:17" ht="15.75">
      <c r="A49" s="181"/>
      <c r="B49" s="192"/>
      <c r="C49" s="197"/>
      <c r="D49" s="181"/>
      <c r="E49" s="181"/>
      <c r="F49" s="181"/>
      <c r="G49" s="181"/>
      <c r="H49" s="61" t="s">
        <v>58</v>
      </c>
      <c r="I49" s="62"/>
      <c r="J49" s="62"/>
      <c r="K49" s="62"/>
      <c r="L49" s="62"/>
      <c r="M49" s="62"/>
      <c r="N49" s="62"/>
      <c r="O49" s="63">
        <f t="shared" si="5"/>
        <v>0</v>
      </c>
      <c r="P49" s="126">
        <v>102000</v>
      </c>
      <c r="Q49" s="141"/>
    </row>
    <row r="50" spans="1:17" ht="15.75">
      <c r="A50" s="181"/>
      <c r="B50" s="192"/>
      <c r="C50" s="197"/>
      <c r="D50" s="181"/>
      <c r="E50" s="181"/>
      <c r="F50" s="181"/>
      <c r="G50" s="181"/>
      <c r="H50" s="61" t="s">
        <v>59</v>
      </c>
      <c r="I50" s="62"/>
      <c r="J50" s="62"/>
      <c r="K50" s="62"/>
      <c r="L50" s="62"/>
      <c r="M50" s="62"/>
      <c r="N50" s="62"/>
      <c r="O50" s="63">
        <f t="shared" si="5"/>
        <v>0</v>
      </c>
      <c r="P50" s="126">
        <v>26000</v>
      </c>
      <c r="Q50" s="141"/>
    </row>
    <row r="51" spans="1:17" ht="15.75">
      <c r="A51" s="181"/>
      <c r="B51" s="192"/>
      <c r="C51" s="197"/>
      <c r="D51" s="181"/>
      <c r="E51" s="181"/>
      <c r="F51" s="181"/>
      <c r="G51" s="181"/>
      <c r="H51" s="61" t="s">
        <v>60</v>
      </c>
      <c r="I51" s="62"/>
      <c r="J51" s="62"/>
      <c r="K51" s="62"/>
      <c r="L51" s="62"/>
      <c r="M51" s="62"/>
      <c r="N51" s="62"/>
      <c r="O51" s="63">
        <f t="shared" si="5"/>
        <v>0</v>
      </c>
      <c r="P51" s="126"/>
      <c r="Q51" s="141"/>
    </row>
    <row r="52" spans="1:17" ht="15.75">
      <c r="A52" s="181"/>
      <c r="B52" s="192"/>
      <c r="C52" s="197"/>
      <c r="D52" s="181"/>
      <c r="E52" s="181"/>
      <c r="F52" s="181"/>
      <c r="G52" s="181"/>
      <c r="H52" s="61" t="s">
        <v>61</v>
      </c>
      <c r="I52" s="64">
        <f aca="true" t="shared" si="11" ref="I52:N52">I48+I49+I50+I51</f>
        <v>0</v>
      </c>
      <c r="J52" s="64">
        <f t="shared" si="11"/>
        <v>0</v>
      </c>
      <c r="K52" s="64">
        <f t="shared" si="11"/>
        <v>0</v>
      </c>
      <c r="L52" s="64">
        <f t="shared" si="11"/>
        <v>0</v>
      </c>
      <c r="M52" s="64">
        <f t="shared" si="11"/>
        <v>0</v>
      </c>
      <c r="N52" s="64">
        <f t="shared" si="11"/>
        <v>0</v>
      </c>
      <c r="O52" s="63">
        <f t="shared" si="5"/>
        <v>0</v>
      </c>
      <c r="P52" s="126">
        <f>P48+P49+P50+P51</f>
        <v>128000</v>
      </c>
      <c r="Q52" s="141"/>
    </row>
    <row r="53" spans="1:17" ht="13.5" customHeight="1">
      <c r="A53" s="181">
        <v>8</v>
      </c>
      <c r="B53" s="192" t="s">
        <v>31</v>
      </c>
      <c r="C53" s="181" t="s">
        <v>203</v>
      </c>
      <c r="D53" s="181" t="s">
        <v>32</v>
      </c>
      <c r="E53" s="181"/>
      <c r="F53" s="181" t="s">
        <v>56</v>
      </c>
      <c r="G53" s="181"/>
      <c r="H53" s="61" t="s">
        <v>57</v>
      </c>
      <c r="I53" s="62"/>
      <c r="J53" s="62"/>
      <c r="K53" s="62"/>
      <c r="L53" s="62"/>
      <c r="M53" s="62"/>
      <c r="N53" s="62"/>
      <c r="O53" s="63">
        <f t="shared" si="5"/>
        <v>0</v>
      </c>
      <c r="P53" s="126"/>
      <c r="Q53" s="141"/>
    </row>
    <row r="54" spans="1:17" ht="15.75">
      <c r="A54" s="181"/>
      <c r="B54" s="192"/>
      <c r="C54" s="181"/>
      <c r="D54" s="181"/>
      <c r="E54" s="181"/>
      <c r="F54" s="181"/>
      <c r="G54" s="181"/>
      <c r="H54" s="61" t="s">
        <v>58</v>
      </c>
      <c r="I54" s="62"/>
      <c r="J54" s="62"/>
      <c r="K54" s="62"/>
      <c r="L54" s="62"/>
      <c r="M54" s="62"/>
      <c r="N54" s="62"/>
      <c r="O54" s="63">
        <f t="shared" si="5"/>
        <v>0</v>
      </c>
      <c r="P54" s="126">
        <v>330000</v>
      </c>
      <c r="Q54" s="141"/>
    </row>
    <row r="55" spans="1:17" ht="15.75">
      <c r="A55" s="181"/>
      <c r="B55" s="192"/>
      <c r="C55" s="181"/>
      <c r="D55" s="181"/>
      <c r="E55" s="181"/>
      <c r="F55" s="181"/>
      <c r="G55" s="181"/>
      <c r="H55" s="61" t="s">
        <v>59</v>
      </c>
      <c r="I55" s="62"/>
      <c r="J55" s="62"/>
      <c r="K55" s="62"/>
      <c r="L55" s="62"/>
      <c r="M55" s="62"/>
      <c r="N55" s="62"/>
      <c r="O55" s="63">
        <f t="shared" si="5"/>
        <v>0</v>
      </c>
      <c r="P55" s="126">
        <v>26000</v>
      </c>
      <c r="Q55" s="141"/>
    </row>
    <row r="56" spans="1:17" ht="15.75">
      <c r="A56" s="181"/>
      <c r="B56" s="192"/>
      <c r="C56" s="181"/>
      <c r="D56" s="181"/>
      <c r="E56" s="181"/>
      <c r="F56" s="181"/>
      <c r="G56" s="181"/>
      <c r="H56" s="61" t="s">
        <v>60</v>
      </c>
      <c r="I56" s="62"/>
      <c r="J56" s="62"/>
      <c r="K56" s="62"/>
      <c r="L56" s="62"/>
      <c r="M56" s="62"/>
      <c r="N56" s="62"/>
      <c r="O56" s="63">
        <f t="shared" si="5"/>
        <v>0</v>
      </c>
      <c r="P56" s="126"/>
      <c r="Q56" s="141"/>
    </row>
    <row r="57" spans="1:17" ht="15.75">
      <c r="A57" s="181"/>
      <c r="B57" s="192"/>
      <c r="C57" s="181"/>
      <c r="D57" s="181"/>
      <c r="E57" s="181"/>
      <c r="F57" s="181"/>
      <c r="G57" s="181"/>
      <c r="H57" s="61" t="s">
        <v>61</v>
      </c>
      <c r="I57" s="64">
        <f aca="true" t="shared" si="12" ref="I57:N57">I53+I54+I55+I56</f>
        <v>0</v>
      </c>
      <c r="J57" s="64">
        <f t="shared" si="12"/>
        <v>0</v>
      </c>
      <c r="K57" s="64">
        <f t="shared" si="12"/>
        <v>0</v>
      </c>
      <c r="L57" s="64">
        <f t="shared" si="12"/>
        <v>0</v>
      </c>
      <c r="M57" s="64">
        <f t="shared" si="12"/>
        <v>0</v>
      </c>
      <c r="N57" s="64">
        <f t="shared" si="12"/>
        <v>0</v>
      </c>
      <c r="O57" s="63">
        <f t="shared" si="5"/>
        <v>0</v>
      </c>
      <c r="P57" s="126">
        <f>P53+P54+P55+P56</f>
        <v>356000</v>
      </c>
      <c r="Q57" s="141"/>
    </row>
    <row r="58" spans="1:17" ht="13.5" customHeight="1">
      <c r="A58" s="181">
        <v>9</v>
      </c>
      <c r="B58" s="192" t="s">
        <v>31</v>
      </c>
      <c r="C58" s="181" t="s">
        <v>133</v>
      </c>
      <c r="D58" s="181" t="s">
        <v>32</v>
      </c>
      <c r="E58" s="181"/>
      <c r="F58" s="181" t="s">
        <v>56</v>
      </c>
      <c r="G58" s="181"/>
      <c r="H58" s="61" t="s">
        <v>57</v>
      </c>
      <c r="I58" s="62"/>
      <c r="J58" s="62"/>
      <c r="K58" s="62"/>
      <c r="L58" s="62"/>
      <c r="M58" s="62"/>
      <c r="N58" s="62"/>
      <c r="O58" s="63">
        <f t="shared" si="5"/>
        <v>0</v>
      </c>
      <c r="P58" s="126"/>
      <c r="Q58" s="141"/>
    </row>
    <row r="59" spans="1:17" ht="15.75">
      <c r="A59" s="181"/>
      <c r="B59" s="192"/>
      <c r="C59" s="181"/>
      <c r="D59" s="181"/>
      <c r="E59" s="181"/>
      <c r="F59" s="181"/>
      <c r="G59" s="181"/>
      <c r="H59" s="61" t="s">
        <v>58</v>
      </c>
      <c r="I59" s="62"/>
      <c r="J59" s="62"/>
      <c r="K59" s="62"/>
      <c r="L59" s="62"/>
      <c r="M59" s="62"/>
      <c r="N59" s="62"/>
      <c r="O59" s="63">
        <f t="shared" si="5"/>
        <v>0</v>
      </c>
      <c r="P59" s="126">
        <v>310000</v>
      </c>
      <c r="Q59" s="141"/>
    </row>
    <row r="60" spans="1:17" ht="15.75">
      <c r="A60" s="181"/>
      <c r="B60" s="192"/>
      <c r="C60" s="181"/>
      <c r="D60" s="181"/>
      <c r="E60" s="181"/>
      <c r="F60" s="181"/>
      <c r="G60" s="181"/>
      <c r="H60" s="61" t="s">
        <v>59</v>
      </c>
      <c r="I60" s="62"/>
      <c r="J60" s="62"/>
      <c r="K60" s="62"/>
      <c r="L60" s="62"/>
      <c r="M60" s="62"/>
      <c r="N60" s="62"/>
      <c r="O60" s="63">
        <f t="shared" si="5"/>
        <v>0</v>
      </c>
      <c r="P60" s="126">
        <v>55100</v>
      </c>
      <c r="Q60" s="141"/>
    </row>
    <row r="61" spans="1:17" ht="15.75">
      <c r="A61" s="181"/>
      <c r="B61" s="192"/>
      <c r="C61" s="181"/>
      <c r="D61" s="181"/>
      <c r="E61" s="181"/>
      <c r="F61" s="181"/>
      <c r="G61" s="181"/>
      <c r="H61" s="61" t="s">
        <v>60</v>
      </c>
      <c r="I61" s="62"/>
      <c r="J61" s="62"/>
      <c r="K61" s="62"/>
      <c r="L61" s="62"/>
      <c r="M61" s="62"/>
      <c r="N61" s="62"/>
      <c r="O61" s="63">
        <f t="shared" si="5"/>
        <v>0</v>
      </c>
      <c r="P61" s="126"/>
      <c r="Q61" s="141"/>
    </row>
    <row r="62" spans="1:17" ht="15.75">
      <c r="A62" s="181"/>
      <c r="B62" s="192"/>
      <c r="C62" s="181"/>
      <c r="D62" s="181"/>
      <c r="E62" s="181"/>
      <c r="F62" s="181"/>
      <c r="G62" s="181"/>
      <c r="H62" s="61" t="s">
        <v>61</v>
      </c>
      <c r="I62" s="64">
        <f aca="true" t="shared" si="13" ref="I62:N62">I58+I59+I60+I61</f>
        <v>0</v>
      </c>
      <c r="J62" s="64">
        <f t="shared" si="13"/>
        <v>0</v>
      </c>
      <c r="K62" s="64">
        <f t="shared" si="13"/>
        <v>0</v>
      </c>
      <c r="L62" s="64">
        <f t="shared" si="13"/>
        <v>0</v>
      </c>
      <c r="M62" s="64">
        <f t="shared" si="13"/>
        <v>0</v>
      </c>
      <c r="N62" s="64">
        <f t="shared" si="13"/>
        <v>0</v>
      </c>
      <c r="O62" s="63">
        <f t="shared" si="5"/>
        <v>0</v>
      </c>
      <c r="P62" s="126">
        <f>P58+P59+P60+P61</f>
        <v>365100</v>
      </c>
      <c r="Q62" s="141"/>
    </row>
    <row r="63" spans="1:17" ht="15.75">
      <c r="A63" s="181">
        <v>10</v>
      </c>
      <c r="B63" s="192" t="s">
        <v>31</v>
      </c>
      <c r="C63" s="181" t="s">
        <v>358</v>
      </c>
      <c r="D63" s="181" t="s">
        <v>32</v>
      </c>
      <c r="E63" s="181"/>
      <c r="F63" s="181" t="s">
        <v>56</v>
      </c>
      <c r="G63" s="181"/>
      <c r="H63" s="61" t="s">
        <v>57</v>
      </c>
      <c r="I63" s="62"/>
      <c r="J63" s="62"/>
      <c r="K63" s="62"/>
      <c r="L63" s="62"/>
      <c r="M63" s="62"/>
      <c r="N63" s="62"/>
      <c r="O63" s="63">
        <f t="shared" si="5"/>
        <v>0</v>
      </c>
      <c r="P63" s="126"/>
      <c r="Q63" s="141"/>
    </row>
    <row r="64" spans="1:17" ht="15.75">
      <c r="A64" s="181"/>
      <c r="B64" s="192"/>
      <c r="C64" s="181"/>
      <c r="D64" s="181"/>
      <c r="E64" s="181"/>
      <c r="F64" s="181"/>
      <c r="G64" s="181"/>
      <c r="H64" s="61" t="s">
        <v>58</v>
      </c>
      <c r="I64" s="62"/>
      <c r="J64" s="62"/>
      <c r="K64" s="62"/>
      <c r="L64" s="62"/>
      <c r="M64" s="62"/>
      <c r="N64" s="62"/>
      <c r="O64" s="63">
        <f t="shared" si="5"/>
        <v>0</v>
      </c>
      <c r="P64" s="126"/>
      <c r="Q64" s="141"/>
    </row>
    <row r="65" spans="1:17" ht="15.75">
      <c r="A65" s="181"/>
      <c r="B65" s="192"/>
      <c r="C65" s="181"/>
      <c r="D65" s="181"/>
      <c r="E65" s="181"/>
      <c r="F65" s="181"/>
      <c r="G65" s="181"/>
      <c r="H65" s="61" t="s">
        <v>59</v>
      </c>
      <c r="I65" s="62"/>
      <c r="J65" s="62"/>
      <c r="K65" s="62"/>
      <c r="L65" s="62"/>
      <c r="M65" s="62"/>
      <c r="N65" s="62"/>
      <c r="O65" s="63">
        <f t="shared" si="5"/>
        <v>0</v>
      </c>
      <c r="P65" s="126"/>
      <c r="Q65" s="141"/>
    </row>
    <row r="66" spans="1:17" ht="15.75">
      <c r="A66" s="181"/>
      <c r="B66" s="192"/>
      <c r="C66" s="181"/>
      <c r="D66" s="181"/>
      <c r="E66" s="181"/>
      <c r="F66" s="181"/>
      <c r="G66" s="181"/>
      <c r="H66" s="61" t="s">
        <v>60</v>
      </c>
      <c r="I66" s="62"/>
      <c r="J66" s="62"/>
      <c r="K66" s="62"/>
      <c r="L66" s="62"/>
      <c r="M66" s="62"/>
      <c r="N66" s="62"/>
      <c r="O66" s="63">
        <f t="shared" si="5"/>
        <v>0</v>
      </c>
      <c r="P66" s="126"/>
      <c r="Q66" s="141"/>
    </row>
    <row r="67" spans="1:17" ht="15.75">
      <c r="A67" s="181"/>
      <c r="B67" s="192"/>
      <c r="C67" s="181"/>
      <c r="D67" s="181"/>
      <c r="E67" s="181"/>
      <c r="F67" s="181"/>
      <c r="G67" s="181"/>
      <c r="H67" s="61" t="s">
        <v>61</v>
      </c>
      <c r="I67" s="64">
        <f aca="true" t="shared" si="14" ref="I67:N67">I63+I64+I65+I66</f>
        <v>0</v>
      </c>
      <c r="J67" s="64">
        <f t="shared" si="14"/>
        <v>0</v>
      </c>
      <c r="K67" s="64">
        <f t="shared" si="14"/>
        <v>0</v>
      </c>
      <c r="L67" s="64">
        <f t="shared" si="14"/>
        <v>0</v>
      </c>
      <c r="M67" s="64">
        <f t="shared" si="14"/>
        <v>0</v>
      </c>
      <c r="N67" s="64">
        <f t="shared" si="14"/>
        <v>0</v>
      </c>
      <c r="O67" s="63">
        <f t="shared" si="5"/>
        <v>0</v>
      </c>
      <c r="P67" s="126">
        <f>P63+P64+P65+P66</f>
        <v>0</v>
      </c>
      <c r="Q67" s="141"/>
    </row>
    <row r="68" spans="1:18" ht="13.5" customHeight="1">
      <c r="A68" s="181">
        <v>11</v>
      </c>
      <c r="B68" s="192" t="s">
        <v>31</v>
      </c>
      <c r="C68" s="181" t="s">
        <v>165</v>
      </c>
      <c r="D68" s="181" t="s">
        <v>32</v>
      </c>
      <c r="E68" s="181"/>
      <c r="F68" s="181" t="s">
        <v>56</v>
      </c>
      <c r="G68" s="181"/>
      <c r="H68" s="61" t="s">
        <v>57</v>
      </c>
      <c r="I68" s="62"/>
      <c r="J68" s="62"/>
      <c r="K68" s="62"/>
      <c r="L68" s="62"/>
      <c r="M68" s="62"/>
      <c r="N68" s="62"/>
      <c r="O68" s="63">
        <f t="shared" si="5"/>
        <v>0</v>
      </c>
      <c r="P68" s="126"/>
      <c r="Q68" s="141"/>
      <c r="R68" s="45"/>
    </row>
    <row r="69" spans="1:17" ht="15.75">
      <c r="A69" s="181"/>
      <c r="B69" s="192"/>
      <c r="C69" s="181"/>
      <c r="D69" s="181"/>
      <c r="E69" s="181"/>
      <c r="F69" s="181"/>
      <c r="G69" s="181"/>
      <c r="H69" s="61" t="s">
        <v>58</v>
      </c>
      <c r="I69" s="62"/>
      <c r="J69" s="62"/>
      <c r="K69" s="62"/>
      <c r="L69" s="62"/>
      <c r="M69" s="62"/>
      <c r="N69" s="64">
        <v>210000</v>
      </c>
      <c r="O69" s="63">
        <f t="shared" si="5"/>
        <v>210000</v>
      </c>
      <c r="P69" s="126"/>
      <c r="Q69" s="141"/>
    </row>
    <row r="70" spans="1:17" ht="15.75">
      <c r="A70" s="181"/>
      <c r="B70" s="192"/>
      <c r="C70" s="181"/>
      <c r="D70" s="181"/>
      <c r="E70" s="181"/>
      <c r="F70" s="181"/>
      <c r="G70" s="181"/>
      <c r="H70" s="61" t="s">
        <v>59</v>
      </c>
      <c r="I70" s="62"/>
      <c r="J70" s="62"/>
      <c r="K70" s="62"/>
      <c r="L70" s="62"/>
      <c r="M70" s="62"/>
      <c r="N70" s="64">
        <v>60000</v>
      </c>
      <c r="O70" s="63">
        <f t="shared" si="5"/>
        <v>60000</v>
      </c>
      <c r="P70" s="126"/>
      <c r="Q70" s="141"/>
    </row>
    <row r="71" spans="1:17" ht="15.75">
      <c r="A71" s="181"/>
      <c r="B71" s="192"/>
      <c r="C71" s="181"/>
      <c r="D71" s="181"/>
      <c r="E71" s="181"/>
      <c r="F71" s="181"/>
      <c r="G71" s="181"/>
      <c r="H71" s="61" t="s">
        <v>60</v>
      </c>
      <c r="I71" s="62"/>
      <c r="J71" s="62"/>
      <c r="K71" s="62"/>
      <c r="L71" s="62"/>
      <c r="M71" s="62"/>
      <c r="N71" s="64"/>
      <c r="O71" s="63">
        <f t="shared" si="5"/>
        <v>0</v>
      </c>
      <c r="P71" s="126"/>
      <c r="Q71" s="141"/>
    </row>
    <row r="72" spans="1:17" ht="15.75">
      <c r="A72" s="181"/>
      <c r="B72" s="192"/>
      <c r="C72" s="181"/>
      <c r="D72" s="181"/>
      <c r="E72" s="181"/>
      <c r="F72" s="181"/>
      <c r="G72" s="181"/>
      <c r="H72" s="61" t="s">
        <v>61</v>
      </c>
      <c r="I72" s="64">
        <f aca="true" t="shared" si="15" ref="I72:N72">I68+I69+I70+I71</f>
        <v>0</v>
      </c>
      <c r="J72" s="64">
        <f t="shared" si="15"/>
        <v>0</v>
      </c>
      <c r="K72" s="64">
        <f t="shared" si="15"/>
        <v>0</v>
      </c>
      <c r="L72" s="64">
        <f t="shared" si="15"/>
        <v>0</v>
      </c>
      <c r="M72" s="64">
        <f t="shared" si="15"/>
        <v>0</v>
      </c>
      <c r="N72" s="64">
        <f t="shared" si="15"/>
        <v>270000</v>
      </c>
      <c r="O72" s="63">
        <f t="shared" si="5"/>
        <v>270000</v>
      </c>
      <c r="P72" s="126">
        <f>P68+P69+P70+P71</f>
        <v>0</v>
      </c>
      <c r="Q72" s="141"/>
    </row>
    <row r="73" spans="1:17" ht="13.5" customHeight="1">
      <c r="A73" s="181">
        <v>12</v>
      </c>
      <c r="B73" s="192" t="s">
        <v>31</v>
      </c>
      <c r="C73" s="181" t="s">
        <v>214</v>
      </c>
      <c r="D73" s="181" t="s">
        <v>32</v>
      </c>
      <c r="E73" s="181"/>
      <c r="F73" s="181" t="s">
        <v>56</v>
      </c>
      <c r="G73" s="181"/>
      <c r="H73" s="61" t="s">
        <v>57</v>
      </c>
      <c r="I73" s="62"/>
      <c r="J73" s="62"/>
      <c r="K73" s="62"/>
      <c r="L73" s="62"/>
      <c r="M73" s="62"/>
      <c r="N73" s="64"/>
      <c r="O73" s="63">
        <f t="shared" si="5"/>
        <v>0</v>
      </c>
      <c r="P73" s="126"/>
      <c r="Q73" s="141"/>
    </row>
    <row r="74" spans="1:17" ht="15.75">
      <c r="A74" s="181"/>
      <c r="B74" s="192"/>
      <c r="C74" s="181"/>
      <c r="D74" s="181"/>
      <c r="E74" s="181"/>
      <c r="F74" s="181"/>
      <c r="G74" s="181"/>
      <c r="H74" s="61" t="s">
        <v>58</v>
      </c>
      <c r="I74" s="62"/>
      <c r="J74" s="62"/>
      <c r="K74" s="62"/>
      <c r="L74" s="62"/>
      <c r="M74" s="62"/>
      <c r="N74" s="64">
        <v>209151.61</v>
      </c>
      <c r="O74" s="63">
        <f t="shared" si="5"/>
        <v>209151.61</v>
      </c>
      <c r="P74" s="126"/>
      <c r="Q74" s="141"/>
    </row>
    <row r="75" spans="1:17" ht="15.75">
      <c r="A75" s="181"/>
      <c r="B75" s="192"/>
      <c r="C75" s="181"/>
      <c r="D75" s="181"/>
      <c r="E75" s="181"/>
      <c r="F75" s="181"/>
      <c r="G75" s="181"/>
      <c r="H75" s="61" t="s">
        <v>59</v>
      </c>
      <c r="I75" s="62"/>
      <c r="J75" s="62"/>
      <c r="K75" s="62"/>
      <c r="L75" s="62"/>
      <c r="M75" s="62"/>
      <c r="N75" s="64">
        <v>53417.47</v>
      </c>
      <c r="O75" s="63">
        <f t="shared" si="5"/>
        <v>53417.47</v>
      </c>
      <c r="P75" s="126"/>
      <c r="Q75" s="141"/>
    </row>
    <row r="76" spans="1:17" ht="15.75">
      <c r="A76" s="181"/>
      <c r="B76" s="192"/>
      <c r="C76" s="181"/>
      <c r="D76" s="181"/>
      <c r="E76" s="181"/>
      <c r="F76" s="181"/>
      <c r="G76" s="181"/>
      <c r="H76" s="61" t="s">
        <v>60</v>
      </c>
      <c r="I76" s="62"/>
      <c r="J76" s="62"/>
      <c r="K76" s="62"/>
      <c r="L76" s="62"/>
      <c r="M76" s="62"/>
      <c r="N76" s="64"/>
      <c r="O76" s="63">
        <f t="shared" si="5"/>
        <v>0</v>
      </c>
      <c r="P76" s="126"/>
      <c r="Q76" s="141"/>
    </row>
    <row r="77" spans="1:17" ht="15.75">
      <c r="A77" s="181"/>
      <c r="B77" s="192"/>
      <c r="C77" s="181"/>
      <c r="D77" s="181"/>
      <c r="E77" s="181"/>
      <c r="F77" s="181"/>
      <c r="G77" s="181"/>
      <c r="H77" s="61" t="s">
        <v>61</v>
      </c>
      <c r="I77" s="64">
        <f aca="true" t="shared" si="16" ref="I77:N77">I73+I74+I75+I76</f>
        <v>0</v>
      </c>
      <c r="J77" s="64">
        <f t="shared" si="16"/>
        <v>0</v>
      </c>
      <c r="K77" s="64">
        <f t="shared" si="16"/>
        <v>0</v>
      </c>
      <c r="L77" s="64">
        <f t="shared" si="16"/>
        <v>0</v>
      </c>
      <c r="M77" s="64">
        <f t="shared" si="16"/>
        <v>0</v>
      </c>
      <c r="N77" s="64">
        <f t="shared" si="16"/>
        <v>262569.07999999996</v>
      </c>
      <c r="O77" s="63">
        <f t="shared" si="5"/>
        <v>262569.07999999996</v>
      </c>
      <c r="P77" s="126">
        <f>P73+P74+P75+P76</f>
        <v>0</v>
      </c>
      <c r="Q77" s="141"/>
    </row>
    <row r="78" spans="1:17" ht="13.5" customHeight="1">
      <c r="A78" s="181">
        <v>13</v>
      </c>
      <c r="B78" s="192" t="s">
        <v>31</v>
      </c>
      <c r="C78" s="181" t="s">
        <v>132</v>
      </c>
      <c r="D78" s="181" t="s">
        <v>32</v>
      </c>
      <c r="E78" s="181"/>
      <c r="F78" s="181" t="s">
        <v>56</v>
      </c>
      <c r="G78" s="181"/>
      <c r="H78" s="61" t="s">
        <v>57</v>
      </c>
      <c r="I78" s="62"/>
      <c r="J78" s="62"/>
      <c r="K78" s="62"/>
      <c r="L78" s="62"/>
      <c r="M78" s="62"/>
      <c r="N78" s="62"/>
      <c r="O78" s="63">
        <f t="shared" si="5"/>
        <v>0</v>
      </c>
      <c r="P78" s="126"/>
      <c r="Q78" s="141"/>
    </row>
    <row r="79" spans="1:17" ht="15.75">
      <c r="A79" s="181"/>
      <c r="B79" s="192"/>
      <c r="C79" s="181"/>
      <c r="D79" s="181"/>
      <c r="E79" s="181"/>
      <c r="F79" s="181"/>
      <c r="G79" s="181"/>
      <c r="H79" s="61" t="s">
        <v>58</v>
      </c>
      <c r="I79" s="62"/>
      <c r="J79" s="62"/>
      <c r="K79" s="62"/>
      <c r="L79" s="62"/>
      <c r="M79" s="62"/>
      <c r="N79" s="62"/>
      <c r="O79" s="63">
        <f t="shared" si="5"/>
        <v>0</v>
      </c>
      <c r="P79" s="126">
        <v>293820.36</v>
      </c>
      <c r="Q79" s="141"/>
    </row>
    <row r="80" spans="1:17" ht="15.75">
      <c r="A80" s="181"/>
      <c r="B80" s="192"/>
      <c r="C80" s="181"/>
      <c r="D80" s="181"/>
      <c r="E80" s="181"/>
      <c r="F80" s="181"/>
      <c r="G80" s="181"/>
      <c r="H80" s="61" t="s">
        <v>59</v>
      </c>
      <c r="I80" s="62"/>
      <c r="J80" s="62"/>
      <c r="K80" s="62"/>
      <c r="L80" s="62"/>
      <c r="M80" s="62"/>
      <c r="N80" s="62"/>
      <c r="O80" s="63">
        <f t="shared" si="5"/>
        <v>0</v>
      </c>
      <c r="P80" s="126">
        <v>234045.08</v>
      </c>
      <c r="Q80" s="141"/>
    </row>
    <row r="81" spans="1:17" ht="15.75">
      <c r="A81" s="181"/>
      <c r="B81" s="192"/>
      <c r="C81" s="181"/>
      <c r="D81" s="181"/>
      <c r="E81" s="181"/>
      <c r="F81" s="181"/>
      <c r="G81" s="181"/>
      <c r="H81" s="61" t="s">
        <v>60</v>
      </c>
      <c r="I81" s="62"/>
      <c r="J81" s="62"/>
      <c r="K81" s="62"/>
      <c r="L81" s="62"/>
      <c r="M81" s="62"/>
      <c r="N81" s="62"/>
      <c r="O81" s="63">
        <f t="shared" si="5"/>
        <v>0</v>
      </c>
      <c r="P81" s="126"/>
      <c r="Q81" s="141"/>
    </row>
    <row r="82" spans="1:17" ht="15.75">
      <c r="A82" s="181"/>
      <c r="B82" s="192"/>
      <c r="C82" s="181"/>
      <c r="D82" s="181"/>
      <c r="E82" s="181"/>
      <c r="F82" s="181"/>
      <c r="G82" s="181"/>
      <c r="H82" s="61" t="s">
        <v>61</v>
      </c>
      <c r="I82" s="64">
        <f aca="true" t="shared" si="17" ref="I82:N82">I78+I79+I80+I81</f>
        <v>0</v>
      </c>
      <c r="J82" s="64">
        <f t="shared" si="17"/>
        <v>0</v>
      </c>
      <c r="K82" s="64">
        <f t="shared" si="17"/>
        <v>0</v>
      </c>
      <c r="L82" s="64">
        <f t="shared" si="17"/>
        <v>0</v>
      </c>
      <c r="M82" s="64">
        <f t="shared" si="17"/>
        <v>0</v>
      </c>
      <c r="N82" s="64">
        <f t="shared" si="17"/>
        <v>0</v>
      </c>
      <c r="O82" s="63">
        <f t="shared" si="5"/>
        <v>0</v>
      </c>
      <c r="P82" s="126">
        <f>P78+P79+P80+P81</f>
        <v>527865.44</v>
      </c>
      <c r="Q82" s="141"/>
    </row>
    <row r="83" spans="1:17" ht="13.5" customHeight="1">
      <c r="A83" s="181">
        <v>14</v>
      </c>
      <c r="B83" s="192" t="s">
        <v>31</v>
      </c>
      <c r="C83" s="181" t="s">
        <v>131</v>
      </c>
      <c r="D83" s="181" t="s">
        <v>32</v>
      </c>
      <c r="E83" s="181"/>
      <c r="F83" s="181" t="s">
        <v>56</v>
      </c>
      <c r="G83" s="181"/>
      <c r="H83" s="61" t="s">
        <v>57</v>
      </c>
      <c r="I83" s="62"/>
      <c r="J83" s="62"/>
      <c r="K83" s="62"/>
      <c r="L83" s="62"/>
      <c r="M83" s="62"/>
      <c r="N83" s="62"/>
      <c r="O83" s="63">
        <f t="shared" si="5"/>
        <v>0</v>
      </c>
      <c r="P83" s="126"/>
      <c r="Q83" s="141"/>
    </row>
    <row r="84" spans="1:17" ht="15.75">
      <c r="A84" s="181"/>
      <c r="B84" s="192"/>
      <c r="C84" s="181"/>
      <c r="D84" s="181"/>
      <c r="E84" s="181"/>
      <c r="F84" s="181"/>
      <c r="G84" s="181"/>
      <c r="H84" s="61" t="s">
        <v>58</v>
      </c>
      <c r="I84" s="62"/>
      <c r="J84" s="62"/>
      <c r="K84" s="62"/>
      <c r="L84" s="62"/>
      <c r="M84" s="62"/>
      <c r="N84" s="62"/>
      <c r="O84" s="63">
        <f t="shared" si="5"/>
        <v>0</v>
      </c>
      <c r="P84" s="126">
        <v>101990.98</v>
      </c>
      <c r="Q84" s="141"/>
    </row>
    <row r="85" spans="1:17" ht="15.75">
      <c r="A85" s="181"/>
      <c r="B85" s="192"/>
      <c r="C85" s="181"/>
      <c r="D85" s="181"/>
      <c r="E85" s="181"/>
      <c r="F85" s="181"/>
      <c r="G85" s="181"/>
      <c r="H85" s="61" t="s">
        <v>59</v>
      </c>
      <c r="I85" s="62"/>
      <c r="J85" s="62"/>
      <c r="K85" s="62"/>
      <c r="L85" s="62"/>
      <c r="M85" s="62"/>
      <c r="N85" s="62"/>
      <c r="O85" s="63">
        <f t="shared" si="5"/>
        <v>0</v>
      </c>
      <c r="P85" s="126">
        <v>26048</v>
      </c>
      <c r="Q85" s="141"/>
    </row>
    <row r="86" spans="1:17" ht="15.75">
      <c r="A86" s="181"/>
      <c r="B86" s="192"/>
      <c r="C86" s="181"/>
      <c r="D86" s="181"/>
      <c r="E86" s="181"/>
      <c r="F86" s="181"/>
      <c r="G86" s="181"/>
      <c r="H86" s="61" t="s">
        <v>60</v>
      </c>
      <c r="I86" s="62"/>
      <c r="J86" s="62"/>
      <c r="K86" s="62"/>
      <c r="L86" s="62"/>
      <c r="M86" s="62"/>
      <c r="N86" s="62"/>
      <c r="O86" s="63">
        <f t="shared" si="5"/>
        <v>0</v>
      </c>
      <c r="P86" s="126"/>
      <c r="Q86" s="141"/>
    </row>
    <row r="87" spans="1:17" ht="15.75">
      <c r="A87" s="181"/>
      <c r="B87" s="192"/>
      <c r="C87" s="181"/>
      <c r="D87" s="181"/>
      <c r="E87" s="181"/>
      <c r="F87" s="181"/>
      <c r="G87" s="181"/>
      <c r="H87" s="61" t="s">
        <v>61</v>
      </c>
      <c r="I87" s="64">
        <f aca="true" t="shared" si="18" ref="I87:N87">I83+I84+I85+I86</f>
        <v>0</v>
      </c>
      <c r="J87" s="64">
        <f t="shared" si="18"/>
        <v>0</v>
      </c>
      <c r="K87" s="64">
        <f t="shared" si="18"/>
        <v>0</v>
      </c>
      <c r="L87" s="64">
        <f t="shared" si="18"/>
        <v>0</v>
      </c>
      <c r="M87" s="64">
        <f t="shared" si="18"/>
        <v>0</v>
      </c>
      <c r="N87" s="64">
        <f t="shared" si="18"/>
        <v>0</v>
      </c>
      <c r="O87" s="63">
        <f aca="true" t="shared" si="19" ref="O87:O150">I87+J87+K87+L87+M87+N87</f>
        <v>0</v>
      </c>
      <c r="P87" s="126">
        <f>P83+P84+P85+P86</f>
        <v>128038.98</v>
      </c>
      <c r="Q87" s="141"/>
    </row>
    <row r="88" spans="1:17" ht="15.75">
      <c r="A88" s="181">
        <v>15</v>
      </c>
      <c r="B88" s="192" t="s">
        <v>31</v>
      </c>
      <c r="C88" s="181" t="s">
        <v>360</v>
      </c>
      <c r="D88" s="181" t="s">
        <v>32</v>
      </c>
      <c r="E88" s="181"/>
      <c r="F88" s="181" t="s">
        <v>56</v>
      </c>
      <c r="G88" s="181"/>
      <c r="H88" s="61" t="s">
        <v>57</v>
      </c>
      <c r="I88" s="62"/>
      <c r="J88" s="62"/>
      <c r="K88" s="62"/>
      <c r="L88" s="62"/>
      <c r="M88" s="62"/>
      <c r="N88" s="62"/>
      <c r="O88" s="63">
        <f t="shared" si="19"/>
        <v>0</v>
      </c>
      <c r="P88" s="126"/>
      <c r="Q88" s="141"/>
    </row>
    <row r="89" spans="1:17" ht="15.75">
      <c r="A89" s="181"/>
      <c r="B89" s="192"/>
      <c r="C89" s="181"/>
      <c r="D89" s="181"/>
      <c r="E89" s="181"/>
      <c r="F89" s="181"/>
      <c r="G89" s="181"/>
      <c r="H89" s="61" t="s">
        <v>58</v>
      </c>
      <c r="I89" s="62"/>
      <c r="J89" s="62"/>
      <c r="K89" s="62"/>
      <c r="L89" s="62"/>
      <c r="M89" s="62"/>
      <c r="N89" s="62"/>
      <c r="O89" s="63">
        <f t="shared" si="19"/>
        <v>0</v>
      </c>
      <c r="P89" s="126">
        <v>50000</v>
      </c>
      <c r="Q89" s="141"/>
    </row>
    <row r="90" spans="1:17" ht="15.75">
      <c r="A90" s="181"/>
      <c r="B90" s="192"/>
      <c r="C90" s="181"/>
      <c r="D90" s="181"/>
      <c r="E90" s="181"/>
      <c r="F90" s="181"/>
      <c r="G90" s="181"/>
      <c r="H90" s="61" t="s">
        <v>59</v>
      </c>
      <c r="I90" s="62"/>
      <c r="J90" s="62"/>
      <c r="K90" s="62"/>
      <c r="L90" s="62"/>
      <c r="M90" s="62"/>
      <c r="N90" s="62"/>
      <c r="O90" s="63">
        <f t="shared" si="19"/>
        <v>0</v>
      </c>
      <c r="P90" s="126">
        <v>10000</v>
      </c>
      <c r="Q90" s="141"/>
    </row>
    <row r="91" spans="1:17" ht="15.75">
      <c r="A91" s="181"/>
      <c r="B91" s="192"/>
      <c r="C91" s="181"/>
      <c r="D91" s="181"/>
      <c r="E91" s="181"/>
      <c r="F91" s="181"/>
      <c r="G91" s="181"/>
      <c r="H91" s="61" t="s">
        <v>60</v>
      </c>
      <c r="I91" s="62"/>
      <c r="J91" s="62"/>
      <c r="K91" s="62"/>
      <c r="L91" s="62"/>
      <c r="M91" s="62"/>
      <c r="N91" s="62"/>
      <c r="O91" s="63">
        <f t="shared" si="19"/>
        <v>0</v>
      </c>
      <c r="P91" s="126"/>
      <c r="Q91" s="141"/>
    </row>
    <row r="92" spans="1:17" ht="15.75">
      <c r="A92" s="181"/>
      <c r="B92" s="192"/>
      <c r="C92" s="181"/>
      <c r="D92" s="181"/>
      <c r="E92" s="181"/>
      <c r="F92" s="181"/>
      <c r="G92" s="181"/>
      <c r="H92" s="61" t="s">
        <v>61</v>
      </c>
      <c r="I92" s="64">
        <f aca="true" t="shared" si="20" ref="I92:N92">I88+I89+I90+I91</f>
        <v>0</v>
      </c>
      <c r="J92" s="64">
        <f t="shared" si="20"/>
        <v>0</v>
      </c>
      <c r="K92" s="64">
        <f t="shared" si="20"/>
        <v>0</v>
      </c>
      <c r="L92" s="64">
        <f t="shared" si="20"/>
        <v>0</v>
      </c>
      <c r="M92" s="64">
        <f t="shared" si="20"/>
        <v>0</v>
      </c>
      <c r="N92" s="64">
        <f t="shared" si="20"/>
        <v>0</v>
      </c>
      <c r="O92" s="63">
        <f t="shared" si="19"/>
        <v>0</v>
      </c>
      <c r="P92" s="126">
        <f>P88+P89+P90+P91</f>
        <v>60000</v>
      </c>
      <c r="Q92" s="141"/>
    </row>
    <row r="93" spans="1:17" ht="13.5" customHeight="1">
      <c r="A93" s="181">
        <v>16</v>
      </c>
      <c r="B93" s="192" t="s">
        <v>31</v>
      </c>
      <c r="C93" s="181" t="s">
        <v>359</v>
      </c>
      <c r="D93" s="181" t="s">
        <v>32</v>
      </c>
      <c r="E93" s="181"/>
      <c r="F93" s="181" t="s">
        <v>56</v>
      </c>
      <c r="G93" s="181"/>
      <c r="H93" s="61" t="s">
        <v>57</v>
      </c>
      <c r="I93" s="62"/>
      <c r="J93" s="62"/>
      <c r="K93" s="62"/>
      <c r="L93" s="62"/>
      <c r="M93" s="62"/>
      <c r="N93" s="62"/>
      <c r="O93" s="63">
        <f t="shared" si="19"/>
        <v>0</v>
      </c>
      <c r="P93" s="126"/>
      <c r="Q93" s="141"/>
    </row>
    <row r="94" spans="1:17" ht="15.75">
      <c r="A94" s="181"/>
      <c r="B94" s="192"/>
      <c r="C94" s="181"/>
      <c r="D94" s="181"/>
      <c r="E94" s="181"/>
      <c r="F94" s="181"/>
      <c r="G94" s="181"/>
      <c r="H94" s="61" t="s">
        <v>58</v>
      </c>
      <c r="I94" s="62"/>
      <c r="J94" s="62"/>
      <c r="K94" s="62"/>
      <c r="L94" s="62"/>
      <c r="M94" s="62"/>
      <c r="N94" s="64">
        <v>101990.98</v>
      </c>
      <c r="O94" s="63">
        <f t="shared" si="19"/>
        <v>101990.98</v>
      </c>
      <c r="P94" s="126"/>
      <c r="Q94" s="141"/>
    </row>
    <row r="95" spans="1:17" ht="15.75">
      <c r="A95" s="181"/>
      <c r="B95" s="192"/>
      <c r="C95" s="181"/>
      <c r="D95" s="181"/>
      <c r="E95" s="181"/>
      <c r="F95" s="181"/>
      <c r="G95" s="181"/>
      <c r="H95" s="61" t="s">
        <v>59</v>
      </c>
      <c r="I95" s="62"/>
      <c r="J95" s="62"/>
      <c r="K95" s="62"/>
      <c r="L95" s="62"/>
      <c r="M95" s="62"/>
      <c r="N95" s="64">
        <v>26048.58</v>
      </c>
      <c r="O95" s="63">
        <f t="shared" si="19"/>
        <v>26048.58</v>
      </c>
      <c r="P95" s="126"/>
      <c r="Q95" s="141"/>
    </row>
    <row r="96" spans="1:17" ht="15.75">
      <c r="A96" s="181"/>
      <c r="B96" s="192"/>
      <c r="C96" s="181"/>
      <c r="D96" s="181"/>
      <c r="E96" s="181"/>
      <c r="F96" s="181"/>
      <c r="G96" s="181"/>
      <c r="H96" s="61" t="s">
        <v>60</v>
      </c>
      <c r="I96" s="62"/>
      <c r="J96" s="62"/>
      <c r="K96" s="62"/>
      <c r="L96" s="62"/>
      <c r="M96" s="62"/>
      <c r="N96" s="64"/>
      <c r="O96" s="63">
        <f t="shared" si="19"/>
        <v>0</v>
      </c>
      <c r="P96" s="126"/>
      <c r="Q96" s="141"/>
    </row>
    <row r="97" spans="1:17" ht="15.75">
      <c r="A97" s="181"/>
      <c r="B97" s="192"/>
      <c r="C97" s="181"/>
      <c r="D97" s="181"/>
      <c r="E97" s="181"/>
      <c r="F97" s="181"/>
      <c r="G97" s="181"/>
      <c r="H97" s="61" t="s">
        <v>61</v>
      </c>
      <c r="I97" s="64">
        <f aca="true" t="shared" si="21" ref="I97:N97">I93+I94+I95+I96</f>
        <v>0</v>
      </c>
      <c r="J97" s="64">
        <f t="shared" si="21"/>
        <v>0</v>
      </c>
      <c r="K97" s="64">
        <f t="shared" si="21"/>
        <v>0</v>
      </c>
      <c r="L97" s="64">
        <f t="shared" si="21"/>
        <v>0</v>
      </c>
      <c r="M97" s="64">
        <f t="shared" si="21"/>
        <v>0</v>
      </c>
      <c r="N97" s="64">
        <f t="shared" si="21"/>
        <v>128039.56</v>
      </c>
      <c r="O97" s="63">
        <f t="shared" si="19"/>
        <v>128039.56</v>
      </c>
      <c r="P97" s="126">
        <f>P93+P94+P95+P96</f>
        <v>0</v>
      </c>
      <c r="Q97" s="141"/>
    </row>
    <row r="98" spans="1:17" ht="13.5" customHeight="1">
      <c r="A98" s="181">
        <v>17</v>
      </c>
      <c r="B98" s="192" t="s">
        <v>31</v>
      </c>
      <c r="C98" s="181" t="s">
        <v>157</v>
      </c>
      <c r="D98" s="181" t="s">
        <v>32</v>
      </c>
      <c r="E98" s="181"/>
      <c r="F98" s="181" t="s">
        <v>56</v>
      </c>
      <c r="G98" s="181"/>
      <c r="H98" s="61" t="s">
        <v>57</v>
      </c>
      <c r="I98" s="62"/>
      <c r="J98" s="62"/>
      <c r="K98" s="62"/>
      <c r="L98" s="62"/>
      <c r="M98" s="62"/>
      <c r="N98" s="62"/>
      <c r="O98" s="63">
        <f t="shared" si="19"/>
        <v>0</v>
      </c>
      <c r="P98" s="126"/>
      <c r="Q98" s="141"/>
    </row>
    <row r="99" spans="1:17" ht="15.75">
      <c r="A99" s="181"/>
      <c r="B99" s="192"/>
      <c r="C99" s="181"/>
      <c r="D99" s="181"/>
      <c r="E99" s="181"/>
      <c r="F99" s="181"/>
      <c r="G99" s="181"/>
      <c r="H99" s="61" t="s">
        <v>58</v>
      </c>
      <c r="I99" s="62"/>
      <c r="J99" s="62"/>
      <c r="K99" s="62"/>
      <c r="L99" s="62"/>
      <c r="M99" s="62"/>
      <c r="N99" s="62"/>
      <c r="O99" s="63">
        <f t="shared" si="19"/>
        <v>0</v>
      </c>
      <c r="P99" s="126">
        <v>209151.61</v>
      </c>
      <c r="Q99" s="141"/>
    </row>
    <row r="100" spans="1:17" ht="15.75">
      <c r="A100" s="181"/>
      <c r="B100" s="192"/>
      <c r="C100" s="181"/>
      <c r="D100" s="181"/>
      <c r="E100" s="181"/>
      <c r="F100" s="181"/>
      <c r="G100" s="181"/>
      <c r="H100" s="61" t="s">
        <v>59</v>
      </c>
      <c r="I100" s="62"/>
      <c r="J100" s="62"/>
      <c r="K100" s="62"/>
      <c r="L100" s="62"/>
      <c r="M100" s="62"/>
      <c r="N100" s="62"/>
      <c r="O100" s="63">
        <f t="shared" si="19"/>
        <v>0</v>
      </c>
      <c r="P100" s="126">
        <v>53417.47</v>
      </c>
      <c r="Q100" s="141"/>
    </row>
    <row r="101" spans="1:17" ht="15.75">
      <c r="A101" s="181"/>
      <c r="B101" s="192"/>
      <c r="C101" s="181"/>
      <c r="D101" s="181"/>
      <c r="E101" s="181"/>
      <c r="F101" s="181"/>
      <c r="G101" s="181"/>
      <c r="H101" s="61" t="s">
        <v>60</v>
      </c>
      <c r="I101" s="62"/>
      <c r="J101" s="62"/>
      <c r="K101" s="62"/>
      <c r="L101" s="62"/>
      <c r="M101" s="62"/>
      <c r="N101" s="62"/>
      <c r="O101" s="63">
        <f t="shared" si="19"/>
        <v>0</v>
      </c>
      <c r="P101" s="126"/>
      <c r="Q101" s="141"/>
    </row>
    <row r="102" spans="1:17" ht="15.75">
      <c r="A102" s="181"/>
      <c r="B102" s="192"/>
      <c r="C102" s="181"/>
      <c r="D102" s="181"/>
      <c r="E102" s="181"/>
      <c r="F102" s="181"/>
      <c r="G102" s="181"/>
      <c r="H102" s="61" t="s">
        <v>61</v>
      </c>
      <c r="I102" s="64">
        <f aca="true" t="shared" si="22" ref="I102:N102">I98+I99+I100+I101</f>
        <v>0</v>
      </c>
      <c r="J102" s="64">
        <f t="shared" si="22"/>
        <v>0</v>
      </c>
      <c r="K102" s="64">
        <f t="shared" si="22"/>
        <v>0</v>
      </c>
      <c r="L102" s="64">
        <f t="shared" si="22"/>
        <v>0</v>
      </c>
      <c r="M102" s="64">
        <f t="shared" si="22"/>
        <v>0</v>
      </c>
      <c r="N102" s="64">
        <f t="shared" si="22"/>
        <v>0</v>
      </c>
      <c r="O102" s="63">
        <f t="shared" si="19"/>
        <v>0</v>
      </c>
      <c r="P102" s="126">
        <f>P98+P99+P100+P101</f>
        <v>262569.07999999996</v>
      </c>
      <c r="Q102" s="141"/>
    </row>
    <row r="103" spans="1:17" ht="15.75">
      <c r="A103" s="181">
        <v>18</v>
      </c>
      <c r="B103" s="192" t="s">
        <v>31</v>
      </c>
      <c r="C103" s="181" t="s">
        <v>17</v>
      </c>
      <c r="D103" s="181" t="s">
        <v>32</v>
      </c>
      <c r="E103" s="181"/>
      <c r="F103" s="181" t="s">
        <v>583</v>
      </c>
      <c r="G103" s="181"/>
      <c r="H103" s="61" t="s">
        <v>57</v>
      </c>
      <c r="I103" s="62"/>
      <c r="J103" s="62"/>
      <c r="K103" s="62"/>
      <c r="L103" s="62"/>
      <c r="M103" s="62"/>
      <c r="N103" s="62"/>
      <c r="O103" s="63">
        <f t="shared" si="19"/>
        <v>0</v>
      </c>
      <c r="P103" s="126"/>
      <c r="Q103" s="141"/>
    </row>
    <row r="104" spans="1:17" ht="15.75">
      <c r="A104" s="181"/>
      <c r="B104" s="192"/>
      <c r="C104" s="181"/>
      <c r="D104" s="181"/>
      <c r="E104" s="181"/>
      <c r="F104" s="181"/>
      <c r="G104" s="181"/>
      <c r="H104" s="61" t="s">
        <v>58</v>
      </c>
      <c r="I104" s="62"/>
      <c r="J104" s="62"/>
      <c r="K104" s="94">
        <v>209151.61</v>
      </c>
      <c r="L104" s="62"/>
      <c r="M104" s="62"/>
      <c r="N104" s="94"/>
      <c r="O104" s="63">
        <f t="shared" si="19"/>
        <v>209151.61</v>
      </c>
      <c r="P104" s="126"/>
      <c r="Q104" s="141"/>
    </row>
    <row r="105" spans="1:17" ht="15.75">
      <c r="A105" s="181"/>
      <c r="B105" s="192"/>
      <c r="C105" s="181"/>
      <c r="D105" s="181"/>
      <c r="E105" s="181"/>
      <c r="F105" s="181"/>
      <c r="G105" s="181"/>
      <c r="H105" s="61" t="s">
        <v>59</v>
      </c>
      <c r="I105" s="62"/>
      <c r="J105" s="62"/>
      <c r="K105" s="94">
        <v>53417.47</v>
      </c>
      <c r="L105" s="62"/>
      <c r="M105" s="62"/>
      <c r="N105" s="94"/>
      <c r="O105" s="63">
        <f t="shared" si="19"/>
        <v>53417.47</v>
      </c>
      <c r="P105" s="126"/>
      <c r="Q105" s="141"/>
    </row>
    <row r="106" spans="1:17" ht="15.75">
      <c r="A106" s="181"/>
      <c r="B106" s="192"/>
      <c r="C106" s="181"/>
      <c r="D106" s="181"/>
      <c r="E106" s="181"/>
      <c r="F106" s="181"/>
      <c r="G106" s="181"/>
      <c r="H106" s="61" t="s">
        <v>60</v>
      </c>
      <c r="I106" s="62"/>
      <c r="J106" s="62"/>
      <c r="K106" s="62"/>
      <c r="L106" s="62"/>
      <c r="M106" s="62"/>
      <c r="N106" s="62"/>
      <c r="O106" s="63">
        <f t="shared" si="19"/>
        <v>0</v>
      </c>
      <c r="P106" s="126"/>
      <c r="Q106" s="141"/>
    </row>
    <row r="107" spans="1:17" ht="15.75">
      <c r="A107" s="181"/>
      <c r="B107" s="192"/>
      <c r="C107" s="181"/>
      <c r="D107" s="181"/>
      <c r="E107" s="181"/>
      <c r="F107" s="181"/>
      <c r="G107" s="181"/>
      <c r="H107" s="61" t="s">
        <v>61</v>
      </c>
      <c r="I107" s="64">
        <f aca="true" t="shared" si="23" ref="I107:N107">I103+I104+I105+I106</f>
        <v>0</v>
      </c>
      <c r="J107" s="64">
        <f t="shared" si="23"/>
        <v>0</v>
      </c>
      <c r="K107" s="64">
        <f t="shared" si="23"/>
        <v>262569.07999999996</v>
      </c>
      <c r="L107" s="64">
        <f t="shared" si="23"/>
        <v>0</v>
      </c>
      <c r="M107" s="64">
        <f t="shared" si="23"/>
        <v>0</v>
      </c>
      <c r="N107" s="64">
        <f t="shared" si="23"/>
        <v>0</v>
      </c>
      <c r="O107" s="63">
        <f t="shared" si="19"/>
        <v>262569.07999999996</v>
      </c>
      <c r="P107" s="126">
        <f>P103+P104+P105+P106</f>
        <v>0</v>
      </c>
      <c r="Q107" s="141"/>
    </row>
    <row r="108" spans="1:17" ht="13.5" customHeight="1">
      <c r="A108" s="181">
        <v>19</v>
      </c>
      <c r="B108" s="192" t="s">
        <v>31</v>
      </c>
      <c r="C108" s="181" t="s">
        <v>126</v>
      </c>
      <c r="D108" s="181" t="s">
        <v>32</v>
      </c>
      <c r="E108" s="181"/>
      <c r="F108" s="181" t="s">
        <v>56</v>
      </c>
      <c r="G108" s="181"/>
      <c r="H108" s="61" t="s">
        <v>57</v>
      </c>
      <c r="I108" s="62"/>
      <c r="J108" s="62"/>
      <c r="K108" s="62"/>
      <c r="L108" s="62"/>
      <c r="M108" s="62"/>
      <c r="N108" s="62"/>
      <c r="O108" s="63">
        <f t="shared" si="19"/>
        <v>0</v>
      </c>
      <c r="P108" s="126"/>
      <c r="Q108" s="141"/>
    </row>
    <row r="109" spans="1:17" ht="15.75">
      <c r="A109" s="181"/>
      <c r="B109" s="192"/>
      <c r="C109" s="181"/>
      <c r="D109" s="181"/>
      <c r="E109" s="181"/>
      <c r="F109" s="181"/>
      <c r="G109" s="181"/>
      <c r="H109" s="61" t="s">
        <v>58</v>
      </c>
      <c r="I109" s="62"/>
      <c r="J109" s="62"/>
      <c r="K109" s="62"/>
      <c r="L109" s="62"/>
      <c r="M109" s="62"/>
      <c r="N109" s="62"/>
      <c r="O109" s="63">
        <f t="shared" si="19"/>
        <v>0</v>
      </c>
      <c r="P109" s="126">
        <v>50000</v>
      </c>
      <c r="Q109" s="141"/>
    </row>
    <row r="110" spans="1:17" ht="15.75">
      <c r="A110" s="181"/>
      <c r="B110" s="192"/>
      <c r="C110" s="181"/>
      <c r="D110" s="181"/>
      <c r="E110" s="181"/>
      <c r="F110" s="181"/>
      <c r="G110" s="181"/>
      <c r="H110" s="61" t="s">
        <v>59</v>
      </c>
      <c r="I110" s="62"/>
      <c r="J110" s="62"/>
      <c r="K110" s="62"/>
      <c r="L110" s="62"/>
      <c r="M110" s="62"/>
      <c r="N110" s="62"/>
      <c r="O110" s="63">
        <f t="shared" si="19"/>
        <v>0</v>
      </c>
      <c r="P110" s="126">
        <v>10000</v>
      </c>
      <c r="Q110" s="141"/>
    </row>
    <row r="111" spans="1:17" ht="15.75">
      <c r="A111" s="181"/>
      <c r="B111" s="192"/>
      <c r="C111" s="181"/>
      <c r="D111" s="181"/>
      <c r="E111" s="181"/>
      <c r="F111" s="181"/>
      <c r="G111" s="181"/>
      <c r="H111" s="61" t="s">
        <v>60</v>
      </c>
      <c r="I111" s="62"/>
      <c r="J111" s="62"/>
      <c r="K111" s="62"/>
      <c r="L111" s="62"/>
      <c r="M111" s="62"/>
      <c r="N111" s="62"/>
      <c r="O111" s="63">
        <f t="shared" si="19"/>
        <v>0</v>
      </c>
      <c r="P111" s="126"/>
      <c r="Q111" s="141"/>
    </row>
    <row r="112" spans="1:17" ht="15.75">
      <c r="A112" s="181"/>
      <c r="B112" s="192"/>
      <c r="C112" s="181"/>
      <c r="D112" s="181"/>
      <c r="E112" s="181"/>
      <c r="F112" s="181"/>
      <c r="G112" s="181"/>
      <c r="H112" s="61" t="s">
        <v>61</v>
      </c>
      <c r="I112" s="64">
        <f aca="true" t="shared" si="24" ref="I112:N112">I108+I109+I110+I111</f>
        <v>0</v>
      </c>
      <c r="J112" s="64">
        <f t="shared" si="24"/>
        <v>0</v>
      </c>
      <c r="K112" s="64">
        <f t="shared" si="24"/>
        <v>0</v>
      </c>
      <c r="L112" s="64">
        <f t="shared" si="24"/>
        <v>0</v>
      </c>
      <c r="M112" s="64">
        <f t="shared" si="24"/>
        <v>0</v>
      </c>
      <c r="N112" s="64">
        <f t="shared" si="24"/>
        <v>0</v>
      </c>
      <c r="O112" s="63">
        <f t="shared" si="19"/>
        <v>0</v>
      </c>
      <c r="P112" s="126">
        <f>P108+P109+P110+P111</f>
        <v>60000</v>
      </c>
      <c r="Q112" s="141"/>
    </row>
    <row r="113" spans="1:17" ht="13.5" customHeight="1">
      <c r="A113" s="181">
        <v>20</v>
      </c>
      <c r="B113" s="192" t="s">
        <v>31</v>
      </c>
      <c r="C113" s="181" t="s">
        <v>164</v>
      </c>
      <c r="D113" s="181" t="s">
        <v>32</v>
      </c>
      <c r="E113" s="181"/>
      <c r="F113" s="181" t="s">
        <v>583</v>
      </c>
      <c r="G113" s="181"/>
      <c r="H113" s="61" t="s">
        <v>57</v>
      </c>
      <c r="I113" s="62"/>
      <c r="J113" s="62"/>
      <c r="K113" s="62"/>
      <c r="L113" s="62"/>
      <c r="M113" s="62"/>
      <c r="N113" s="62"/>
      <c r="O113" s="63">
        <f t="shared" si="19"/>
        <v>0</v>
      </c>
      <c r="P113" s="126"/>
      <c r="Q113" s="141"/>
    </row>
    <row r="114" spans="1:17" ht="15.75">
      <c r="A114" s="181"/>
      <c r="B114" s="192"/>
      <c r="C114" s="181"/>
      <c r="D114" s="181"/>
      <c r="E114" s="181"/>
      <c r="F114" s="181"/>
      <c r="G114" s="181"/>
      <c r="H114" s="61" t="s">
        <v>58</v>
      </c>
      <c r="I114" s="62"/>
      <c r="J114" s="62"/>
      <c r="K114" s="64">
        <v>293682.98</v>
      </c>
      <c r="L114" s="62"/>
      <c r="M114" s="62"/>
      <c r="N114" s="64"/>
      <c r="O114" s="63">
        <f t="shared" si="19"/>
        <v>293682.98</v>
      </c>
      <c r="P114" s="126"/>
      <c r="Q114" s="141"/>
    </row>
    <row r="115" spans="1:17" ht="15.75">
      <c r="A115" s="181"/>
      <c r="B115" s="192"/>
      <c r="C115" s="181"/>
      <c r="D115" s="181"/>
      <c r="E115" s="181"/>
      <c r="F115" s="181"/>
      <c r="G115" s="181"/>
      <c r="H115" s="61" t="s">
        <v>59</v>
      </c>
      <c r="I115" s="62"/>
      <c r="J115" s="62"/>
      <c r="K115" s="64">
        <v>75006.86</v>
      </c>
      <c r="L115" s="62"/>
      <c r="M115" s="62"/>
      <c r="N115" s="64"/>
      <c r="O115" s="63">
        <f t="shared" si="19"/>
        <v>75006.86</v>
      </c>
      <c r="P115" s="126"/>
      <c r="Q115" s="141"/>
    </row>
    <row r="116" spans="1:17" ht="15.75">
      <c r="A116" s="181"/>
      <c r="B116" s="192"/>
      <c r="C116" s="181"/>
      <c r="D116" s="181"/>
      <c r="E116" s="181"/>
      <c r="F116" s="181"/>
      <c r="G116" s="181"/>
      <c r="H116" s="61" t="s">
        <v>60</v>
      </c>
      <c r="I116" s="62"/>
      <c r="J116" s="62"/>
      <c r="K116" s="62"/>
      <c r="L116" s="62"/>
      <c r="M116" s="62"/>
      <c r="N116" s="62"/>
      <c r="O116" s="63">
        <f t="shared" si="19"/>
        <v>0</v>
      </c>
      <c r="P116" s="126"/>
      <c r="Q116" s="141"/>
    </row>
    <row r="117" spans="1:17" ht="15.75">
      <c r="A117" s="181"/>
      <c r="B117" s="192"/>
      <c r="C117" s="181"/>
      <c r="D117" s="181"/>
      <c r="E117" s="181"/>
      <c r="F117" s="181"/>
      <c r="G117" s="181"/>
      <c r="H117" s="61" t="s">
        <v>61</v>
      </c>
      <c r="I117" s="64">
        <f aca="true" t="shared" si="25" ref="I117:N117">I113+I114+I115+I116</f>
        <v>0</v>
      </c>
      <c r="J117" s="64">
        <f t="shared" si="25"/>
        <v>0</v>
      </c>
      <c r="K117" s="64">
        <f t="shared" si="25"/>
        <v>368689.83999999997</v>
      </c>
      <c r="L117" s="64">
        <f t="shared" si="25"/>
        <v>0</v>
      </c>
      <c r="M117" s="64">
        <f t="shared" si="25"/>
        <v>0</v>
      </c>
      <c r="N117" s="64">
        <f t="shared" si="25"/>
        <v>0</v>
      </c>
      <c r="O117" s="63">
        <f t="shared" si="19"/>
        <v>368689.83999999997</v>
      </c>
      <c r="P117" s="126">
        <f>P113+P114+P115+P116</f>
        <v>0</v>
      </c>
      <c r="Q117" s="141"/>
    </row>
    <row r="118" spans="1:17" ht="13.5" customHeight="1">
      <c r="A118" s="181">
        <v>21</v>
      </c>
      <c r="B118" s="192" t="s">
        <v>31</v>
      </c>
      <c r="C118" s="181" t="s">
        <v>130</v>
      </c>
      <c r="D118" s="181" t="s">
        <v>32</v>
      </c>
      <c r="E118" s="181"/>
      <c r="F118" s="181" t="s">
        <v>56</v>
      </c>
      <c r="G118" s="181"/>
      <c r="H118" s="61" t="s">
        <v>57</v>
      </c>
      <c r="I118" s="62"/>
      <c r="J118" s="62"/>
      <c r="K118" s="62"/>
      <c r="L118" s="62"/>
      <c r="M118" s="62"/>
      <c r="N118" s="62"/>
      <c r="O118" s="63">
        <f t="shared" si="19"/>
        <v>0</v>
      </c>
      <c r="P118" s="126"/>
      <c r="Q118" s="141"/>
    </row>
    <row r="119" spans="1:17" ht="15.75">
      <c r="A119" s="181"/>
      <c r="B119" s="192"/>
      <c r="C119" s="181"/>
      <c r="D119" s="181"/>
      <c r="E119" s="181"/>
      <c r="F119" s="181"/>
      <c r="G119" s="181"/>
      <c r="H119" s="61" t="s">
        <v>58</v>
      </c>
      <c r="I119" s="62"/>
      <c r="J119" s="62"/>
      <c r="K119" s="62"/>
      <c r="L119" s="62"/>
      <c r="M119" s="62"/>
      <c r="N119" s="62"/>
      <c r="O119" s="63">
        <f t="shared" si="19"/>
        <v>0</v>
      </c>
      <c r="P119" s="126">
        <v>293682.98</v>
      </c>
      <c r="Q119" s="141"/>
    </row>
    <row r="120" spans="1:17" ht="15.75">
      <c r="A120" s="181"/>
      <c r="B120" s="192"/>
      <c r="C120" s="181"/>
      <c r="D120" s="181"/>
      <c r="E120" s="181"/>
      <c r="F120" s="181"/>
      <c r="G120" s="181"/>
      <c r="H120" s="61" t="s">
        <v>59</v>
      </c>
      <c r="I120" s="62"/>
      <c r="J120" s="62"/>
      <c r="K120" s="62"/>
      <c r="L120" s="62"/>
      <c r="M120" s="62"/>
      <c r="N120" s="62"/>
      <c r="O120" s="63">
        <f t="shared" si="19"/>
        <v>0</v>
      </c>
      <c r="P120" s="126">
        <v>75006.85</v>
      </c>
      <c r="Q120" s="141"/>
    </row>
    <row r="121" spans="1:17" ht="15.75">
      <c r="A121" s="181"/>
      <c r="B121" s="192"/>
      <c r="C121" s="181"/>
      <c r="D121" s="181"/>
      <c r="E121" s="181"/>
      <c r="F121" s="181"/>
      <c r="G121" s="181"/>
      <c r="H121" s="61" t="s">
        <v>60</v>
      </c>
      <c r="I121" s="62"/>
      <c r="J121" s="62"/>
      <c r="K121" s="62"/>
      <c r="L121" s="62"/>
      <c r="M121" s="62"/>
      <c r="N121" s="62"/>
      <c r="O121" s="63">
        <f t="shared" si="19"/>
        <v>0</v>
      </c>
      <c r="P121" s="126"/>
      <c r="Q121" s="141"/>
    </row>
    <row r="122" spans="1:17" ht="15.75">
      <c r="A122" s="181"/>
      <c r="B122" s="192"/>
      <c r="C122" s="181"/>
      <c r="D122" s="181"/>
      <c r="E122" s="181"/>
      <c r="F122" s="181"/>
      <c r="G122" s="181"/>
      <c r="H122" s="61" t="s">
        <v>61</v>
      </c>
      <c r="I122" s="64">
        <f aca="true" t="shared" si="26" ref="I122:N122">I118+I119+I120+I121</f>
        <v>0</v>
      </c>
      <c r="J122" s="64">
        <f t="shared" si="26"/>
        <v>0</v>
      </c>
      <c r="K122" s="64">
        <f t="shared" si="26"/>
        <v>0</v>
      </c>
      <c r="L122" s="64">
        <f t="shared" si="26"/>
        <v>0</v>
      </c>
      <c r="M122" s="64">
        <f t="shared" si="26"/>
        <v>0</v>
      </c>
      <c r="N122" s="64">
        <f t="shared" si="26"/>
        <v>0</v>
      </c>
      <c r="O122" s="63">
        <f t="shared" si="19"/>
        <v>0</v>
      </c>
      <c r="P122" s="126">
        <f>P118+P119+P120+P121</f>
        <v>368689.82999999996</v>
      </c>
      <c r="Q122" s="141"/>
    </row>
    <row r="123" spans="1:17" ht="13.5" customHeight="1">
      <c r="A123" s="181">
        <v>22</v>
      </c>
      <c r="B123" s="192" t="s">
        <v>31</v>
      </c>
      <c r="C123" s="181" t="s">
        <v>361</v>
      </c>
      <c r="D123" s="181" t="s">
        <v>32</v>
      </c>
      <c r="E123" s="181"/>
      <c r="F123" s="181" t="s">
        <v>56</v>
      </c>
      <c r="G123" s="181"/>
      <c r="H123" s="61" t="s">
        <v>57</v>
      </c>
      <c r="I123" s="62"/>
      <c r="J123" s="62"/>
      <c r="K123" s="62"/>
      <c r="L123" s="62"/>
      <c r="M123" s="62"/>
      <c r="N123" s="62"/>
      <c r="O123" s="63">
        <f t="shared" si="19"/>
        <v>0</v>
      </c>
      <c r="P123" s="126"/>
      <c r="Q123" s="141"/>
    </row>
    <row r="124" spans="1:17" ht="15.75">
      <c r="A124" s="181"/>
      <c r="B124" s="192"/>
      <c r="C124" s="181"/>
      <c r="D124" s="181"/>
      <c r="E124" s="181"/>
      <c r="F124" s="181"/>
      <c r="G124" s="181"/>
      <c r="H124" s="61" t="s">
        <v>58</v>
      </c>
      <c r="I124" s="62"/>
      <c r="J124" s="62"/>
      <c r="K124" s="62"/>
      <c r="L124" s="62"/>
      <c r="M124" s="62"/>
      <c r="N124" s="62"/>
      <c r="O124" s="63">
        <f t="shared" si="19"/>
        <v>0</v>
      </c>
      <c r="P124" s="126">
        <v>250000</v>
      </c>
      <c r="Q124" s="141"/>
    </row>
    <row r="125" spans="1:17" ht="15.75">
      <c r="A125" s="181"/>
      <c r="B125" s="192"/>
      <c r="C125" s="181"/>
      <c r="D125" s="181"/>
      <c r="E125" s="181"/>
      <c r="F125" s="181"/>
      <c r="G125" s="181"/>
      <c r="H125" s="61" t="s">
        <v>59</v>
      </c>
      <c r="I125" s="62"/>
      <c r="J125" s="62"/>
      <c r="K125" s="62"/>
      <c r="L125" s="62"/>
      <c r="M125" s="62"/>
      <c r="N125" s="62"/>
      <c r="O125" s="63">
        <f t="shared" si="19"/>
        <v>0</v>
      </c>
      <c r="P125" s="126">
        <v>88948.71</v>
      </c>
      <c r="Q125" s="141"/>
    </row>
    <row r="126" spans="1:17" ht="15.75">
      <c r="A126" s="181"/>
      <c r="B126" s="192"/>
      <c r="C126" s="181"/>
      <c r="D126" s="181"/>
      <c r="E126" s="181"/>
      <c r="F126" s="181"/>
      <c r="G126" s="181"/>
      <c r="H126" s="61" t="s">
        <v>60</v>
      </c>
      <c r="I126" s="62"/>
      <c r="J126" s="62"/>
      <c r="K126" s="62"/>
      <c r="L126" s="62"/>
      <c r="M126" s="62"/>
      <c r="N126" s="62"/>
      <c r="O126" s="63">
        <f t="shared" si="19"/>
        <v>0</v>
      </c>
      <c r="P126" s="126"/>
      <c r="Q126" s="141"/>
    </row>
    <row r="127" spans="1:17" ht="15.75">
      <c r="A127" s="181"/>
      <c r="B127" s="192"/>
      <c r="C127" s="181"/>
      <c r="D127" s="181"/>
      <c r="E127" s="181"/>
      <c r="F127" s="181"/>
      <c r="G127" s="181"/>
      <c r="H127" s="61" t="s">
        <v>61</v>
      </c>
      <c r="I127" s="64">
        <f aca="true" t="shared" si="27" ref="I127:N127">I123+I124+I125+I126</f>
        <v>0</v>
      </c>
      <c r="J127" s="64">
        <f t="shared" si="27"/>
        <v>0</v>
      </c>
      <c r="K127" s="64">
        <f t="shared" si="27"/>
        <v>0</v>
      </c>
      <c r="L127" s="64">
        <f t="shared" si="27"/>
        <v>0</v>
      </c>
      <c r="M127" s="64">
        <f t="shared" si="27"/>
        <v>0</v>
      </c>
      <c r="N127" s="64">
        <f t="shared" si="27"/>
        <v>0</v>
      </c>
      <c r="O127" s="63">
        <f t="shared" si="19"/>
        <v>0</v>
      </c>
      <c r="P127" s="126">
        <f>P123+P124+P125+P126</f>
        <v>338948.71</v>
      </c>
      <c r="Q127" s="141"/>
    </row>
    <row r="128" spans="1:17" ht="13.5" customHeight="1">
      <c r="A128" s="181">
        <v>23</v>
      </c>
      <c r="B128" s="192" t="s">
        <v>31</v>
      </c>
      <c r="C128" s="181" t="s">
        <v>163</v>
      </c>
      <c r="D128" s="181" t="s">
        <v>32</v>
      </c>
      <c r="E128" s="181"/>
      <c r="F128" s="181" t="s">
        <v>583</v>
      </c>
      <c r="G128" s="181"/>
      <c r="H128" s="61" t="s">
        <v>57</v>
      </c>
      <c r="I128" s="62"/>
      <c r="J128" s="62"/>
      <c r="K128" s="62"/>
      <c r="L128" s="62"/>
      <c r="M128" s="62"/>
      <c r="N128" s="62"/>
      <c r="O128" s="63">
        <f t="shared" si="19"/>
        <v>0</v>
      </c>
      <c r="P128" s="126"/>
      <c r="Q128" s="141"/>
    </row>
    <row r="129" spans="1:17" ht="15.75">
      <c r="A129" s="181"/>
      <c r="B129" s="192"/>
      <c r="C129" s="181"/>
      <c r="D129" s="181"/>
      <c r="E129" s="181"/>
      <c r="F129" s="181"/>
      <c r="G129" s="181"/>
      <c r="H129" s="61" t="s">
        <v>58</v>
      </c>
      <c r="I129" s="62"/>
      <c r="J129" s="62"/>
      <c r="K129" s="62"/>
      <c r="L129" s="62"/>
      <c r="M129" s="62"/>
      <c r="N129" s="62"/>
      <c r="O129" s="63">
        <f t="shared" si="19"/>
        <v>0</v>
      </c>
      <c r="P129" s="126"/>
      <c r="Q129" s="141"/>
    </row>
    <row r="130" spans="1:17" ht="15.75">
      <c r="A130" s="181"/>
      <c r="B130" s="192"/>
      <c r="C130" s="181"/>
      <c r="D130" s="181"/>
      <c r="E130" s="181"/>
      <c r="F130" s="181"/>
      <c r="G130" s="181"/>
      <c r="H130" s="61" t="s">
        <v>59</v>
      </c>
      <c r="I130" s="62"/>
      <c r="J130" s="62"/>
      <c r="K130" s="64">
        <v>1239.95</v>
      </c>
      <c r="L130" s="64">
        <v>10174.37</v>
      </c>
      <c r="M130" s="62"/>
      <c r="N130" s="64"/>
      <c r="O130" s="63">
        <f t="shared" si="19"/>
        <v>11414.320000000002</v>
      </c>
      <c r="P130" s="126"/>
      <c r="Q130" s="141"/>
    </row>
    <row r="131" spans="1:17" ht="15.75">
      <c r="A131" s="181"/>
      <c r="B131" s="192"/>
      <c r="C131" s="181"/>
      <c r="D131" s="181"/>
      <c r="E131" s="181"/>
      <c r="F131" s="181"/>
      <c r="G131" s="181"/>
      <c r="H131" s="61" t="s">
        <v>60</v>
      </c>
      <c r="I131" s="62"/>
      <c r="J131" s="62"/>
      <c r="K131" s="62"/>
      <c r="L131" s="62"/>
      <c r="M131" s="62"/>
      <c r="N131" s="62"/>
      <c r="O131" s="63">
        <f t="shared" si="19"/>
        <v>0</v>
      </c>
      <c r="P131" s="126"/>
      <c r="Q131" s="141"/>
    </row>
    <row r="132" spans="1:17" ht="15.75">
      <c r="A132" s="181"/>
      <c r="B132" s="192"/>
      <c r="C132" s="181"/>
      <c r="D132" s="181"/>
      <c r="E132" s="181"/>
      <c r="F132" s="181"/>
      <c r="G132" s="181"/>
      <c r="H132" s="61" t="s">
        <v>61</v>
      </c>
      <c r="I132" s="64">
        <f aca="true" t="shared" si="28" ref="I132:N132">I128+I129+I130+I131</f>
        <v>0</v>
      </c>
      <c r="J132" s="64">
        <f t="shared" si="28"/>
        <v>0</v>
      </c>
      <c r="K132" s="64">
        <f t="shared" si="28"/>
        <v>1239.95</v>
      </c>
      <c r="L132" s="64">
        <f t="shared" si="28"/>
        <v>10174.37</v>
      </c>
      <c r="M132" s="64">
        <f t="shared" si="28"/>
        <v>0</v>
      </c>
      <c r="N132" s="64">
        <f t="shared" si="28"/>
        <v>0</v>
      </c>
      <c r="O132" s="63">
        <f t="shared" si="19"/>
        <v>11414.320000000002</v>
      </c>
      <c r="P132" s="126">
        <f>P128+P129+P130+P131</f>
        <v>0</v>
      </c>
      <c r="Q132" s="141"/>
    </row>
    <row r="133" spans="1:17" ht="13.5" customHeight="1">
      <c r="A133" s="181">
        <v>24</v>
      </c>
      <c r="B133" s="192" t="s">
        <v>31</v>
      </c>
      <c r="C133" s="181" t="s">
        <v>162</v>
      </c>
      <c r="D133" s="181" t="s">
        <v>32</v>
      </c>
      <c r="E133" s="181"/>
      <c r="F133" s="181" t="s">
        <v>56</v>
      </c>
      <c r="G133" s="181"/>
      <c r="H133" s="61" t="s">
        <v>57</v>
      </c>
      <c r="I133" s="62"/>
      <c r="J133" s="62"/>
      <c r="K133" s="62"/>
      <c r="L133" s="62"/>
      <c r="M133" s="62"/>
      <c r="N133" s="62"/>
      <c r="O133" s="63">
        <f t="shared" si="19"/>
        <v>0</v>
      </c>
      <c r="P133" s="126"/>
      <c r="Q133" s="141"/>
    </row>
    <row r="134" spans="1:17" ht="15.75">
      <c r="A134" s="181"/>
      <c r="B134" s="192"/>
      <c r="C134" s="181"/>
      <c r="D134" s="181"/>
      <c r="E134" s="181"/>
      <c r="F134" s="181"/>
      <c r="G134" s="181"/>
      <c r="H134" s="61" t="s">
        <v>58</v>
      </c>
      <c r="I134" s="62"/>
      <c r="J134" s="62"/>
      <c r="K134" s="62"/>
      <c r="L134" s="62"/>
      <c r="M134" s="62"/>
      <c r="N134" s="62"/>
      <c r="O134" s="63">
        <f t="shared" si="19"/>
        <v>0</v>
      </c>
      <c r="P134" s="126">
        <v>293682.98</v>
      </c>
      <c r="Q134" s="141"/>
    </row>
    <row r="135" spans="1:17" ht="15.75">
      <c r="A135" s="181"/>
      <c r="B135" s="192"/>
      <c r="C135" s="181"/>
      <c r="D135" s="181"/>
      <c r="E135" s="181"/>
      <c r="F135" s="181"/>
      <c r="G135" s="181"/>
      <c r="H135" s="61" t="s">
        <v>59</v>
      </c>
      <c r="I135" s="62"/>
      <c r="J135" s="62"/>
      <c r="K135" s="62"/>
      <c r="L135" s="62"/>
      <c r="M135" s="62"/>
      <c r="N135" s="62"/>
      <c r="O135" s="63">
        <f t="shared" si="19"/>
        <v>0</v>
      </c>
      <c r="P135" s="126">
        <v>75006.85</v>
      </c>
      <c r="Q135" s="141"/>
    </row>
    <row r="136" spans="1:17" ht="15.75">
      <c r="A136" s="181"/>
      <c r="B136" s="192"/>
      <c r="C136" s="181"/>
      <c r="D136" s="181"/>
      <c r="E136" s="181"/>
      <c r="F136" s="181"/>
      <c r="G136" s="181"/>
      <c r="H136" s="61" t="s">
        <v>60</v>
      </c>
      <c r="I136" s="62"/>
      <c r="J136" s="62"/>
      <c r="K136" s="62"/>
      <c r="L136" s="62"/>
      <c r="M136" s="62"/>
      <c r="N136" s="62"/>
      <c r="O136" s="63">
        <f t="shared" si="19"/>
        <v>0</v>
      </c>
      <c r="P136" s="126"/>
      <c r="Q136" s="141"/>
    </row>
    <row r="137" spans="1:17" ht="15.75">
      <c r="A137" s="181"/>
      <c r="B137" s="192"/>
      <c r="C137" s="181"/>
      <c r="D137" s="181"/>
      <c r="E137" s="181"/>
      <c r="F137" s="181"/>
      <c r="G137" s="181"/>
      <c r="H137" s="61" t="s">
        <v>61</v>
      </c>
      <c r="I137" s="64">
        <f aca="true" t="shared" si="29" ref="I137:N137">I133+I134+I135+I136</f>
        <v>0</v>
      </c>
      <c r="J137" s="64">
        <f t="shared" si="29"/>
        <v>0</v>
      </c>
      <c r="K137" s="64">
        <f t="shared" si="29"/>
        <v>0</v>
      </c>
      <c r="L137" s="64">
        <f t="shared" si="29"/>
        <v>0</v>
      </c>
      <c r="M137" s="64">
        <f t="shared" si="29"/>
        <v>0</v>
      </c>
      <c r="N137" s="64">
        <f t="shared" si="29"/>
        <v>0</v>
      </c>
      <c r="O137" s="63">
        <f t="shared" si="19"/>
        <v>0</v>
      </c>
      <c r="P137" s="126">
        <f>P133+P134+P135+P136</f>
        <v>368689.82999999996</v>
      </c>
      <c r="Q137" s="141"/>
    </row>
    <row r="138" spans="1:17" ht="13.5" customHeight="1">
      <c r="A138" s="181">
        <v>25</v>
      </c>
      <c r="B138" s="192" t="s">
        <v>31</v>
      </c>
      <c r="C138" s="181" t="s">
        <v>158</v>
      </c>
      <c r="D138" s="181" t="s">
        <v>32</v>
      </c>
      <c r="E138" s="181"/>
      <c r="F138" s="181" t="s">
        <v>56</v>
      </c>
      <c r="G138" s="181"/>
      <c r="H138" s="61" t="s">
        <v>57</v>
      </c>
      <c r="I138" s="62"/>
      <c r="J138" s="62"/>
      <c r="K138" s="62"/>
      <c r="L138" s="62"/>
      <c r="M138" s="62"/>
      <c r="N138" s="62"/>
      <c r="O138" s="63">
        <f t="shared" si="19"/>
        <v>0</v>
      </c>
      <c r="P138" s="126"/>
      <c r="Q138" s="141"/>
    </row>
    <row r="139" spans="1:17" ht="15.75">
      <c r="A139" s="181"/>
      <c r="B139" s="192"/>
      <c r="C139" s="181"/>
      <c r="D139" s="181"/>
      <c r="E139" s="181"/>
      <c r="F139" s="181"/>
      <c r="G139" s="181"/>
      <c r="H139" s="61" t="s">
        <v>58</v>
      </c>
      <c r="I139" s="62"/>
      <c r="J139" s="62"/>
      <c r="K139" s="62"/>
      <c r="L139" s="62"/>
      <c r="M139" s="62"/>
      <c r="N139" s="62"/>
      <c r="O139" s="63">
        <f t="shared" si="19"/>
        <v>0</v>
      </c>
      <c r="P139" s="126">
        <v>250000</v>
      </c>
      <c r="Q139" s="141"/>
    </row>
    <row r="140" spans="1:17" ht="15.75">
      <c r="A140" s="181"/>
      <c r="B140" s="192"/>
      <c r="C140" s="181"/>
      <c r="D140" s="181"/>
      <c r="E140" s="181"/>
      <c r="F140" s="181"/>
      <c r="G140" s="181"/>
      <c r="H140" s="61" t="s">
        <v>59</v>
      </c>
      <c r="I140" s="62"/>
      <c r="J140" s="62"/>
      <c r="K140" s="62"/>
      <c r="L140" s="62"/>
      <c r="M140" s="62"/>
      <c r="N140" s="62"/>
      <c r="O140" s="63">
        <f t="shared" si="19"/>
        <v>0</v>
      </c>
      <c r="P140" s="126">
        <v>59775.28</v>
      </c>
      <c r="Q140" s="141"/>
    </row>
    <row r="141" spans="1:17" ht="15.75">
      <c r="A141" s="181"/>
      <c r="B141" s="192"/>
      <c r="C141" s="181"/>
      <c r="D141" s="181"/>
      <c r="E141" s="181"/>
      <c r="F141" s="181"/>
      <c r="G141" s="181"/>
      <c r="H141" s="61" t="s">
        <v>60</v>
      </c>
      <c r="I141" s="62"/>
      <c r="J141" s="62"/>
      <c r="K141" s="62"/>
      <c r="L141" s="62"/>
      <c r="M141" s="62"/>
      <c r="N141" s="62"/>
      <c r="O141" s="63">
        <f t="shared" si="19"/>
        <v>0</v>
      </c>
      <c r="P141" s="126"/>
      <c r="Q141" s="141"/>
    </row>
    <row r="142" spans="1:17" ht="15.75">
      <c r="A142" s="181"/>
      <c r="B142" s="192"/>
      <c r="C142" s="181"/>
      <c r="D142" s="181"/>
      <c r="E142" s="181"/>
      <c r="F142" s="181"/>
      <c r="G142" s="181"/>
      <c r="H142" s="61" t="s">
        <v>61</v>
      </c>
      <c r="I142" s="64">
        <f aca="true" t="shared" si="30" ref="I142:N142">I138+I139+I140+I141</f>
        <v>0</v>
      </c>
      <c r="J142" s="64">
        <f t="shared" si="30"/>
        <v>0</v>
      </c>
      <c r="K142" s="64">
        <f t="shared" si="30"/>
        <v>0</v>
      </c>
      <c r="L142" s="64">
        <f t="shared" si="30"/>
        <v>0</v>
      </c>
      <c r="M142" s="64">
        <f t="shared" si="30"/>
        <v>0</v>
      </c>
      <c r="N142" s="64">
        <f t="shared" si="30"/>
        <v>0</v>
      </c>
      <c r="O142" s="63">
        <f t="shared" si="19"/>
        <v>0</v>
      </c>
      <c r="P142" s="126">
        <f>P138+P139+P140+P141</f>
        <v>309775.28</v>
      </c>
      <c r="Q142" s="141"/>
    </row>
    <row r="143" spans="1:17" ht="15.75">
      <c r="A143" s="181">
        <v>26</v>
      </c>
      <c r="B143" s="192" t="s">
        <v>31</v>
      </c>
      <c r="C143" s="181" t="s">
        <v>158</v>
      </c>
      <c r="D143" s="181" t="s">
        <v>32</v>
      </c>
      <c r="E143" s="181"/>
      <c r="F143" s="181" t="s">
        <v>56</v>
      </c>
      <c r="G143" s="181"/>
      <c r="H143" s="61" t="s">
        <v>57</v>
      </c>
      <c r="I143" s="62"/>
      <c r="J143" s="62"/>
      <c r="K143" s="62"/>
      <c r="L143" s="62"/>
      <c r="M143" s="62"/>
      <c r="N143" s="62"/>
      <c r="O143" s="63">
        <f t="shared" si="19"/>
        <v>0</v>
      </c>
      <c r="P143" s="126"/>
      <c r="Q143" s="141"/>
    </row>
    <row r="144" spans="1:17" ht="15.75">
      <c r="A144" s="181"/>
      <c r="B144" s="192"/>
      <c r="C144" s="181"/>
      <c r="D144" s="181"/>
      <c r="E144" s="181"/>
      <c r="F144" s="181"/>
      <c r="G144" s="181"/>
      <c r="H144" s="61" t="s">
        <v>58</v>
      </c>
      <c r="I144" s="62"/>
      <c r="J144" s="62"/>
      <c r="K144" s="62"/>
      <c r="L144" s="62"/>
      <c r="M144" s="62"/>
      <c r="N144" s="62"/>
      <c r="O144" s="63">
        <f t="shared" si="19"/>
        <v>0</v>
      </c>
      <c r="P144" s="126">
        <v>102000</v>
      </c>
      <c r="Q144" s="141"/>
    </row>
    <row r="145" spans="1:17" ht="15.75">
      <c r="A145" s="181"/>
      <c r="B145" s="192"/>
      <c r="C145" s="181"/>
      <c r="D145" s="181"/>
      <c r="E145" s="181"/>
      <c r="F145" s="181"/>
      <c r="G145" s="181"/>
      <c r="H145" s="61" t="s">
        <v>59</v>
      </c>
      <c r="I145" s="62"/>
      <c r="J145" s="62"/>
      <c r="K145" s="62"/>
      <c r="L145" s="62"/>
      <c r="M145" s="62"/>
      <c r="N145" s="62"/>
      <c r="O145" s="63">
        <f t="shared" si="19"/>
        <v>0</v>
      </c>
      <c r="P145" s="126">
        <v>26500</v>
      </c>
      <c r="Q145" s="141"/>
    </row>
    <row r="146" spans="1:17" ht="15.75">
      <c r="A146" s="181"/>
      <c r="B146" s="192"/>
      <c r="C146" s="181"/>
      <c r="D146" s="181"/>
      <c r="E146" s="181"/>
      <c r="F146" s="181"/>
      <c r="G146" s="181"/>
      <c r="H146" s="61" t="s">
        <v>60</v>
      </c>
      <c r="I146" s="62"/>
      <c r="J146" s="62"/>
      <c r="K146" s="62"/>
      <c r="L146" s="62"/>
      <c r="M146" s="62"/>
      <c r="N146" s="62"/>
      <c r="O146" s="63">
        <f t="shared" si="19"/>
        <v>0</v>
      </c>
      <c r="P146" s="126"/>
      <c r="Q146" s="141"/>
    </row>
    <row r="147" spans="1:17" ht="15.75">
      <c r="A147" s="181"/>
      <c r="B147" s="192"/>
      <c r="C147" s="181"/>
      <c r="D147" s="181"/>
      <c r="E147" s="181"/>
      <c r="F147" s="181"/>
      <c r="G147" s="181"/>
      <c r="H147" s="61" t="s">
        <v>61</v>
      </c>
      <c r="I147" s="64">
        <f aca="true" t="shared" si="31" ref="I147:N147">I143+I144+I145+I146</f>
        <v>0</v>
      </c>
      <c r="J147" s="64">
        <f t="shared" si="31"/>
        <v>0</v>
      </c>
      <c r="K147" s="64">
        <f t="shared" si="31"/>
        <v>0</v>
      </c>
      <c r="L147" s="64">
        <f t="shared" si="31"/>
        <v>0</v>
      </c>
      <c r="M147" s="64">
        <f t="shared" si="31"/>
        <v>0</v>
      </c>
      <c r="N147" s="64">
        <f t="shared" si="31"/>
        <v>0</v>
      </c>
      <c r="O147" s="63">
        <f t="shared" si="19"/>
        <v>0</v>
      </c>
      <c r="P147" s="126">
        <f>P143+P144+P145+P146</f>
        <v>128500</v>
      </c>
      <c r="Q147" s="141"/>
    </row>
    <row r="148" spans="1:17" ht="13.5" customHeight="1">
      <c r="A148" s="181">
        <v>27</v>
      </c>
      <c r="B148" s="192" t="s">
        <v>31</v>
      </c>
      <c r="C148" s="181" t="s">
        <v>161</v>
      </c>
      <c r="D148" s="181" t="s">
        <v>32</v>
      </c>
      <c r="E148" s="181"/>
      <c r="F148" s="181" t="s">
        <v>56</v>
      </c>
      <c r="G148" s="181"/>
      <c r="H148" s="61" t="s">
        <v>57</v>
      </c>
      <c r="I148" s="62"/>
      <c r="J148" s="62"/>
      <c r="K148" s="62"/>
      <c r="L148" s="62"/>
      <c r="M148" s="62"/>
      <c r="N148" s="62"/>
      <c r="O148" s="63">
        <f t="shared" si="19"/>
        <v>0</v>
      </c>
      <c r="P148" s="126"/>
      <c r="Q148" s="141"/>
    </row>
    <row r="149" spans="1:17" ht="15.75">
      <c r="A149" s="181"/>
      <c r="B149" s="192"/>
      <c r="C149" s="181"/>
      <c r="D149" s="181"/>
      <c r="E149" s="181"/>
      <c r="F149" s="181"/>
      <c r="G149" s="181"/>
      <c r="H149" s="61" t="s">
        <v>58</v>
      </c>
      <c r="I149" s="62"/>
      <c r="J149" s="62"/>
      <c r="K149" s="62"/>
      <c r="L149" s="64">
        <v>308511.38</v>
      </c>
      <c r="M149" s="62"/>
      <c r="N149" s="64"/>
      <c r="O149" s="63">
        <f t="shared" si="19"/>
        <v>308511.38</v>
      </c>
      <c r="P149" s="126"/>
      <c r="Q149" s="141"/>
    </row>
    <row r="150" spans="1:17" ht="15.75">
      <c r="A150" s="181"/>
      <c r="B150" s="192"/>
      <c r="C150" s="181"/>
      <c r="D150" s="181"/>
      <c r="E150" s="181"/>
      <c r="F150" s="181"/>
      <c r="G150" s="181"/>
      <c r="H150" s="61" t="s">
        <v>59</v>
      </c>
      <c r="I150" s="62"/>
      <c r="J150" s="62"/>
      <c r="K150" s="64">
        <v>24717.06</v>
      </c>
      <c r="L150" s="64">
        <v>24680.89</v>
      </c>
      <c r="M150" s="62"/>
      <c r="N150" s="64"/>
      <c r="O150" s="63">
        <f t="shared" si="19"/>
        <v>49397.95</v>
      </c>
      <c r="P150" s="126"/>
      <c r="Q150" s="141"/>
    </row>
    <row r="151" spans="1:17" ht="15.75">
      <c r="A151" s="181"/>
      <c r="B151" s="192"/>
      <c r="C151" s="181"/>
      <c r="D151" s="181"/>
      <c r="E151" s="181"/>
      <c r="F151" s="181"/>
      <c r="G151" s="181"/>
      <c r="H151" s="61" t="s">
        <v>60</v>
      </c>
      <c r="I151" s="62"/>
      <c r="J151" s="62"/>
      <c r="K151" s="62"/>
      <c r="L151" s="62"/>
      <c r="M151" s="62"/>
      <c r="N151" s="62"/>
      <c r="O151" s="63">
        <f aca="true" t="shared" si="32" ref="O151:O214">I151+J151+K151+L151+M151+N151</f>
        <v>0</v>
      </c>
      <c r="P151" s="126"/>
      <c r="Q151" s="141"/>
    </row>
    <row r="152" spans="1:17" ht="15.75">
      <c r="A152" s="181"/>
      <c r="B152" s="192"/>
      <c r="C152" s="181"/>
      <c r="D152" s="181"/>
      <c r="E152" s="181"/>
      <c r="F152" s="181"/>
      <c r="G152" s="181"/>
      <c r="H152" s="61" t="s">
        <v>61</v>
      </c>
      <c r="I152" s="64">
        <f aca="true" t="shared" si="33" ref="I152:N152">I148+I149+I150+I151</f>
        <v>0</v>
      </c>
      <c r="J152" s="64">
        <f t="shared" si="33"/>
        <v>0</v>
      </c>
      <c r="K152" s="64">
        <f t="shared" si="33"/>
        <v>24717.06</v>
      </c>
      <c r="L152" s="64">
        <f t="shared" si="33"/>
        <v>333192.27</v>
      </c>
      <c r="M152" s="64">
        <f t="shared" si="33"/>
        <v>0</v>
      </c>
      <c r="N152" s="64">
        <f t="shared" si="33"/>
        <v>0</v>
      </c>
      <c r="O152" s="63">
        <f t="shared" si="32"/>
        <v>357909.33</v>
      </c>
      <c r="P152" s="126">
        <f>P148+P149+P150+P151</f>
        <v>0</v>
      </c>
      <c r="Q152" s="141"/>
    </row>
    <row r="153" spans="1:17" ht="13.5" customHeight="1">
      <c r="A153" s="181">
        <v>28</v>
      </c>
      <c r="B153" s="192" t="s">
        <v>31</v>
      </c>
      <c r="C153" s="181" t="s">
        <v>135</v>
      </c>
      <c r="D153" s="181" t="s">
        <v>32</v>
      </c>
      <c r="E153" s="181"/>
      <c r="F153" s="181" t="s">
        <v>56</v>
      </c>
      <c r="G153" s="181"/>
      <c r="H153" s="61" t="s">
        <v>57</v>
      </c>
      <c r="I153" s="62"/>
      <c r="J153" s="62"/>
      <c r="K153" s="62"/>
      <c r="L153" s="62"/>
      <c r="M153" s="62"/>
      <c r="N153" s="62"/>
      <c r="O153" s="63">
        <f t="shared" si="32"/>
        <v>0</v>
      </c>
      <c r="P153" s="126"/>
      <c r="Q153" s="141"/>
    </row>
    <row r="154" spans="1:17" ht="15.75">
      <c r="A154" s="181"/>
      <c r="B154" s="192"/>
      <c r="C154" s="181"/>
      <c r="D154" s="181"/>
      <c r="E154" s="181"/>
      <c r="F154" s="181"/>
      <c r="G154" s="181"/>
      <c r="H154" s="61" t="s">
        <v>58</v>
      </c>
      <c r="I154" s="62"/>
      <c r="J154" s="62"/>
      <c r="K154" s="62"/>
      <c r="L154" s="62"/>
      <c r="M154" s="62"/>
      <c r="N154" s="62"/>
      <c r="O154" s="63">
        <f t="shared" si="32"/>
        <v>0</v>
      </c>
      <c r="P154" s="126">
        <v>235000</v>
      </c>
      <c r="Q154" s="141"/>
    </row>
    <row r="155" spans="1:17" ht="15.75">
      <c r="A155" s="181"/>
      <c r="B155" s="192"/>
      <c r="C155" s="181"/>
      <c r="D155" s="181"/>
      <c r="E155" s="181"/>
      <c r="F155" s="181"/>
      <c r="G155" s="181"/>
      <c r="H155" s="61" t="s">
        <v>59</v>
      </c>
      <c r="I155" s="62"/>
      <c r="J155" s="62"/>
      <c r="K155" s="62"/>
      <c r="L155" s="62"/>
      <c r="M155" s="62"/>
      <c r="N155" s="62"/>
      <c r="O155" s="63">
        <f t="shared" si="32"/>
        <v>0</v>
      </c>
      <c r="P155" s="126">
        <v>59775.28</v>
      </c>
      <c r="Q155" s="141"/>
    </row>
    <row r="156" spans="1:17" ht="15.75">
      <c r="A156" s="181"/>
      <c r="B156" s="192"/>
      <c r="C156" s="181"/>
      <c r="D156" s="181"/>
      <c r="E156" s="181"/>
      <c r="F156" s="181"/>
      <c r="G156" s="181"/>
      <c r="H156" s="61" t="s">
        <v>60</v>
      </c>
      <c r="I156" s="62"/>
      <c r="J156" s="62"/>
      <c r="K156" s="62"/>
      <c r="L156" s="62"/>
      <c r="M156" s="62"/>
      <c r="N156" s="62"/>
      <c r="O156" s="63">
        <f t="shared" si="32"/>
        <v>0</v>
      </c>
      <c r="P156" s="126"/>
      <c r="Q156" s="141"/>
    </row>
    <row r="157" spans="1:17" ht="15.75">
      <c r="A157" s="181"/>
      <c r="B157" s="192"/>
      <c r="C157" s="181"/>
      <c r="D157" s="181"/>
      <c r="E157" s="181"/>
      <c r="F157" s="181"/>
      <c r="G157" s="181"/>
      <c r="H157" s="61" t="s">
        <v>61</v>
      </c>
      <c r="I157" s="64">
        <f aca="true" t="shared" si="34" ref="I157:N157">I153+I154+I155+I156</f>
        <v>0</v>
      </c>
      <c r="J157" s="64">
        <f t="shared" si="34"/>
        <v>0</v>
      </c>
      <c r="K157" s="64">
        <f t="shared" si="34"/>
        <v>0</v>
      </c>
      <c r="L157" s="64">
        <f t="shared" si="34"/>
        <v>0</v>
      </c>
      <c r="M157" s="64">
        <f t="shared" si="34"/>
        <v>0</v>
      </c>
      <c r="N157" s="64">
        <f t="shared" si="34"/>
        <v>0</v>
      </c>
      <c r="O157" s="63">
        <f t="shared" si="32"/>
        <v>0</v>
      </c>
      <c r="P157" s="126">
        <f>P153+P154+P155+P156</f>
        <v>294775.28</v>
      </c>
      <c r="Q157" s="141"/>
    </row>
    <row r="158" spans="1:17" ht="13.5" customHeight="1">
      <c r="A158" s="181">
        <v>29</v>
      </c>
      <c r="B158" s="192" t="s">
        <v>31</v>
      </c>
      <c r="C158" s="181" t="s">
        <v>584</v>
      </c>
      <c r="D158" s="181" t="s">
        <v>32</v>
      </c>
      <c r="E158" s="181"/>
      <c r="F158" s="181" t="s">
        <v>583</v>
      </c>
      <c r="G158" s="181"/>
      <c r="H158" s="61" t="s">
        <v>57</v>
      </c>
      <c r="I158" s="62"/>
      <c r="J158" s="62"/>
      <c r="K158" s="62"/>
      <c r="L158" s="62"/>
      <c r="M158" s="62"/>
      <c r="N158" s="64"/>
      <c r="O158" s="63">
        <f t="shared" si="32"/>
        <v>0</v>
      </c>
      <c r="P158" s="126"/>
      <c r="Q158" s="141"/>
    </row>
    <row r="159" spans="1:17" ht="15.75">
      <c r="A159" s="181"/>
      <c r="B159" s="192"/>
      <c r="C159" s="181"/>
      <c r="D159" s="181"/>
      <c r="E159" s="181"/>
      <c r="F159" s="181"/>
      <c r="G159" s="181"/>
      <c r="H159" s="61" t="s">
        <v>58</v>
      </c>
      <c r="I159" s="62"/>
      <c r="J159" s="62"/>
      <c r="K159" s="62"/>
      <c r="L159" s="62"/>
      <c r="M159" s="62"/>
      <c r="N159" s="64">
        <v>210000</v>
      </c>
      <c r="O159" s="63">
        <f t="shared" si="32"/>
        <v>210000</v>
      </c>
      <c r="P159" s="126"/>
      <c r="Q159" s="141"/>
    </row>
    <row r="160" spans="1:17" ht="15.75">
      <c r="A160" s="181"/>
      <c r="B160" s="192"/>
      <c r="C160" s="181"/>
      <c r="D160" s="181"/>
      <c r="E160" s="181"/>
      <c r="F160" s="181"/>
      <c r="G160" s="181"/>
      <c r="H160" s="61" t="s">
        <v>59</v>
      </c>
      <c r="I160" s="62"/>
      <c r="J160" s="62"/>
      <c r="K160" s="62"/>
      <c r="L160" s="62"/>
      <c r="M160" s="62"/>
      <c r="N160" s="64">
        <v>53417.47</v>
      </c>
      <c r="O160" s="63">
        <f t="shared" si="32"/>
        <v>53417.47</v>
      </c>
      <c r="P160" s="126"/>
      <c r="Q160" s="141"/>
    </row>
    <row r="161" spans="1:17" ht="15.75">
      <c r="A161" s="181"/>
      <c r="B161" s="192"/>
      <c r="C161" s="181"/>
      <c r="D161" s="181"/>
      <c r="E161" s="181"/>
      <c r="F161" s="181"/>
      <c r="G161" s="181"/>
      <c r="H161" s="61" t="s">
        <v>60</v>
      </c>
      <c r="I161" s="62"/>
      <c r="J161" s="62"/>
      <c r="K161" s="62"/>
      <c r="L161" s="62"/>
      <c r="M161" s="62"/>
      <c r="N161" s="64"/>
      <c r="O161" s="63">
        <f t="shared" si="32"/>
        <v>0</v>
      </c>
      <c r="P161" s="126"/>
      <c r="Q161" s="141"/>
    </row>
    <row r="162" spans="1:17" ht="15.75">
      <c r="A162" s="181"/>
      <c r="B162" s="192"/>
      <c r="C162" s="181"/>
      <c r="D162" s="181"/>
      <c r="E162" s="181"/>
      <c r="F162" s="181"/>
      <c r="G162" s="181"/>
      <c r="H162" s="61" t="s">
        <v>61</v>
      </c>
      <c r="I162" s="64">
        <f aca="true" t="shared" si="35" ref="I162:N162">I158+I159+I160+I161</f>
        <v>0</v>
      </c>
      <c r="J162" s="64">
        <f t="shared" si="35"/>
        <v>0</v>
      </c>
      <c r="K162" s="64">
        <f t="shared" si="35"/>
        <v>0</v>
      </c>
      <c r="L162" s="64">
        <f t="shared" si="35"/>
        <v>0</v>
      </c>
      <c r="M162" s="64">
        <f t="shared" si="35"/>
        <v>0</v>
      </c>
      <c r="N162" s="64">
        <f t="shared" si="35"/>
        <v>263417.47</v>
      </c>
      <c r="O162" s="63">
        <f t="shared" si="32"/>
        <v>263417.47</v>
      </c>
      <c r="P162" s="126">
        <f>P158+P159+P160+P161</f>
        <v>0</v>
      </c>
      <c r="Q162" s="141"/>
    </row>
    <row r="163" spans="1:17" ht="13.5" customHeight="1">
      <c r="A163" s="181">
        <v>30</v>
      </c>
      <c r="B163" s="192" t="s">
        <v>31</v>
      </c>
      <c r="C163" s="181" t="s">
        <v>129</v>
      </c>
      <c r="D163" s="181" t="s">
        <v>32</v>
      </c>
      <c r="E163" s="181"/>
      <c r="F163" s="181" t="s">
        <v>56</v>
      </c>
      <c r="G163" s="181"/>
      <c r="H163" s="61" t="s">
        <v>57</v>
      </c>
      <c r="I163" s="62"/>
      <c r="J163" s="62"/>
      <c r="K163" s="62"/>
      <c r="L163" s="62"/>
      <c r="M163" s="62"/>
      <c r="N163" s="64"/>
      <c r="O163" s="63">
        <f t="shared" si="32"/>
        <v>0</v>
      </c>
      <c r="P163" s="126"/>
      <c r="Q163" s="141"/>
    </row>
    <row r="164" spans="1:17" ht="15.75">
      <c r="A164" s="181"/>
      <c r="B164" s="192"/>
      <c r="C164" s="181"/>
      <c r="D164" s="181"/>
      <c r="E164" s="181"/>
      <c r="F164" s="181"/>
      <c r="G164" s="181"/>
      <c r="H164" s="61" t="s">
        <v>58</v>
      </c>
      <c r="I164" s="62"/>
      <c r="J164" s="62"/>
      <c r="K164" s="62"/>
      <c r="L164" s="62"/>
      <c r="M164" s="62"/>
      <c r="N164" s="64">
        <v>209000</v>
      </c>
      <c r="O164" s="63">
        <f t="shared" si="32"/>
        <v>209000</v>
      </c>
      <c r="P164" s="126"/>
      <c r="Q164" s="141"/>
    </row>
    <row r="165" spans="1:17" ht="15.75">
      <c r="A165" s="181"/>
      <c r="B165" s="192"/>
      <c r="C165" s="181"/>
      <c r="D165" s="181"/>
      <c r="E165" s="181"/>
      <c r="F165" s="181"/>
      <c r="G165" s="181"/>
      <c r="H165" s="61" t="s">
        <v>59</v>
      </c>
      <c r="I165" s="62"/>
      <c r="J165" s="62"/>
      <c r="K165" s="62"/>
      <c r="L165" s="62"/>
      <c r="M165" s="62"/>
      <c r="N165" s="64">
        <v>53417.47</v>
      </c>
      <c r="O165" s="63">
        <f t="shared" si="32"/>
        <v>53417.47</v>
      </c>
      <c r="P165" s="126"/>
      <c r="Q165" s="141"/>
    </row>
    <row r="166" spans="1:17" ht="15.75">
      <c r="A166" s="181"/>
      <c r="B166" s="192"/>
      <c r="C166" s="181"/>
      <c r="D166" s="181"/>
      <c r="E166" s="181"/>
      <c r="F166" s="181"/>
      <c r="G166" s="181"/>
      <c r="H166" s="61" t="s">
        <v>60</v>
      </c>
      <c r="I166" s="62"/>
      <c r="J166" s="62"/>
      <c r="K166" s="62"/>
      <c r="L166" s="62"/>
      <c r="M166" s="62"/>
      <c r="N166" s="62"/>
      <c r="O166" s="63">
        <f t="shared" si="32"/>
        <v>0</v>
      </c>
      <c r="P166" s="126"/>
      <c r="Q166" s="141"/>
    </row>
    <row r="167" spans="1:17" ht="15.75">
      <c r="A167" s="181"/>
      <c r="B167" s="192"/>
      <c r="C167" s="181"/>
      <c r="D167" s="181"/>
      <c r="E167" s="181"/>
      <c r="F167" s="181"/>
      <c r="G167" s="181"/>
      <c r="H167" s="61" t="s">
        <v>61</v>
      </c>
      <c r="I167" s="64">
        <f aca="true" t="shared" si="36" ref="I167:N167">I163+I164+I165+I166</f>
        <v>0</v>
      </c>
      <c r="J167" s="64">
        <f t="shared" si="36"/>
        <v>0</v>
      </c>
      <c r="K167" s="64">
        <f t="shared" si="36"/>
        <v>0</v>
      </c>
      <c r="L167" s="64">
        <f t="shared" si="36"/>
        <v>0</v>
      </c>
      <c r="M167" s="64">
        <f t="shared" si="36"/>
        <v>0</v>
      </c>
      <c r="N167" s="64">
        <f t="shared" si="36"/>
        <v>262417.47</v>
      </c>
      <c r="O167" s="63">
        <f t="shared" si="32"/>
        <v>262417.47</v>
      </c>
      <c r="P167" s="126">
        <f>P163+P164+P165+P166</f>
        <v>0</v>
      </c>
      <c r="Q167" s="141"/>
    </row>
    <row r="168" spans="1:17" ht="13.5" customHeight="1">
      <c r="A168" s="181">
        <v>31</v>
      </c>
      <c r="B168" s="192" t="s">
        <v>31</v>
      </c>
      <c r="C168" s="181" t="s">
        <v>128</v>
      </c>
      <c r="D168" s="181" t="s">
        <v>32</v>
      </c>
      <c r="E168" s="181"/>
      <c r="F168" s="181" t="s">
        <v>56</v>
      </c>
      <c r="G168" s="181"/>
      <c r="H168" s="61" t="s">
        <v>57</v>
      </c>
      <c r="I168" s="62"/>
      <c r="J168" s="62"/>
      <c r="K168" s="62"/>
      <c r="L168" s="62"/>
      <c r="M168" s="62"/>
      <c r="N168" s="62"/>
      <c r="O168" s="63">
        <f t="shared" si="32"/>
        <v>0</v>
      </c>
      <c r="P168" s="126"/>
      <c r="Q168" s="141"/>
    </row>
    <row r="169" spans="1:17" ht="15.75">
      <c r="A169" s="181"/>
      <c r="B169" s="192"/>
      <c r="C169" s="181"/>
      <c r="D169" s="181"/>
      <c r="E169" s="181"/>
      <c r="F169" s="181"/>
      <c r="G169" s="181"/>
      <c r="H169" s="61" t="s">
        <v>58</v>
      </c>
      <c r="I169" s="62"/>
      <c r="J169" s="62"/>
      <c r="K169" s="62"/>
      <c r="L169" s="62"/>
      <c r="M169" s="62"/>
      <c r="N169" s="62"/>
      <c r="O169" s="63">
        <f t="shared" si="32"/>
        <v>0</v>
      </c>
      <c r="P169" s="126">
        <v>290000</v>
      </c>
      <c r="Q169" s="141"/>
    </row>
    <row r="170" spans="1:17" ht="15.75">
      <c r="A170" s="181"/>
      <c r="B170" s="192"/>
      <c r="C170" s="181"/>
      <c r="D170" s="181"/>
      <c r="E170" s="181"/>
      <c r="F170" s="181"/>
      <c r="G170" s="181"/>
      <c r="H170" s="61" t="s">
        <v>59</v>
      </c>
      <c r="I170" s="62"/>
      <c r="J170" s="62"/>
      <c r="K170" s="62"/>
      <c r="L170" s="62"/>
      <c r="M170" s="62"/>
      <c r="N170" s="62"/>
      <c r="O170" s="63">
        <f t="shared" si="32"/>
        <v>0</v>
      </c>
      <c r="P170" s="126">
        <v>75000</v>
      </c>
      <c r="Q170" s="141"/>
    </row>
    <row r="171" spans="1:17" ht="15.75">
      <c r="A171" s="181"/>
      <c r="B171" s="192"/>
      <c r="C171" s="181"/>
      <c r="D171" s="181"/>
      <c r="E171" s="181"/>
      <c r="F171" s="181"/>
      <c r="G171" s="181"/>
      <c r="H171" s="61" t="s">
        <v>60</v>
      </c>
      <c r="I171" s="62"/>
      <c r="J171" s="62"/>
      <c r="K171" s="62"/>
      <c r="L171" s="62"/>
      <c r="M171" s="62"/>
      <c r="N171" s="62"/>
      <c r="O171" s="63">
        <f t="shared" si="32"/>
        <v>0</v>
      </c>
      <c r="P171" s="126"/>
      <c r="Q171" s="141"/>
    </row>
    <row r="172" spans="1:17" ht="15.75">
      <c r="A172" s="181"/>
      <c r="B172" s="192"/>
      <c r="C172" s="181"/>
      <c r="D172" s="181"/>
      <c r="E172" s="181"/>
      <c r="F172" s="181"/>
      <c r="G172" s="181"/>
      <c r="H172" s="61" t="s">
        <v>61</v>
      </c>
      <c r="I172" s="64">
        <f aca="true" t="shared" si="37" ref="I172:N172">I168+I169+I170+I171</f>
        <v>0</v>
      </c>
      <c r="J172" s="64">
        <f t="shared" si="37"/>
        <v>0</v>
      </c>
      <c r="K172" s="64">
        <f t="shared" si="37"/>
        <v>0</v>
      </c>
      <c r="L172" s="64">
        <f t="shared" si="37"/>
        <v>0</v>
      </c>
      <c r="M172" s="64">
        <f t="shared" si="37"/>
        <v>0</v>
      </c>
      <c r="N172" s="64">
        <f t="shared" si="37"/>
        <v>0</v>
      </c>
      <c r="O172" s="63">
        <f t="shared" si="32"/>
        <v>0</v>
      </c>
      <c r="P172" s="126">
        <f>P168+P169+P170+P171</f>
        <v>365000</v>
      </c>
      <c r="Q172" s="141"/>
    </row>
    <row r="173" spans="1:17" ht="13.5" customHeight="1">
      <c r="A173" s="181">
        <v>32</v>
      </c>
      <c r="B173" s="192" t="s">
        <v>31</v>
      </c>
      <c r="C173" s="181" t="s">
        <v>159</v>
      </c>
      <c r="D173" s="181" t="s">
        <v>32</v>
      </c>
      <c r="E173" s="181"/>
      <c r="F173" s="181" t="s">
        <v>56</v>
      </c>
      <c r="G173" s="181"/>
      <c r="H173" s="61" t="s">
        <v>57</v>
      </c>
      <c r="I173" s="62"/>
      <c r="J173" s="62"/>
      <c r="K173" s="62"/>
      <c r="L173" s="62"/>
      <c r="M173" s="62"/>
      <c r="N173" s="62"/>
      <c r="O173" s="63">
        <f t="shared" si="32"/>
        <v>0</v>
      </c>
      <c r="P173" s="126"/>
      <c r="Q173" s="141"/>
    </row>
    <row r="174" spans="1:17" ht="15.75">
      <c r="A174" s="181"/>
      <c r="B174" s="192"/>
      <c r="C174" s="181"/>
      <c r="D174" s="181"/>
      <c r="E174" s="181"/>
      <c r="F174" s="181"/>
      <c r="G174" s="181"/>
      <c r="H174" s="61" t="s">
        <v>58</v>
      </c>
      <c r="I174" s="62"/>
      <c r="J174" s="62"/>
      <c r="K174" s="62"/>
      <c r="L174" s="62"/>
      <c r="M174" s="62"/>
      <c r="N174" s="62"/>
      <c r="O174" s="63">
        <f t="shared" si="32"/>
        <v>0</v>
      </c>
      <c r="P174" s="126">
        <v>200000</v>
      </c>
      <c r="Q174" s="141"/>
    </row>
    <row r="175" spans="1:17" ht="15.75">
      <c r="A175" s="181"/>
      <c r="B175" s="192"/>
      <c r="C175" s="181"/>
      <c r="D175" s="181"/>
      <c r="E175" s="181"/>
      <c r="F175" s="181"/>
      <c r="G175" s="181"/>
      <c r="H175" s="61" t="s">
        <v>59</v>
      </c>
      <c r="I175" s="62"/>
      <c r="J175" s="62"/>
      <c r="K175" s="62"/>
      <c r="L175" s="62"/>
      <c r="M175" s="62"/>
      <c r="N175" s="62"/>
      <c r="O175" s="63">
        <f t="shared" si="32"/>
        <v>0</v>
      </c>
      <c r="P175" s="126">
        <v>59800</v>
      </c>
      <c r="Q175" s="141"/>
    </row>
    <row r="176" spans="1:17" ht="15.75">
      <c r="A176" s="181"/>
      <c r="B176" s="192"/>
      <c r="C176" s="181"/>
      <c r="D176" s="181"/>
      <c r="E176" s="181"/>
      <c r="F176" s="181"/>
      <c r="G176" s="181"/>
      <c r="H176" s="61" t="s">
        <v>60</v>
      </c>
      <c r="I176" s="62"/>
      <c r="J176" s="62"/>
      <c r="K176" s="62"/>
      <c r="L176" s="62"/>
      <c r="M176" s="62"/>
      <c r="N176" s="62"/>
      <c r="O176" s="63">
        <f t="shared" si="32"/>
        <v>0</v>
      </c>
      <c r="P176" s="126"/>
      <c r="Q176" s="141"/>
    </row>
    <row r="177" spans="1:17" ht="15.75">
      <c r="A177" s="181"/>
      <c r="B177" s="192"/>
      <c r="C177" s="181"/>
      <c r="D177" s="181"/>
      <c r="E177" s="181"/>
      <c r="F177" s="181"/>
      <c r="G177" s="181"/>
      <c r="H177" s="61" t="s">
        <v>61</v>
      </c>
      <c r="I177" s="64">
        <f aca="true" t="shared" si="38" ref="I177:N177">I173+I174+I175+I176</f>
        <v>0</v>
      </c>
      <c r="J177" s="64">
        <f t="shared" si="38"/>
        <v>0</v>
      </c>
      <c r="K177" s="64">
        <f t="shared" si="38"/>
        <v>0</v>
      </c>
      <c r="L177" s="64">
        <f t="shared" si="38"/>
        <v>0</v>
      </c>
      <c r="M177" s="64">
        <f t="shared" si="38"/>
        <v>0</v>
      </c>
      <c r="N177" s="64">
        <f t="shared" si="38"/>
        <v>0</v>
      </c>
      <c r="O177" s="63">
        <f t="shared" si="32"/>
        <v>0</v>
      </c>
      <c r="P177" s="126">
        <f>P173+P174+P175+P176</f>
        <v>259800</v>
      </c>
      <c r="Q177" s="141"/>
    </row>
    <row r="178" spans="1:17" ht="15.75">
      <c r="A178" s="181">
        <v>33</v>
      </c>
      <c r="B178" s="192" t="s">
        <v>31</v>
      </c>
      <c r="C178" s="181" t="s">
        <v>22</v>
      </c>
      <c r="D178" s="181" t="s">
        <v>32</v>
      </c>
      <c r="E178" s="181"/>
      <c r="F178" s="181" t="s">
        <v>56</v>
      </c>
      <c r="G178" s="181"/>
      <c r="H178" s="61" t="s">
        <v>57</v>
      </c>
      <c r="I178" s="62"/>
      <c r="J178" s="62"/>
      <c r="K178" s="62"/>
      <c r="L178" s="62"/>
      <c r="M178" s="62"/>
      <c r="N178" s="62"/>
      <c r="O178" s="63">
        <f t="shared" si="32"/>
        <v>0</v>
      </c>
      <c r="P178" s="126"/>
      <c r="Q178" s="141"/>
    </row>
    <row r="179" spans="1:17" ht="15.75">
      <c r="A179" s="181"/>
      <c r="B179" s="192"/>
      <c r="C179" s="181"/>
      <c r="D179" s="181"/>
      <c r="E179" s="181"/>
      <c r="F179" s="181"/>
      <c r="G179" s="181"/>
      <c r="H179" s="61" t="s">
        <v>58</v>
      </c>
      <c r="I179" s="62"/>
      <c r="J179" s="62"/>
      <c r="K179" s="62"/>
      <c r="L179" s="62"/>
      <c r="M179" s="62"/>
      <c r="N179" s="62"/>
      <c r="O179" s="63">
        <f t="shared" si="32"/>
        <v>0</v>
      </c>
      <c r="P179" s="126">
        <v>210000</v>
      </c>
      <c r="Q179" s="141"/>
    </row>
    <row r="180" spans="1:17" ht="15.75">
      <c r="A180" s="181"/>
      <c r="B180" s="192"/>
      <c r="C180" s="181"/>
      <c r="D180" s="181"/>
      <c r="E180" s="181"/>
      <c r="F180" s="181"/>
      <c r="G180" s="181"/>
      <c r="H180" s="61" t="s">
        <v>59</v>
      </c>
      <c r="I180" s="62"/>
      <c r="J180" s="62"/>
      <c r="K180" s="62"/>
      <c r="L180" s="62"/>
      <c r="M180" s="62"/>
      <c r="N180" s="62"/>
      <c r="O180" s="63">
        <f t="shared" si="32"/>
        <v>0</v>
      </c>
      <c r="P180" s="126">
        <v>53000</v>
      </c>
      <c r="Q180" s="141"/>
    </row>
    <row r="181" spans="1:17" ht="15.75">
      <c r="A181" s="181"/>
      <c r="B181" s="192"/>
      <c r="C181" s="181"/>
      <c r="D181" s="181"/>
      <c r="E181" s="181"/>
      <c r="F181" s="181"/>
      <c r="G181" s="181"/>
      <c r="H181" s="61" t="s">
        <v>60</v>
      </c>
      <c r="I181" s="62"/>
      <c r="J181" s="62"/>
      <c r="K181" s="62"/>
      <c r="L181" s="62"/>
      <c r="M181" s="62"/>
      <c r="N181" s="62"/>
      <c r="O181" s="63">
        <f t="shared" si="32"/>
        <v>0</v>
      </c>
      <c r="P181" s="126"/>
      <c r="Q181" s="141"/>
    </row>
    <row r="182" spans="1:17" ht="15.75">
      <c r="A182" s="181"/>
      <c r="B182" s="192"/>
      <c r="C182" s="181"/>
      <c r="D182" s="181"/>
      <c r="E182" s="181"/>
      <c r="F182" s="181"/>
      <c r="G182" s="181"/>
      <c r="H182" s="61" t="s">
        <v>61</v>
      </c>
      <c r="I182" s="64">
        <f aca="true" t="shared" si="39" ref="I182:N182">I178+I179+I180+I181</f>
        <v>0</v>
      </c>
      <c r="J182" s="64">
        <f t="shared" si="39"/>
        <v>0</v>
      </c>
      <c r="K182" s="64">
        <f t="shared" si="39"/>
        <v>0</v>
      </c>
      <c r="L182" s="64">
        <f t="shared" si="39"/>
        <v>0</v>
      </c>
      <c r="M182" s="64">
        <f t="shared" si="39"/>
        <v>0</v>
      </c>
      <c r="N182" s="64">
        <f t="shared" si="39"/>
        <v>0</v>
      </c>
      <c r="O182" s="63">
        <f t="shared" si="32"/>
        <v>0</v>
      </c>
      <c r="P182" s="126">
        <f>P178+P179+P180+P181</f>
        <v>263000</v>
      </c>
      <c r="Q182" s="141"/>
    </row>
    <row r="183" spans="1:17" ht="21" customHeight="1">
      <c r="A183" s="181">
        <v>34</v>
      </c>
      <c r="B183" s="192" t="s">
        <v>31</v>
      </c>
      <c r="C183" s="181" t="s">
        <v>362</v>
      </c>
      <c r="D183" s="181" t="s">
        <v>32</v>
      </c>
      <c r="E183" s="181"/>
      <c r="F183" s="181" t="s">
        <v>56</v>
      </c>
      <c r="G183" s="181"/>
      <c r="H183" s="61" t="s">
        <v>57</v>
      </c>
      <c r="I183" s="62"/>
      <c r="J183" s="62"/>
      <c r="K183" s="62"/>
      <c r="L183" s="62"/>
      <c r="M183" s="62"/>
      <c r="N183" s="62"/>
      <c r="O183" s="63">
        <f t="shared" si="32"/>
        <v>0</v>
      </c>
      <c r="P183" s="126"/>
      <c r="Q183" s="141"/>
    </row>
    <row r="184" spans="1:17" ht="15.75">
      <c r="A184" s="181"/>
      <c r="B184" s="192"/>
      <c r="C184" s="181"/>
      <c r="D184" s="181"/>
      <c r="E184" s="181"/>
      <c r="F184" s="181"/>
      <c r="G184" s="181"/>
      <c r="H184" s="61" t="s">
        <v>58</v>
      </c>
      <c r="I184" s="62"/>
      <c r="J184" s="62"/>
      <c r="K184" s="62"/>
      <c r="L184" s="62"/>
      <c r="M184" s="62"/>
      <c r="N184" s="62"/>
      <c r="O184" s="63">
        <f t="shared" si="32"/>
        <v>0</v>
      </c>
      <c r="P184" s="126">
        <v>210000</v>
      </c>
      <c r="Q184" s="141"/>
    </row>
    <row r="185" spans="1:17" ht="15.75">
      <c r="A185" s="181"/>
      <c r="B185" s="192"/>
      <c r="C185" s="181"/>
      <c r="D185" s="181"/>
      <c r="E185" s="181"/>
      <c r="F185" s="181"/>
      <c r="G185" s="181"/>
      <c r="H185" s="61" t="s">
        <v>59</v>
      </c>
      <c r="I185" s="62"/>
      <c r="J185" s="62"/>
      <c r="K185" s="62"/>
      <c r="L185" s="62"/>
      <c r="M185" s="62"/>
      <c r="N185" s="62"/>
      <c r="O185" s="63">
        <f t="shared" si="32"/>
        <v>0</v>
      </c>
      <c r="P185" s="126">
        <v>53000</v>
      </c>
      <c r="Q185" s="141"/>
    </row>
    <row r="186" spans="1:17" ht="15.75">
      <c r="A186" s="181"/>
      <c r="B186" s="192"/>
      <c r="C186" s="181"/>
      <c r="D186" s="181"/>
      <c r="E186" s="181"/>
      <c r="F186" s="181"/>
      <c r="G186" s="181"/>
      <c r="H186" s="61" t="s">
        <v>60</v>
      </c>
      <c r="I186" s="62"/>
      <c r="J186" s="62"/>
      <c r="K186" s="62"/>
      <c r="L186" s="62"/>
      <c r="M186" s="62"/>
      <c r="N186" s="62"/>
      <c r="O186" s="63">
        <f t="shared" si="32"/>
        <v>0</v>
      </c>
      <c r="P186" s="126"/>
      <c r="Q186" s="141"/>
    </row>
    <row r="187" spans="1:17" ht="15.75">
      <c r="A187" s="181"/>
      <c r="B187" s="192"/>
      <c r="C187" s="181"/>
      <c r="D187" s="181"/>
      <c r="E187" s="181"/>
      <c r="F187" s="181"/>
      <c r="G187" s="181"/>
      <c r="H187" s="61" t="s">
        <v>61</v>
      </c>
      <c r="I187" s="64">
        <f aca="true" t="shared" si="40" ref="I187:N187">I183+I184+I185+I186</f>
        <v>0</v>
      </c>
      <c r="J187" s="64">
        <f t="shared" si="40"/>
        <v>0</v>
      </c>
      <c r="K187" s="64">
        <f t="shared" si="40"/>
        <v>0</v>
      </c>
      <c r="L187" s="64">
        <f t="shared" si="40"/>
        <v>0</v>
      </c>
      <c r="M187" s="64">
        <f t="shared" si="40"/>
        <v>0</v>
      </c>
      <c r="N187" s="64">
        <f t="shared" si="40"/>
        <v>0</v>
      </c>
      <c r="O187" s="63">
        <f t="shared" si="32"/>
        <v>0</v>
      </c>
      <c r="P187" s="126">
        <f>P183+P184+P185+P186</f>
        <v>263000</v>
      </c>
      <c r="Q187" s="141"/>
    </row>
    <row r="188" spans="1:17" ht="13.5" customHeight="1">
      <c r="A188" s="181">
        <v>35</v>
      </c>
      <c r="B188" s="192" t="s">
        <v>31</v>
      </c>
      <c r="C188" s="181" t="s">
        <v>585</v>
      </c>
      <c r="D188" s="181" t="s">
        <v>32</v>
      </c>
      <c r="E188" s="181"/>
      <c r="F188" s="181" t="s">
        <v>123</v>
      </c>
      <c r="G188" s="181"/>
      <c r="H188" s="61" t="s">
        <v>57</v>
      </c>
      <c r="I188" s="62"/>
      <c r="J188" s="62"/>
      <c r="K188" s="62"/>
      <c r="L188" s="62"/>
      <c r="M188" s="62"/>
      <c r="N188" s="62"/>
      <c r="O188" s="63">
        <f t="shared" si="32"/>
        <v>0</v>
      </c>
      <c r="P188" s="126"/>
      <c r="Q188" s="141"/>
    </row>
    <row r="189" spans="1:17" ht="15.75">
      <c r="A189" s="181"/>
      <c r="B189" s="192"/>
      <c r="C189" s="181"/>
      <c r="D189" s="181"/>
      <c r="E189" s="181"/>
      <c r="F189" s="181"/>
      <c r="G189" s="181"/>
      <c r="H189" s="61" t="s">
        <v>58</v>
      </c>
      <c r="I189" s="62"/>
      <c r="J189" s="64">
        <v>229326.42</v>
      </c>
      <c r="K189" s="62"/>
      <c r="L189" s="62"/>
      <c r="M189" s="62"/>
      <c r="N189" s="64"/>
      <c r="O189" s="63">
        <f t="shared" si="32"/>
        <v>229326.42</v>
      </c>
      <c r="P189" s="126"/>
      <c r="Q189" s="141"/>
    </row>
    <row r="190" spans="1:17" ht="15.75">
      <c r="A190" s="181"/>
      <c r="B190" s="192"/>
      <c r="C190" s="181"/>
      <c r="D190" s="181"/>
      <c r="E190" s="181"/>
      <c r="F190" s="181"/>
      <c r="G190" s="181"/>
      <c r="H190" s="61" t="s">
        <v>59</v>
      </c>
      <c r="I190" s="62"/>
      <c r="J190" s="64">
        <v>20314.74</v>
      </c>
      <c r="K190" s="62"/>
      <c r="L190" s="62"/>
      <c r="M190" s="62"/>
      <c r="N190" s="64"/>
      <c r="O190" s="63">
        <f t="shared" si="32"/>
        <v>20314.74</v>
      </c>
      <c r="P190" s="126"/>
      <c r="Q190" s="141"/>
    </row>
    <row r="191" spans="1:17" ht="15.75">
      <c r="A191" s="181"/>
      <c r="B191" s="192"/>
      <c r="C191" s="181"/>
      <c r="D191" s="181"/>
      <c r="E191" s="181"/>
      <c r="F191" s="181"/>
      <c r="G191" s="181"/>
      <c r="H191" s="61" t="s">
        <v>60</v>
      </c>
      <c r="I191" s="62"/>
      <c r="J191" s="62"/>
      <c r="K191" s="62"/>
      <c r="L191" s="62"/>
      <c r="M191" s="62"/>
      <c r="N191" s="62"/>
      <c r="O191" s="63">
        <f t="shared" si="32"/>
        <v>0</v>
      </c>
      <c r="P191" s="126"/>
      <c r="Q191" s="141"/>
    </row>
    <row r="192" spans="1:17" ht="15.75">
      <c r="A192" s="181"/>
      <c r="B192" s="192"/>
      <c r="C192" s="181"/>
      <c r="D192" s="181"/>
      <c r="E192" s="181"/>
      <c r="F192" s="181"/>
      <c r="G192" s="181"/>
      <c r="H192" s="61" t="s">
        <v>61</v>
      </c>
      <c r="I192" s="64">
        <f aca="true" t="shared" si="41" ref="I192:N192">I188+I189+I190+I191</f>
        <v>0</v>
      </c>
      <c r="J192" s="64">
        <f t="shared" si="41"/>
        <v>249641.16</v>
      </c>
      <c r="K192" s="64">
        <f t="shared" si="41"/>
        <v>0</v>
      </c>
      <c r="L192" s="64">
        <f t="shared" si="41"/>
        <v>0</v>
      </c>
      <c r="M192" s="64">
        <f t="shared" si="41"/>
        <v>0</v>
      </c>
      <c r="N192" s="64">
        <f t="shared" si="41"/>
        <v>0</v>
      </c>
      <c r="O192" s="63">
        <f t="shared" si="32"/>
        <v>249641.16</v>
      </c>
      <c r="P192" s="126">
        <f>P188+P189+P190+P191</f>
        <v>0</v>
      </c>
      <c r="Q192" s="141"/>
    </row>
    <row r="193" spans="1:17" ht="13.5" customHeight="1">
      <c r="A193" s="181">
        <v>36</v>
      </c>
      <c r="B193" s="192" t="s">
        <v>31</v>
      </c>
      <c r="C193" s="181" t="s">
        <v>127</v>
      </c>
      <c r="D193" s="181" t="s">
        <v>32</v>
      </c>
      <c r="E193" s="181"/>
      <c r="F193" s="181" t="s">
        <v>56</v>
      </c>
      <c r="G193" s="181"/>
      <c r="H193" s="61" t="s">
        <v>57</v>
      </c>
      <c r="I193" s="62"/>
      <c r="J193" s="62"/>
      <c r="K193" s="62"/>
      <c r="L193" s="62"/>
      <c r="M193" s="62"/>
      <c r="N193" s="62"/>
      <c r="O193" s="63">
        <f t="shared" si="32"/>
        <v>0</v>
      </c>
      <c r="P193" s="126"/>
      <c r="Q193" s="141"/>
    </row>
    <row r="194" spans="1:17" ht="15.75">
      <c r="A194" s="181"/>
      <c r="B194" s="192"/>
      <c r="C194" s="181"/>
      <c r="D194" s="181"/>
      <c r="E194" s="181"/>
      <c r="F194" s="181"/>
      <c r="G194" s="181"/>
      <c r="H194" s="61" t="s">
        <v>58</v>
      </c>
      <c r="I194" s="62"/>
      <c r="J194" s="62"/>
      <c r="K194" s="62"/>
      <c r="L194" s="62"/>
      <c r="M194" s="62"/>
      <c r="N194" s="62"/>
      <c r="O194" s="63">
        <f t="shared" si="32"/>
        <v>0</v>
      </c>
      <c r="P194" s="126">
        <v>103000</v>
      </c>
      <c r="Q194" s="141"/>
    </row>
    <row r="195" spans="1:17" ht="15.75">
      <c r="A195" s="181"/>
      <c r="B195" s="192"/>
      <c r="C195" s="181"/>
      <c r="D195" s="181"/>
      <c r="E195" s="181"/>
      <c r="F195" s="181"/>
      <c r="G195" s="181"/>
      <c r="H195" s="61" t="s">
        <v>59</v>
      </c>
      <c r="I195" s="62"/>
      <c r="J195" s="62"/>
      <c r="K195" s="62"/>
      <c r="L195" s="62"/>
      <c r="M195" s="62"/>
      <c r="N195" s="62"/>
      <c r="O195" s="63">
        <f t="shared" si="32"/>
        <v>0</v>
      </c>
      <c r="P195" s="126">
        <v>30000</v>
      </c>
      <c r="Q195" s="141"/>
    </row>
    <row r="196" spans="1:17" ht="15.75">
      <c r="A196" s="181"/>
      <c r="B196" s="192"/>
      <c r="C196" s="181"/>
      <c r="D196" s="181"/>
      <c r="E196" s="181"/>
      <c r="F196" s="181"/>
      <c r="G196" s="181"/>
      <c r="H196" s="61" t="s">
        <v>60</v>
      </c>
      <c r="I196" s="62"/>
      <c r="J196" s="62"/>
      <c r="K196" s="62"/>
      <c r="L196" s="62"/>
      <c r="M196" s="62"/>
      <c r="N196" s="62"/>
      <c r="O196" s="63">
        <f t="shared" si="32"/>
        <v>0</v>
      </c>
      <c r="P196" s="126"/>
      <c r="Q196" s="141"/>
    </row>
    <row r="197" spans="1:17" ht="15.75">
      <c r="A197" s="181"/>
      <c r="B197" s="192"/>
      <c r="C197" s="181"/>
      <c r="D197" s="181"/>
      <c r="E197" s="181"/>
      <c r="F197" s="181"/>
      <c r="G197" s="181"/>
      <c r="H197" s="61" t="s">
        <v>61</v>
      </c>
      <c r="I197" s="64">
        <f aca="true" t="shared" si="42" ref="I197:N197">I193+I194+I195+I196</f>
        <v>0</v>
      </c>
      <c r="J197" s="64">
        <f t="shared" si="42"/>
        <v>0</v>
      </c>
      <c r="K197" s="64">
        <f t="shared" si="42"/>
        <v>0</v>
      </c>
      <c r="L197" s="64">
        <f t="shared" si="42"/>
        <v>0</v>
      </c>
      <c r="M197" s="64">
        <f t="shared" si="42"/>
        <v>0</v>
      </c>
      <c r="N197" s="64">
        <f t="shared" si="42"/>
        <v>0</v>
      </c>
      <c r="O197" s="63">
        <f t="shared" si="32"/>
        <v>0</v>
      </c>
      <c r="P197" s="126">
        <f>P193+P194+P195+P196</f>
        <v>133000</v>
      </c>
      <c r="Q197" s="141"/>
    </row>
    <row r="198" spans="1:17" ht="13.5" customHeight="1">
      <c r="A198" s="181">
        <v>37</v>
      </c>
      <c r="B198" s="192" t="s">
        <v>31</v>
      </c>
      <c r="C198" s="181" t="s">
        <v>149</v>
      </c>
      <c r="D198" s="181" t="s">
        <v>32</v>
      </c>
      <c r="E198" s="181"/>
      <c r="F198" s="181" t="s">
        <v>56</v>
      </c>
      <c r="G198" s="181"/>
      <c r="H198" s="61" t="s">
        <v>57</v>
      </c>
      <c r="I198" s="62"/>
      <c r="J198" s="62"/>
      <c r="K198" s="62"/>
      <c r="L198" s="62"/>
      <c r="M198" s="62"/>
      <c r="N198" s="62"/>
      <c r="O198" s="63">
        <f t="shared" si="32"/>
        <v>0</v>
      </c>
      <c r="P198" s="126"/>
      <c r="Q198" s="141"/>
    </row>
    <row r="199" spans="1:17" ht="15.75">
      <c r="A199" s="181"/>
      <c r="B199" s="192"/>
      <c r="C199" s="181"/>
      <c r="D199" s="181"/>
      <c r="E199" s="181"/>
      <c r="F199" s="181"/>
      <c r="G199" s="181"/>
      <c r="H199" s="61" t="s">
        <v>58</v>
      </c>
      <c r="I199" s="62"/>
      <c r="J199" s="62"/>
      <c r="K199" s="62"/>
      <c r="L199" s="62"/>
      <c r="M199" s="62"/>
      <c r="N199" s="62"/>
      <c r="O199" s="63">
        <f t="shared" si="32"/>
        <v>0</v>
      </c>
      <c r="P199" s="126">
        <v>100000</v>
      </c>
      <c r="Q199" s="141"/>
    </row>
    <row r="200" spans="1:17" ht="15.75">
      <c r="A200" s="181"/>
      <c r="B200" s="192"/>
      <c r="C200" s="181"/>
      <c r="D200" s="181"/>
      <c r="E200" s="181"/>
      <c r="F200" s="181"/>
      <c r="G200" s="181"/>
      <c r="H200" s="61" t="s">
        <v>59</v>
      </c>
      <c r="I200" s="62"/>
      <c r="J200" s="62"/>
      <c r="K200" s="62"/>
      <c r="L200" s="62"/>
      <c r="M200" s="62"/>
      <c r="N200" s="62"/>
      <c r="O200" s="63">
        <f t="shared" si="32"/>
        <v>0</v>
      </c>
      <c r="P200" s="126">
        <v>20000</v>
      </c>
      <c r="Q200" s="141"/>
    </row>
    <row r="201" spans="1:17" ht="15.75">
      <c r="A201" s="181"/>
      <c r="B201" s="192"/>
      <c r="C201" s="181"/>
      <c r="D201" s="181"/>
      <c r="E201" s="181"/>
      <c r="F201" s="181"/>
      <c r="G201" s="181"/>
      <c r="H201" s="61" t="s">
        <v>60</v>
      </c>
      <c r="I201" s="62"/>
      <c r="J201" s="62"/>
      <c r="K201" s="62"/>
      <c r="L201" s="62"/>
      <c r="M201" s="62"/>
      <c r="N201" s="62"/>
      <c r="O201" s="63">
        <f t="shared" si="32"/>
        <v>0</v>
      </c>
      <c r="P201" s="126"/>
      <c r="Q201" s="141"/>
    </row>
    <row r="202" spans="1:17" ht="15.75">
      <c r="A202" s="181"/>
      <c r="B202" s="192"/>
      <c r="C202" s="181"/>
      <c r="D202" s="181"/>
      <c r="E202" s="181"/>
      <c r="F202" s="181"/>
      <c r="G202" s="181"/>
      <c r="H202" s="61" t="s">
        <v>61</v>
      </c>
      <c r="I202" s="64">
        <f aca="true" t="shared" si="43" ref="I202:N202">I198+I199+I200+I201</f>
        <v>0</v>
      </c>
      <c r="J202" s="64">
        <f t="shared" si="43"/>
        <v>0</v>
      </c>
      <c r="K202" s="64">
        <f t="shared" si="43"/>
        <v>0</v>
      </c>
      <c r="L202" s="64">
        <f t="shared" si="43"/>
        <v>0</v>
      </c>
      <c r="M202" s="64">
        <f t="shared" si="43"/>
        <v>0</v>
      </c>
      <c r="N202" s="64">
        <f t="shared" si="43"/>
        <v>0</v>
      </c>
      <c r="O202" s="63">
        <f t="shared" si="32"/>
        <v>0</v>
      </c>
      <c r="P202" s="126">
        <f>P198+P199+P200+P201</f>
        <v>120000</v>
      </c>
      <c r="Q202" s="141"/>
    </row>
    <row r="203" spans="1:17" ht="13.5" customHeight="1">
      <c r="A203" s="181">
        <v>38</v>
      </c>
      <c r="B203" s="192" t="s">
        <v>31</v>
      </c>
      <c r="C203" s="181" t="s">
        <v>160</v>
      </c>
      <c r="D203" s="181" t="s">
        <v>32</v>
      </c>
      <c r="E203" s="181"/>
      <c r="F203" s="181" t="s">
        <v>56</v>
      </c>
      <c r="G203" s="181"/>
      <c r="H203" s="61" t="s">
        <v>57</v>
      </c>
      <c r="I203" s="62"/>
      <c r="J203" s="62"/>
      <c r="K203" s="62"/>
      <c r="L203" s="62"/>
      <c r="M203" s="62"/>
      <c r="N203" s="62"/>
      <c r="O203" s="63">
        <f t="shared" si="32"/>
        <v>0</v>
      </c>
      <c r="P203" s="126"/>
      <c r="Q203" s="141"/>
    </row>
    <row r="204" spans="1:17" ht="15.75">
      <c r="A204" s="181"/>
      <c r="B204" s="192"/>
      <c r="C204" s="181"/>
      <c r="D204" s="181"/>
      <c r="E204" s="181"/>
      <c r="F204" s="181"/>
      <c r="G204" s="181"/>
      <c r="H204" s="61" t="s">
        <v>58</v>
      </c>
      <c r="I204" s="62"/>
      <c r="J204" s="62"/>
      <c r="K204" s="62"/>
      <c r="L204" s="62"/>
      <c r="M204" s="62"/>
      <c r="N204" s="62"/>
      <c r="O204" s="63">
        <f t="shared" si="32"/>
        <v>0</v>
      </c>
      <c r="P204" s="126">
        <v>209000</v>
      </c>
      <c r="Q204" s="141"/>
    </row>
    <row r="205" spans="1:17" ht="15.75">
      <c r="A205" s="181"/>
      <c r="B205" s="192"/>
      <c r="C205" s="181"/>
      <c r="D205" s="181"/>
      <c r="E205" s="181"/>
      <c r="F205" s="181"/>
      <c r="G205" s="181"/>
      <c r="H205" s="61" t="s">
        <v>59</v>
      </c>
      <c r="I205" s="62"/>
      <c r="J205" s="62"/>
      <c r="K205" s="62"/>
      <c r="L205" s="62"/>
      <c r="M205" s="62"/>
      <c r="N205" s="62"/>
      <c r="O205" s="63">
        <f t="shared" si="32"/>
        <v>0</v>
      </c>
      <c r="P205" s="126">
        <v>53420</v>
      </c>
      <c r="Q205" s="141"/>
    </row>
    <row r="206" spans="1:17" ht="15.75">
      <c r="A206" s="181"/>
      <c r="B206" s="192"/>
      <c r="C206" s="181"/>
      <c r="D206" s="181"/>
      <c r="E206" s="181"/>
      <c r="F206" s="181"/>
      <c r="G206" s="181"/>
      <c r="H206" s="61" t="s">
        <v>60</v>
      </c>
      <c r="I206" s="62"/>
      <c r="J206" s="62"/>
      <c r="K206" s="62"/>
      <c r="L206" s="62"/>
      <c r="M206" s="62"/>
      <c r="N206" s="62"/>
      <c r="O206" s="63">
        <f t="shared" si="32"/>
        <v>0</v>
      </c>
      <c r="P206" s="126"/>
      <c r="Q206" s="141"/>
    </row>
    <row r="207" spans="1:17" ht="15.75">
      <c r="A207" s="181"/>
      <c r="B207" s="192"/>
      <c r="C207" s="181"/>
      <c r="D207" s="181"/>
      <c r="E207" s="181"/>
      <c r="F207" s="181"/>
      <c r="G207" s="181"/>
      <c r="H207" s="61" t="s">
        <v>61</v>
      </c>
      <c r="I207" s="64">
        <f aca="true" t="shared" si="44" ref="I207:N207">I203+I204+I205+I206</f>
        <v>0</v>
      </c>
      <c r="J207" s="64">
        <f t="shared" si="44"/>
        <v>0</v>
      </c>
      <c r="K207" s="64">
        <f t="shared" si="44"/>
        <v>0</v>
      </c>
      <c r="L207" s="64">
        <f t="shared" si="44"/>
        <v>0</v>
      </c>
      <c r="M207" s="64">
        <f t="shared" si="44"/>
        <v>0</v>
      </c>
      <c r="N207" s="64">
        <f t="shared" si="44"/>
        <v>0</v>
      </c>
      <c r="O207" s="63">
        <f t="shared" si="32"/>
        <v>0</v>
      </c>
      <c r="P207" s="127">
        <f>P203+P204+P205+P206</f>
        <v>262420</v>
      </c>
      <c r="Q207" s="141"/>
    </row>
    <row r="208" spans="1:17" ht="13.5" customHeight="1">
      <c r="A208" s="181">
        <v>39</v>
      </c>
      <c r="B208" s="192" t="s">
        <v>31</v>
      </c>
      <c r="C208" s="181" t="s">
        <v>134</v>
      </c>
      <c r="D208" s="181" t="s">
        <v>32</v>
      </c>
      <c r="E208" s="181"/>
      <c r="F208" s="181" t="s">
        <v>56</v>
      </c>
      <c r="G208" s="181"/>
      <c r="H208" s="65" t="s">
        <v>57</v>
      </c>
      <c r="I208" s="62"/>
      <c r="J208" s="66"/>
      <c r="K208" s="66"/>
      <c r="L208" s="62"/>
      <c r="M208" s="62"/>
      <c r="N208" s="66"/>
      <c r="O208" s="63">
        <f t="shared" si="32"/>
        <v>0</v>
      </c>
      <c r="P208" s="128"/>
      <c r="Q208" s="141"/>
    </row>
    <row r="209" spans="1:17" ht="15.75">
      <c r="A209" s="181"/>
      <c r="B209" s="192"/>
      <c r="C209" s="181"/>
      <c r="D209" s="181"/>
      <c r="E209" s="181"/>
      <c r="F209" s="181"/>
      <c r="G209" s="181"/>
      <c r="H209" s="61" t="s">
        <v>58</v>
      </c>
      <c r="I209" s="62"/>
      <c r="J209" s="62"/>
      <c r="K209" s="62"/>
      <c r="L209" s="62"/>
      <c r="M209" s="62"/>
      <c r="N209" s="62"/>
      <c r="O209" s="63">
        <f t="shared" si="32"/>
        <v>0</v>
      </c>
      <c r="P209" s="126">
        <v>101990</v>
      </c>
      <c r="Q209" s="141"/>
    </row>
    <row r="210" spans="1:17" ht="15.75">
      <c r="A210" s="181"/>
      <c r="B210" s="192"/>
      <c r="C210" s="181"/>
      <c r="D210" s="181"/>
      <c r="E210" s="181"/>
      <c r="F210" s="181"/>
      <c r="G210" s="181"/>
      <c r="H210" s="61" t="s">
        <v>59</v>
      </c>
      <c r="I210" s="62"/>
      <c r="J210" s="62"/>
      <c r="K210" s="62"/>
      <c r="L210" s="62"/>
      <c r="M210" s="62"/>
      <c r="N210" s="62"/>
      <c r="O210" s="63">
        <f t="shared" si="32"/>
        <v>0</v>
      </c>
      <c r="P210" s="126">
        <v>26048</v>
      </c>
      <c r="Q210" s="141"/>
    </row>
    <row r="211" spans="1:17" ht="15.75">
      <c r="A211" s="181"/>
      <c r="B211" s="192"/>
      <c r="C211" s="181"/>
      <c r="D211" s="181"/>
      <c r="E211" s="181"/>
      <c r="F211" s="181"/>
      <c r="G211" s="181"/>
      <c r="H211" s="61" t="s">
        <v>60</v>
      </c>
      <c r="I211" s="62"/>
      <c r="J211" s="62"/>
      <c r="K211" s="62"/>
      <c r="L211" s="62"/>
      <c r="M211" s="62"/>
      <c r="N211" s="62"/>
      <c r="O211" s="63">
        <f t="shared" si="32"/>
        <v>0</v>
      </c>
      <c r="P211" s="126"/>
      <c r="Q211" s="141"/>
    </row>
    <row r="212" spans="1:17" ht="15.75">
      <c r="A212" s="181"/>
      <c r="B212" s="192"/>
      <c r="C212" s="181"/>
      <c r="D212" s="181"/>
      <c r="E212" s="181"/>
      <c r="F212" s="181"/>
      <c r="G212" s="181"/>
      <c r="H212" s="61" t="s">
        <v>61</v>
      </c>
      <c r="I212" s="64">
        <f aca="true" t="shared" si="45" ref="I212:N212">I208+I209+I210+I211</f>
        <v>0</v>
      </c>
      <c r="J212" s="64">
        <f t="shared" si="45"/>
        <v>0</v>
      </c>
      <c r="K212" s="64">
        <f t="shared" si="45"/>
        <v>0</v>
      </c>
      <c r="L212" s="64">
        <f t="shared" si="45"/>
        <v>0</v>
      </c>
      <c r="M212" s="64">
        <f t="shared" si="45"/>
        <v>0</v>
      </c>
      <c r="N212" s="64">
        <f t="shared" si="45"/>
        <v>0</v>
      </c>
      <c r="O212" s="63">
        <f t="shared" si="32"/>
        <v>0</v>
      </c>
      <c r="P212" s="126">
        <f>P208+P209+P210+P211</f>
        <v>128038</v>
      </c>
      <c r="Q212" s="141"/>
    </row>
    <row r="213" spans="1:17" ht="13.5" customHeight="1">
      <c r="A213" s="181">
        <v>40</v>
      </c>
      <c r="B213" s="192" t="s">
        <v>31</v>
      </c>
      <c r="C213" s="181" t="s">
        <v>363</v>
      </c>
      <c r="D213" s="181" t="s">
        <v>32</v>
      </c>
      <c r="E213" s="181"/>
      <c r="F213" s="181" t="s">
        <v>583</v>
      </c>
      <c r="G213" s="181"/>
      <c r="H213" s="61" t="s">
        <v>57</v>
      </c>
      <c r="I213" s="62"/>
      <c r="J213" s="62"/>
      <c r="K213" s="62"/>
      <c r="L213" s="62"/>
      <c r="M213" s="62"/>
      <c r="N213" s="62"/>
      <c r="O213" s="63">
        <f t="shared" si="32"/>
        <v>0</v>
      </c>
      <c r="P213" s="126"/>
      <c r="Q213" s="141"/>
    </row>
    <row r="214" spans="1:18" ht="15.75">
      <c r="A214" s="181"/>
      <c r="B214" s="192"/>
      <c r="C214" s="181"/>
      <c r="D214" s="181"/>
      <c r="E214" s="181"/>
      <c r="F214" s="181"/>
      <c r="G214" s="181"/>
      <c r="H214" s="61" t="s">
        <v>58</v>
      </c>
      <c r="I214" s="62"/>
      <c r="J214" s="62"/>
      <c r="K214" s="64">
        <v>234045.08</v>
      </c>
      <c r="L214" s="62"/>
      <c r="M214" s="62"/>
      <c r="N214" s="62"/>
      <c r="O214" s="63">
        <f t="shared" si="32"/>
        <v>234045.08</v>
      </c>
      <c r="P214" s="126"/>
      <c r="Q214" s="141"/>
      <c r="R214" s="45"/>
    </row>
    <row r="215" spans="1:17" ht="15.75">
      <c r="A215" s="181"/>
      <c r="B215" s="192"/>
      <c r="C215" s="181"/>
      <c r="D215" s="181"/>
      <c r="E215" s="181"/>
      <c r="F215" s="181"/>
      <c r="G215" s="181"/>
      <c r="H215" s="61" t="s">
        <v>59</v>
      </c>
      <c r="I215" s="62"/>
      <c r="J215" s="62"/>
      <c r="K215" s="64">
        <v>59775.28</v>
      </c>
      <c r="L215" s="62"/>
      <c r="M215" s="62"/>
      <c r="N215" s="62"/>
      <c r="O215" s="63">
        <f aca="true" t="shared" si="46" ref="O215:O278">I215+J215+K215+L215+M215+N215</f>
        <v>59775.28</v>
      </c>
      <c r="P215" s="126"/>
      <c r="Q215" s="141"/>
    </row>
    <row r="216" spans="1:17" ht="15.75">
      <c r="A216" s="181"/>
      <c r="B216" s="192"/>
      <c r="C216" s="181"/>
      <c r="D216" s="181"/>
      <c r="E216" s="181"/>
      <c r="F216" s="181"/>
      <c r="G216" s="181"/>
      <c r="H216" s="61" t="s">
        <v>60</v>
      </c>
      <c r="I216" s="62"/>
      <c r="J216" s="62"/>
      <c r="K216" s="62"/>
      <c r="L216" s="62"/>
      <c r="M216" s="62"/>
      <c r="N216" s="62"/>
      <c r="O216" s="63">
        <f t="shared" si="46"/>
        <v>0</v>
      </c>
      <c r="P216" s="126"/>
      <c r="Q216" s="141"/>
    </row>
    <row r="217" spans="1:17" ht="15.75">
      <c r="A217" s="181"/>
      <c r="B217" s="192"/>
      <c r="C217" s="181"/>
      <c r="D217" s="181"/>
      <c r="E217" s="181"/>
      <c r="F217" s="181"/>
      <c r="G217" s="181"/>
      <c r="H217" s="61" t="s">
        <v>61</v>
      </c>
      <c r="I217" s="64">
        <f aca="true" t="shared" si="47" ref="I217:N217">I213+I214+I215+I216</f>
        <v>0</v>
      </c>
      <c r="J217" s="64">
        <f t="shared" si="47"/>
        <v>0</v>
      </c>
      <c r="K217" s="64">
        <f t="shared" si="47"/>
        <v>293820.36</v>
      </c>
      <c r="L217" s="64">
        <f t="shared" si="47"/>
        <v>0</v>
      </c>
      <c r="M217" s="64">
        <f t="shared" si="47"/>
        <v>0</v>
      </c>
      <c r="N217" s="64">
        <f t="shared" si="47"/>
        <v>0</v>
      </c>
      <c r="O217" s="63">
        <f t="shared" si="46"/>
        <v>293820.36</v>
      </c>
      <c r="P217" s="126">
        <f>P213+P214+P215+P216</f>
        <v>0</v>
      </c>
      <c r="Q217" s="141"/>
    </row>
    <row r="218" spans="1:17" ht="13.5" customHeight="1">
      <c r="A218" s="181">
        <v>41</v>
      </c>
      <c r="B218" s="192" t="s">
        <v>31</v>
      </c>
      <c r="C218" s="181" t="s">
        <v>364</v>
      </c>
      <c r="D218" s="181" t="s">
        <v>32</v>
      </c>
      <c r="E218" s="181"/>
      <c r="F218" s="181" t="s">
        <v>56</v>
      </c>
      <c r="G218" s="181"/>
      <c r="H218" s="61" t="s">
        <v>57</v>
      </c>
      <c r="I218" s="62"/>
      <c r="J218" s="62"/>
      <c r="K218" s="62"/>
      <c r="L218" s="62"/>
      <c r="M218" s="62"/>
      <c r="N218" s="62"/>
      <c r="O218" s="63">
        <f t="shared" si="46"/>
        <v>0</v>
      </c>
      <c r="P218" s="126"/>
      <c r="Q218" s="141"/>
    </row>
    <row r="219" spans="1:17" ht="15.75">
      <c r="A219" s="181"/>
      <c r="B219" s="192"/>
      <c r="C219" s="181"/>
      <c r="D219" s="181"/>
      <c r="E219" s="181"/>
      <c r="F219" s="181"/>
      <c r="G219" s="181"/>
      <c r="H219" s="61" t="s">
        <v>58</v>
      </c>
      <c r="I219" s="62"/>
      <c r="J219" s="62"/>
      <c r="K219" s="62"/>
      <c r="L219" s="62"/>
      <c r="M219" s="62"/>
      <c r="N219" s="62"/>
      <c r="O219" s="63">
        <f t="shared" si="46"/>
        <v>0</v>
      </c>
      <c r="P219" s="126">
        <v>235000</v>
      </c>
      <c r="Q219" s="141"/>
    </row>
    <row r="220" spans="1:17" ht="15.75">
      <c r="A220" s="181"/>
      <c r="B220" s="192"/>
      <c r="C220" s="181"/>
      <c r="D220" s="181"/>
      <c r="E220" s="181"/>
      <c r="F220" s="181"/>
      <c r="G220" s="181"/>
      <c r="H220" s="61" t="s">
        <v>59</v>
      </c>
      <c r="I220" s="62"/>
      <c r="J220" s="62"/>
      <c r="K220" s="62"/>
      <c r="L220" s="62"/>
      <c r="M220" s="62"/>
      <c r="N220" s="62"/>
      <c r="O220" s="63">
        <f t="shared" si="46"/>
        <v>0</v>
      </c>
      <c r="P220" s="126">
        <v>60000</v>
      </c>
      <c r="Q220" s="141"/>
    </row>
    <row r="221" spans="1:17" ht="15.75">
      <c r="A221" s="181"/>
      <c r="B221" s="192"/>
      <c r="C221" s="181"/>
      <c r="D221" s="181"/>
      <c r="E221" s="181"/>
      <c r="F221" s="181"/>
      <c r="G221" s="181"/>
      <c r="H221" s="61" t="s">
        <v>60</v>
      </c>
      <c r="I221" s="62"/>
      <c r="J221" s="62"/>
      <c r="K221" s="62"/>
      <c r="L221" s="62"/>
      <c r="M221" s="62"/>
      <c r="N221" s="62"/>
      <c r="O221" s="63">
        <f t="shared" si="46"/>
        <v>0</v>
      </c>
      <c r="P221" s="126"/>
      <c r="Q221" s="141"/>
    </row>
    <row r="222" spans="1:17" ht="15.75">
      <c r="A222" s="181"/>
      <c r="B222" s="192"/>
      <c r="C222" s="181"/>
      <c r="D222" s="181"/>
      <c r="E222" s="181"/>
      <c r="F222" s="181"/>
      <c r="G222" s="181"/>
      <c r="H222" s="61" t="s">
        <v>61</v>
      </c>
      <c r="I222" s="64">
        <f aca="true" t="shared" si="48" ref="I222:N222">I218+I219+I220+I221</f>
        <v>0</v>
      </c>
      <c r="J222" s="64">
        <f t="shared" si="48"/>
        <v>0</v>
      </c>
      <c r="K222" s="64">
        <f t="shared" si="48"/>
        <v>0</v>
      </c>
      <c r="L222" s="64">
        <f t="shared" si="48"/>
        <v>0</v>
      </c>
      <c r="M222" s="64">
        <f t="shared" si="48"/>
        <v>0</v>
      </c>
      <c r="N222" s="64">
        <f t="shared" si="48"/>
        <v>0</v>
      </c>
      <c r="O222" s="63">
        <f t="shared" si="46"/>
        <v>0</v>
      </c>
      <c r="P222" s="126">
        <f>P218+P219+P220+P221</f>
        <v>295000</v>
      </c>
      <c r="Q222" s="141"/>
    </row>
    <row r="223" spans="1:17" ht="15.75">
      <c r="A223" s="181">
        <v>42</v>
      </c>
      <c r="B223" s="199" t="s">
        <v>31</v>
      </c>
      <c r="C223" s="178" t="s">
        <v>167</v>
      </c>
      <c r="D223" s="198" t="s">
        <v>32</v>
      </c>
      <c r="E223" s="181"/>
      <c r="F223" s="181" t="s">
        <v>56</v>
      </c>
      <c r="G223" s="181"/>
      <c r="H223" s="61" t="s">
        <v>57</v>
      </c>
      <c r="I223" s="62"/>
      <c r="J223" s="62"/>
      <c r="K223" s="62"/>
      <c r="L223" s="62"/>
      <c r="M223" s="62"/>
      <c r="N223" s="62"/>
      <c r="O223" s="63">
        <f t="shared" si="46"/>
        <v>0</v>
      </c>
      <c r="P223" s="126"/>
      <c r="Q223" s="141"/>
    </row>
    <row r="224" spans="1:17" ht="15.75">
      <c r="A224" s="181"/>
      <c r="B224" s="199"/>
      <c r="C224" s="179"/>
      <c r="D224" s="198"/>
      <c r="E224" s="181"/>
      <c r="F224" s="181"/>
      <c r="G224" s="181"/>
      <c r="H224" s="61" t="s">
        <v>58</v>
      </c>
      <c r="I224" s="62"/>
      <c r="J224" s="62"/>
      <c r="K224" s="62"/>
      <c r="L224" s="62"/>
      <c r="M224" s="62"/>
      <c r="N224" s="62"/>
      <c r="O224" s="63">
        <f t="shared" si="46"/>
        <v>0</v>
      </c>
      <c r="P224" s="126">
        <v>40000</v>
      </c>
      <c r="Q224" s="141"/>
    </row>
    <row r="225" spans="1:17" ht="15.75">
      <c r="A225" s="181"/>
      <c r="B225" s="199"/>
      <c r="C225" s="179"/>
      <c r="D225" s="198"/>
      <c r="E225" s="181"/>
      <c r="F225" s="181"/>
      <c r="G225" s="181"/>
      <c r="H225" s="61" t="s">
        <v>59</v>
      </c>
      <c r="I225" s="62"/>
      <c r="J225" s="62"/>
      <c r="K225" s="62"/>
      <c r="L225" s="62"/>
      <c r="M225" s="62"/>
      <c r="N225" s="62"/>
      <c r="O225" s="63">
        <f t="shared" si="46"/>
        <v>0</v>
      </c>
      <c r="P225" s="126">
        <v>13000</v>
      </c>
      <c r="Q225" s="141"/>
    </row>
    <row r="226" spans="1:17" ht="15.75">
      <c r="A226" s="181"/>
      <c r="B226" s="199"/>
      <c r="C226" s="179"/>
      <c r="D226" s="198"/>
      <c r="E226" s="181"/>
      <c r="F226" s="181"/>
      <c r="G226" s="181"/>
      <c r="H226" s="61" t="s">
        <v>60</v>
      </c>
      <c r="I226" s="62"/>
      <c r="J226" s="62"/>
      <c r="K226" s="62"/>
      <c r="L226" s="62"/>
      <c r="M226" s="62"/>
      <c r="N226" s="62"/>
      <c r="O226" s="63">
        <f t="shared" si="46"/>
        <v>0</v>
      </c>
      <c r="P226" s="126"/>
      <c r="Q226" s="141"/>
    </row>
    <row r="227" spans="1:17" ht="15.75">
      <c r="A227" s="181"/>
      <c r="B227" s="199"/>
      <c r="C227" s="180"/>
      <c r="D227" s="198"/>
      <c r="E227" s="181"/>
      <c r="F227" s="181"/>
      <c r="G227" s="181"/>
      <c r="H227" s="61" t="s">
        <v>61</v>
      </c>
      <c r="I227" s="64">
        <f aca="true" t="shared" si="49" ref="I227:N227">I223+I224+I225+I226</f>
        <v>0</v>
      </c>
      <c r="J227" s="64">
        <f t="shared" si="49"/>
        <v>0</v>
      </c>
      <c r="K227" s="64">
        <f t="shared" si="49"/>
        <v>0</v>
      </c>
      <c r="L227" s="64">
        <f t="shared" si="49"/>
        <v>0</v>
      </c>
      <c r="M227" s="64">
        <f t="shared" si="49"/>
        <v>0</v>
      </c>
      <c r="N227" s="64">
        <f t="shared" si="49"/>
        <v>0</v>
      </c>
      <c r="O227" s="63">
        <f t="shared" si="46"/>
        <v>0</v>
      </c>
      <c r="P227" s="126">
        <f>P223+P224+P225+P226</f>
        <v>53000</v>
      </c>
      <c r="Q227" s="141"/>
    </row>
    <row r="228" spans="1:17" ht="15.75">
      <c r="A228" s="181">
        <v>43</v>
      </c>
      <c r="B228" s="199" t="s">
        <v>31</v>
      </c>
      <c r="C228" s="178" t="s">
        <v>181</v>
      </c>
      <c r="D228" s="198" t="s">
        <v>32</v>
      </c>
      <c r="E228" s="181"/>
      <c r="F228" s="181" t="s">
        <v>56</v>
      </c>
      <c r="G228" s="181"/>
      <c r="H228" s="61" t="s">
        <v>57</v>
      </c>
      <c r="I228" s="62"/>
      <c r="J228" s="62"/>
      <c r="K228" s="62"/>
      <c r="L228" s="62"/>
      <c r="M228" s="62"/>
      <c r="N228" s="62"/>
      <c r="O228" s="63">
        <f t="shared" si="46"/>
        <v>0</v>
      </c>
      <c r="P228" s="126"/>
      <c r="Q228" s="141"/>
    </row>
    <row r="229" spans="1:17" ht="15.75">
      <c r="A229" s="181"/>
      <c r="B229" s="199"/>
      <c r="C229" s="179"/>
      <c r="D229" s="198"/>
      <c r="E229" s="181"/>
      <c r="F229" s="181"/>
      <c r="G229" s="181"/>
      <c r="H229" s="61" t="s">
        <v>58</v>
      </c>
      <c r="I229" s="62"/>
      <c r="J229" s="62"/>
      <c r="K229" s="62"/>
      <c r="L229" s="62"/>
      <c r="M229" s="62"/>
      <c r="N229" s="62"/>
      <c r="O229" s="63">
        <f t="shared" si="46"/>
        <v>0</v>
      </c>
      <c r="P229" s="126">
        <v>200000</v>
      </c>
      <c r="Q229" s="141"/>
    </row>
    <row r="230" spans="1:17" ht="15.75">
      <c r="A230" s="181"/>
      <c r="B230" s="199"/>
      <c r="C230" s="179"/>
      <c r="D230" s="198"/>
      <c r="E230" s="181"/>
      <c r="F230" s="181"/>
      <c r="G230" s="181"/>
      <c r="H230" s="61" t="s">
        <v>59</v>
      </c>
      <c r="I230" s="62"/>
      <c r="J230" s="62"/>
      <c r="K230" s="62"/>
      <c r="L230" s="62"/>
      <c r="M230" s="62"/>
      <c r="N230" s="62"/>
      <c r="O230" s="63">
        <f t="shared" si="46"/>
        <v>0</v>
      </c>
      <c r="P230" s="126">
        <v>50000</v>
      </c>
      <c r="Q230" s="141"/>
    </row>
    <row r="231" spans="1:17" ht="15.75">
      <c r="A231" s="181"/>
      <c r="B231" s="199"/>
      <c r="C231" s="179"/>
      <c r="D231" s="198"/>
      <c r="E231" s="181"/>
      <c r="F231" s="181"/>
      <c r="G231" s="181"/>
      <c r="H231" s="61" t="s">
        <v>60</v>
      </c>
      <c r="I231" s="62"/>
      <c r="J231" s="62"/>
      <c r="K231" s="62"/>
      <c r="L231" s="62"/>
      <c r="M231" s="62"/>
      <c r="N231" s="62"/>
      <c r="O231" s="63">
        <f t="shared" si="46"/>
        <v>0</v>
      </c>
      <c r="P231" s="126"/>
      <c r="Q231" s="141"/>
    </row>
    <row r="232" spans="1:17" ht="15.75">
      <c r="A232" s="181"/>
      <c r="B232" s="199"/>
      <c r="C232" s="180"/>
      <c r="D232" s="198"/>
      <c r="E232" s="181"/>
      <c r="F232" s="181"/>
      <c r="G232" s="181"/>
      <c r="H232" s="61" t="s">
        <v>61</v>
      </c>
      <c r="I232" s="64">
        <f aca="true" t="shared" si="50" ref="I232:N232">I228+I229+I230+I231</f>
        <v>0</v>
      </c>
      <c r="J232" s="64">
        <f t="shared" si="50"/>
        <v>0</v>
      </c>
      <c r="K232" s="64">
        <f t="shared" si="50"/>
        <v>0</v>
      </c>
      <c r="L232" s="64">
        <f t="shared" si="50"/>
        <v>0</v>
      </c>
      <c r="M232" s="64">
        <f t="shared" si="50"/>
        <v>0</v>
      </c>
      <c r="N232" s="64">
        <f t="shared" si="50"/>
        <v>0</v>
      </c>
      <c r="O232" s="63">
        <f t="shared" si="46"/>
        <v>0</v>
      </c>
      <c r="P232" s="126">
        <f>P228+P229+P230+P231</f>
        <v>250000</v>
      </c>
      <c r="Q232" s="141"/>
    </row>
    <row r="233" spans="1:17" ht="15.75">
      <c r="A233" s="181">
        <v>44</v>
      </c>
      <c r="B233" s="199" t="s">
        <v>31</v>
      </c>
      <c r="C233" s="178" t="s">
        <v>365</v>
      </c>
      <c r="D233" s="198" t="s">
        <v>32</v>
      </c>
      <c r="E233" s="181"/>
      <c r="F233" s="181" t="s">
        <v>56</v>
      </c>
      <c r="G233" s="181"/>
      <c r="H233" s="61" t="s">
        <v>57</v>
      </c>
      <c r="I233" s="62"/>
      <c r="J233" s="62"/>
      <c r="K233" s="62"/>
      <c r="L233" s="62"/>
      <c r="M233" s="62"/>
      <c r="N233" s="62"/>
      <c r="O233" s="63">
        <f t="shared" si="46"/>
        <v>0</v>
      </c>
      <c r="P233" s="126"/>
      <c r="Q233" s="141"/>
    </row>
    <row r="234" spans="1:17" ht="15.75">
      <c r="A234" s="181"/>
      <c r="B234" s="199"/>
      <c r="C234" s="179"/>
      <c r="D234" s="198"/>
      <c r="E234" s="181"/>
      <c r="F234" s="181"/>
      <c r="G234" s="181"/>
      <c r="H234" s="61" t="s">
        <v>58</v>
      </c>
      <c r="I234" s="62"/>
      <c r="J234" s="62"/>
      <c r="K234" s="62"/>
      <c r="L234" s="62"/>
      <c r="M234" s="62"/>
      <c r="N234" s="62"/>
      <c r="O234" s="63">
        <f t="shared" si="46"/>
        <v>0</v>
      </c>
      <c r="P234" s="126">
        <v>80000</v>
      </c>
      <c r="Q234" s="141"/>
    </row>
    <row r="235" spans="1:17" ht="15.75">
      <c r="A235" s="181"/>
      <c r="B235" s="199"/>
      <c r="C235" s="179"/>
      <c r="D235" s="198"/>
      <c r="E235" s="181"/>
      <c r="F235" s="181"/>
      <c r="G235" s="181"/>
      <c r="H235" s="61" t="s">
        <v>59</v>
      </c>
      <c r="I235" s="62"/>
      <c r="J235" s="62"/>
      <c r="K235" s="62"/>
      <c r="L235" s="62"/>
      <c r="M235" s="62"/>
      <c r="N235" s="62"/>
      <c r="O235" s="63">
        <f t="shared" si="46"/>
        <v>0</v>
      </c>
      <c r="P235" s="126">
        <v>20000</v>
      </c>
      <c r="Q235" s="141"/>
    </row>
    <row r="236" spans="1:17" ht="15.75">
      <c r="A236" s="181"/>
      <c r="B236" s="199"/>
      <c r="C236" s="179"/>
      <c r="D236" s="198"/>
      <c r="E236" s="181"/>
      <c r="F236" s="181"/>
      <c r="G236" s="181"/>
      <c r="H236" s="61" t="s">
        <v>60</v>
      </c>
      <c r="I236" s="62"/>
      <c r="J236" s="62"/>
      <c r="K236" s="62"/>
      <c r="L236" s="62"/>
      <c r="M236" s="62"/>
      <c r="N236" s="62"/>
      <c r="O236" s="63">
        <f t="shared" si="46"/>
        <v>0</v>
      </c>
      <c r="P236" s="126"/>
      <c r="Q236" s="141"/>
    </row>
    <row r="237" spans="1:17" ht="15.75">
      <c r="A237" s="181"/>
      <c r="B237" s="199"/>
      <c r="C237" s="180"/>
      <c r="D237" s="198"/>
      <c r="E237" s="181"/>
      <c r="F237" s="181"/>
      <c r="G237" s="181"/>
      <c r="H237" s="61" t="s">
        <v>61</v>
      </c>
      <c r="I237" s="64">
        <f aca="true" t="shared" si="51" ref="I237:N237">I233+I234+I235+I236</f>
        <v>0</v>
      </c>
      <c r="J237" s="64">
        <f t="shared" si="51"/>
        <v>0</v>
      </c>
      <c r="K237" s="64">
        <f t="shared" si="51"/>
        <v>0</v>
      </c>
      <c r="L237" s="64">
        <f t="shared" si="51"/>
        <v>0</v>
      </c>
      <c r="M237" s="64">
        <f t="shared" si="51"/>
        <v>0</v>
      </c>
      <c r="N237" s="64">
        <f t="shared" si="51"/>
        <v>0</v>
      </c>
      <c r="O237" s="63">
        <f t="shared" si="46"/>
        <v>0</v>
      </c>
      <c r="P237" s="126">
        <f>P233+P234+P235+P236</f>
        <v>100000</v>
      </c>
      <c r="Q237" s="141"/>
    </row>
    <row r="238" spans="1:17" ht="15.75">
      <c r="A238" s="181">
        <v>45</v>
      </c>
      <c r="B238" s="199" t="s">
        <v>31</v>
      </c>
      <c r="C238" s="178" t="s">
        <v>366</v>
      </c>
      <c r="D238" s="198" t="s">
        <v>32</v>
      </c>
      <c r="E238" s="181"/>
      <c r="F238" s="181" t="s">
        <v>56</v>
      </c>
      <c r="G238" s="181"/>
      <c r="H238" s="61" t="s">
        <v>57</v>
      </c>
      <c r="I238" s="62"/>
      <c r="J238" s="62"/>
      <c r="K238" s="62"/>
      <c r="L238" s="62"/>
      <c r="M238" s="62"/>
      <c r="N238" s="62"/>
      <c r="O238" s="63">
        <f t="shared" si="46"/>
        <v>0</v>
      </c>
      <c r="P238" s="126"/>
      <c r="Q238" s="141"/>
    </row>
    <row r="239" spans="1:17" ht="15.75">
      <c r="A239" s="181"/>
      <c r="B239" s="199"/>
      <c r="C239" s="179"/>
      <c r="D239" s="198"/>
      <c r="E239" s="181"/>
      <c r="F239" s="181"/>
      <c r="G239" s="181"/>
      <c r="H239" s="61" t="s">
        <v>58</v>
      </c>
      <c r="I239" s="62"/>
      <c r="J239" s="62"/>
      <c r="K239" s="62"/>
      <c r="L239" s="62"/>
      <c r="M239" s="62"/>
      <c r="N239" s="62"/>
      <c r="O239" s="63">
        <f t="shared" si="46"/>
        <v>0</v>
      </c>
      <c r="P239" s="126">
        <v>209151</v>
      </c>
      <c r="Q239" s="141"/>
    </row>
    <row r="240" spans="1:17" ht="15.75">
      <c r="A240" s="181"/>
      <c r="B240" s="199"/>
      <c r="C240" s="179"/>
      <c r="D240" s="198"/>
      <c r="E240" s="181"/>
      <c r="F240" s="181"/>
      <c r="G240" s="181"/>
      <c r="H240" s="61" t="s">
        <v>59</v>
      </c>
      <c r="I240" s="62"/>
      <c r="J240" s="62"/>
      <c r="K240" s="62"/>
      <c r="L240" s="62"/>
      <c r="M240" s="62"/>
      <c r="N240" s="62"/>
      <c r="O240" s="63">
        <f t="shared" si="46"/>
        <v>0</v>
      </c>
      <c r="P240" s="126">
        <v>53400</v>
      </c>
      <c r="Q240" s="141"/>
    </row>
    <row r="241" spans="1:17" ht="15.75">
      <c r="A241" s="181"/>
      <c r="B241" s="199"/>
      <c r="C241" s="179"/>
      <c r="D241" s="198"/>
      <c r="E241" s="181"/>
      <c r="F241" s="181"/>
      <c r="G241" s="181"/>
      <c r="H241" s="61" t="s">
        <v>60</v>
      </c>
      <c r="I241" s="62"/>
      <c r="J241" s="62"/>
      <c r="K241" s="62"/>
      <c r="L241" s="62"/>
      <c r="M241" s="62"/>
      <c r="N241" s="62"/>
      <c r="O241" s="63">
        <f t="shared" si="46"/>
        <v>0</v>
      </c>
      <c r="P241" s="126"/>
      <c r="Q241" s="141"/>
    </row>
    <row r="242" spans="1:17" ht="15.75">
      <c r="A242" s="181"/>
      <c r="B242" s="199"/>
      <c r="C242" s="180"/>
      <c r="D242" s="198"/>
      <c r="E242" s="181"/>
      <c r="F242" s="181"/>
      <c r="G242" s="181"/>
      <c r="H242" s="61" t="s">
        <v>61</v>
      </c>
      <c r="I242" s="64">
        <f aca="true" t="shared" si="52" ref="I242:N242">I238+I239+I240+I241</f>
        <v>0</v>
      </c>
      <c r="J242" s="64">
        <f t="shared" si="52"/>
        <v>0</v>
      </c>
      <c r="K242" s="64">
        <f t="shared" si="52"/>
        <v>0</v>
      </c>
      <c r="L242" s="64">
        <f t="shared" si="52"/>
        <v>0</v>
      </c>
      <c r="M242" s="64">
        <f t="shared" si="52"/>
        <v>0</v>
      </c>
      <c r="N242" s="64">
        <f t="shared" si="52"/>
        <v>0</v>
      </c>
      <c r="O242" s="63">
        <f t="shared" si="46"/>
        <v>0</v>
      </c>
      <c r="P242" s="126">
        <f>P238+P239+P240+P241</f>
        <v>262551</v>
      </c>
      <c r="Q242" s="141"/>
    </row>
    <row r="243" spans="1:17" ht="13.5" customHeight="1">
      <c r="A243" s="181">
        <v>46</v>
      </c>
      <c r="B243" s="199" t="s">
        <v>31</v>
      </c>
      <c r="C243" s="178" t="s">
        <v>204</v>
      </c>
      <c r="D243" s="198" t="s">
        <v>32</v>
      </c>
      <c r="E243" s="181"/>
      <c r="F243" s="181" t="s">
        <v>56</v>
      </c>
      <c r="G243" s="181"/>
      <c r="H243" s="61" t="s">
        <v>57</v>
      </c>
      <c r="I243" s="62"/>
      <c r="J243" s="62"/>
      <c r="K243" s="62"/>
      <c r="L243" s="62"/>
      <c r="M243" s="62"/>
      <c r="N243" s="62"/>
      <c r="O243" s="63">
        <f t="shared" si="46"/>
        <v>0</v>
      </c>
      <c r="P243" s="126"/>
      <c r="Q243" s="141"/>
    </row>
    <row r="244" spans="1:17" ht="24" customHeight="1">
      <c r="A244" s="181"/>
      <c r="B244" s="199"/>
      <c r="C244" s="179"/>
      <c r="D244" s="198"/>
      <c r="E244" s="181"/>
      <c r="F244" s="181"/>
      <c r="G244" s="181"/>
      <c r="H244" s="61" t="s">
        <v>58</v>
      </c>
      <c r="I244" s="62"/>
      <c r="J244" s="62"/>
      <c r="K244" s="62"/>
      <c r="L244" s="62"/>
      <c r="M244" s="62"/>
      <c r="N244" s="62"/>
      <c r="O244" s="63">
        <f t="shared" si="46"/>
        <v>0</v>
      </c>
      <c r="P244" s="126">
        <v>200000</v>
      </c>
      <c r="Q244" s="141"/>
    </row>
    <row r="245" spans="1:17" ht="15.75">
      <c r="A245" s="181"/>
      <c r="B245" s="199"/>
      <c r="C245" s="179"/>
      <c r="D245" s="198"/>
      <c r="E245" s="181"/>
      <c r="F245" s="181"/>
      <c r="G245" s="181"/>
      <c r="H245" s="61" t="s">
        <v>59</v>
      </c>
      <c r="I245" s="62"/>
      <c r="J245" s="62"/>
      <c r="K245" s="62"/>
      <c r="L245" s="62"/>
      <c r="M245" s="62"/>
      <c r="N245" s="62"/>
      <c r="O245" s="63">
        <f t="shared" si="46"/>
        <v>0</v>
      </c>
      <c r="P245" s="126">
        <v>60000</v>
      </c>
      <c r="Q245" s="141"/>
    </row>
    <row r="246" spans="1:17" ht="15.75">
      <c r="A246" s="181"/>
      <c r="B246" s="199"/>
      <c r="C246" s="179"/>
      <c r="D246" s="198"/>
      <c r="E246" s="181"/>
      <c r="F246" s="181"/>
      <c r="G246" s="181"/>
      <c r="H246" s="61" t="s">
        <v>60</v>
      </c>
      <c r="I246" s="62"/>
      <c r="J246" s="62"/>
      <c r="K246" s="62"/>
      <c r="L246" s="62"/>
      <c r="M246" s="62"/>
      <c r="N246" s="62"/>
      <c r="O246" s="63">
        <f t="shared" si="46"/>
        <v>0</v>
      </c>
      <c r="P246" s="126"/>
      <c r="Q246" s="141"/>
    </row>
    <row r="247" spans="1:17" ht="15.75">
      <c r="A247" s="181"/>
      <c r="B247" s="199"/>
      <c r="C247" s="180"/>
      <c r="D247" s="198"/>
      <c r="E247" s="181"/>
      <c r="F247" s="181"/>
      <c r="G247" s="181"/>
      <c r="H247" s="61" t="s">
        <v>61</v>
      </c>
      <c r="I247" s="64">
        <f aca="true" t="shared" si="53" ref="I247:N247">I243+I244+I245+I246</f>
        <v>0</v>
      </c>
      <c r="J247" s="64">
        <f t="shared" si="53"/>
        <v>0</v>
      </c>
      <c r="K247" s="64">
        <f t="shared" si="53"/>
        <v>0</v>
      </c>
      <c r="L247" s="64">
        <f t="shared" si="53"/>
        <v>0</v>
      </c>
      <c r="M247" s="64">
        <f t="shared" si="53"/>
        <v>0</v>
      </c>
      <c r="N247" s="64">
        <f t="shared" si="53"/>
        <v>0</v>
      </c>
      <c r="O247" s="63">
        <f t="shared" si="46"/>
        <v>0</v>
      </c>
      <c r="P247" s="126">
        <f>P243+P244+P245+P246</f>
        <v>260000</v>
      </c>
      <c r="Q247" s="141"/>
    </row>
    <row r="248" spans="1:17" ht="13.5" customHeight="1">
      <c r="A248" s="181">
        <v>47</v>
      </c>
      <c r="B248" s="192" t="s">
        <v>31</v>
      </c>
      <c r="C248" s="180" t="s">
        <v>367</v>
      </c>
      <c r="D248" s="181" t="s">
        <v>32</v>
      </c>
      <c r="E248" s="181"/>
      <c r="F248" s="181" t="s">
        <v>56</v>
      </c>
      <c r="G248" s="181"/>
      <c r="H248" s="61" t="s">
        <v>57</v>
      </c>
      <c r="I248" s="62"/>
      <c r="J248" s="62"/>
      <c r="K248" s="62"/>
      <c r="L248" s="62"/>
      <c r="M248" s="62"/>
      <c r="N248" s="62"/>
      <c r="O248" s="63">
        <f t="shared" si="46"/>
        <v>0</v>
      </c>
      <c r="P248" s="126"/>
      <c r="Q248" s="141"/>
    </row>
    <row r="249" spans="1:17" ht="15.75">
      <c r="A249" s="181"/>
      <c r="B249" s="192"/>
      <c r="C249" s="181"/>
      <c r="D249" s="181"/>
      <c r="E249" s="181"/>
      <c r="F249" s="181"/>
      <c r="G249" s="181"/>
      <c r="H249" s="61" t="s">
        <v>58</v>
      </c>
      <c r="I249" s="62"/>
      <c r="J249" s="62"/>
      <c r="K249" s="62"/>
      <c r="L249" s="62"/>
      <c r="M249" s="62"/>
      <c r="N249" s="62"/>
      <c r="O249" s="63">
        <f t="shared" si="46"/>
        <v>0</v>
      </c>
      <c r="P249" s="126">
        <v>310000</v>
      </c>
      <c r="Q249" s="141"/>
    </row>
    <row r="250" spans="1:17" ht="15.75">
      <c r="A250" s="181"/>
      <c r="B250" s="192"/>
      <c r="C250" s="181"/>
      <c r="D250" s="181"/>
      <c r="E250" s="181"/>
      <c r="F250" s="181"/>
      <c r="G250" s="181"/>
      <c r="H250" s="61" t="s">
        <v>59</v>
      </c>
      <c r="I250" s="62"/>
      <c r="J250" s="62"/>
      <c r="K250" s="62"/>
      <c r="L250" s="62"/>
      <c r="M250" s="62"/>
      <c r="N250" s="62"/>
      <c r="O250" s="63">
        <f t="shared" si="46"/>
        <v>0</v>
      </c>
      <c r="P250" s="126">
        <v>50000</v>
      </c>
      <c r="Q250" s="141"/>
    </row>
    <row r="251" spans="1:17" ht="15.75">
      <c r="A251" s="181"/>
      <c r="B251" s="192"/>
      <c r="C251" s="181"/>
      <c r="D251" s="181"/>
      <c r="E251" s="181"/>
      <c r="F251" s="181"/>
      <c r="G251" s="181"/>
      <c r="H251" s="61" t="s">
        <v>60</v>
      </c>
      <c r="I251" s="62"/>
      <c r="J251" s="62"/>
      <c r="K251" s="62"/>
      <c r="L251" s="62"/>
      <c r="M251" s="62"/>
      <c r="N251" s="62"/>
      <c r="O251" s="63">
        <f t="shared" si="46"/>
        <v>0</v>
      </c>
      <c r="P251" s="126"/>
      <c r="Q251" s="141"/>
    </row>
    <row r="252" spans="1:17" ht="15.75">
      <c r="A252" s="181"/>
      <c r="B252" s="192"/>
      <c r="C252" s="181"/>
      <c r="D252" s="181"/>
      <c r="E252" s="181"/>
      <c r="F252" s="181"/>
      <c r="G252" s="181"/>
      <c r="H252" s="61" t="s">
        <v>61</v>
      </c>
      <c r="I252" s="64">
        <f aca="true" t="shared" si="54" ref="I252:N252">I248+I249+I250+I251</f>
        <v>0</v>
      </c>
      <c r="J252" s="64">
        <f t="shared" si="54"/>
        <v>0</v>
      </c>
      <c r="K252" s="64">
        <f t="shared" si="54"/>
        <v>0</v>
      </c>
      <c r="L252" s="64">
        <f t="shared" si="54"/>
        <v>0</v>
      </c>
      <c r="M252" s="64">
        <f t="shared" si="54"/>
        <v>0</v>
      </c>
      <c r="N252" s="64">
        <f t="shared" si="54"/>
        <v>0</v>
      </c>
      <c r="O252" s="63">
        <f t="shared" si="46"/>
        <v>0</v>
      </c>
      <c r="P252" s="126">
        <f>P248+P249+P250+P251</f>
        <v>360000</v>
      </c>
      <c r="Q252" s="141"/>
    </row>
    <row r="253" spans="1:17" ht="15.75" customHeight="1">
      <c r="A253" s="181">
        <v>48</v>
      </c>
      <c r="B253" s="192" t="s">
        <v>31</v>
      </c>
      <c r="C253" s="178" t="s">
        <v>4</v>
      </c>
      <c r="D253" s="181" t="s">
        <v>32</v>
      </c>
      <c r="E253" s="181"/>
      <c r="F253" s="181" t="s">
        <v>56</v>
      </c>
      <c r="G253" s="181"/>
      <c r="H253" s="61" t="s">
        <v>57</v>
      </c>
      <c r="I253" s="62"/>
      <c r="J253" s="62"/>
      <c r="K253" s="62"/>
      <c r="L253" s="62"/>
      <c r="M253" s="62"/>
      <c r="N253" s="62"/>
      <c r="O253" s="63">
        <f t="shared" si="46"/>
        <v>0</v>
      </c>
      <c r="P253" s="126">
        <v>70000</v>
      </c>
      <c r="Q253" s="141"/>
    </row>
    <row r="254" spans="1:17" ht="15.75">
      <c r="A254" s="181"/>
      <c r="B254" s="192"/>
      <c r="C254" s="179"/>
      <c r="D254" s="181"/>
      <c r="E254" s="181"/>
      <c r="F254" s="181"/>
      <c r="G254" s="181"/>
      <c r="H254" s="61" t="s">
        <v>58</v>
      </c>
      <c r="I254" s="62"/>
      <c r="J254" s="62"/>
      <c r="K254" s="62"/>
      <c r="L254" s="62"/>
      <c r="M254" s="62"/>
      <c r="N254" s="62"/>
      <c r="O254" s="63">
        <f t="shared" si="46"/>
        <v>0</v>
      </c>
      <c r="P254" s="126">
        <v>15000</v>
      </c>
      <c r="Q254" s="141"/>
    </row>
    <row r="255" spans="1:17" ht="15.75">
      <c r="A255" s="181"/>
      <c r="B255" s="192"/>
      <c r="C255" s="179"/>
      <c r="D255" s="181"/>
      <c r="E255" s="181"/>
      <c r="F255" s="181"/>
      <c r="G255" s="181"/>
      <c r="H255" s="61" t="s">
        <v>59</v>
      </c>
      <c r="I255" s="62"/>
      <c r="J255" s="62"/>
      <c r="K255" s="62"/>
      <c r="L255" s="62"/>
      <c r="M255" s="62"/>
      <c r="N255" s="62"/>
      <c r="O255" s="63">
        <f t="shared" si="46"/>
        <v>0</v>
      </c>
      <c r="P255" s="126">
        <v>5000</v>
      </c>
      <c r="Q255" s="141"/>
    </row>
    <row r="256" spans="1:17" ht="15.75">
      <c r="A256" s="181"/>
      <c r="B256" s="192"/>
      <c r="C256" s="179"/>
      <c r="D256" s="181"/>
      <c r="E256" s="181"/>
      <c r="F256" s="181"/>
      <c r="G256" s="181"/>
      <c r="H256" s="61" t="s">
        <v>60</v>
      </c>
      <c r="I256" s="62"/>
      <c r="J256" s="62"/>
      <c r="K256" s="62"/>
      <c r="L256" s="62"/>
      <c r="M256" s="62"/>
      <c r="N256" s="62"/>
      <c r="O256" s="63">
        <f t="shared" si="46"/>
        <v>0</v>
      </c>
      <c r="P256" s="126"/>
      <c r="Q256" s="141"/>
    </row>
    <row r="257" spans="1:17" ht="15.75">
      <c r="A257" s="181"/>
      <c r="B257" s="192"/>
      <c r="C257" s="180"/>
      <c r="D257" s="181"/>
      <c r="E257" s="181"/>
      <c r="F257" s="181"/>
      <c r="G257" s="181"/>
      <c r="H257" s="61" t="s">
        <v>61</v>
      </c>
      <c r="I257" s="64">
        <f aca="true" t="shared" si="55" ref="I257:N257">I253+I254+I255+I256</f>
        <v>0</v>
      </c>
      <c r="J257" s="64">
        <f t="shared" si="55"/>
        <v>0</v>
      </c>
      <c r="K257" s="64">
        <f t="shared" si="55"/>
        <v>0</v>
      </c>
      <c r="L257" s="64">
        <f t="shared" si="55"/>
        <v>0</v>
      </c>
      <c r="M257" s="64">
        <f t="shared" si="55"/>
        <v>0</v>
      </c>
      <c r="N257" s="64">
        <f t="shared" si="55"/>
        <v>0</v>
      </c>
      <c r="O257" s="63">
        <f t="shared" si="46"/>
        <v>0</v>
      </c>
      <c r="P257" s="126">
        <f>P253+P254+P255+P256</f>
        <v>90000</v>
      </c>
      <c r="Q257" s="141"/>
    </row>
    <row r="258" spans="1:17" ht="15.75" customHeight="1">
      <c r="A258" s="181">
        <v>49</v>
      </c>
      <c r="B258" s="192" t="s">
        <v>31</v>
      </c>
      <c r="C258" s="178" t="s">
        <v>5</v>
      </c>
      <c r="D258" s="181" t="s">
        <v>32</v>
      </c>
      <c r="E258" s="181"/>
      <c r="F258" s="181" t="s">
        <v>56</v>
      </c>
      <c r="G258" s="181"/>
      <c r="H258" s="61" t="s">
        <v>57</v>
      </c>
      <c r="I258" s="62"/>
      <c r="J258" s="62"/>
      <c r="K258" s="62"/>
      <c r="L258" s="62"/>
      <c r="M258" s="62"/>
      <c r="N258" s="62"/>
      <c r="O258" s="63">
        <f t="shared" si="46"/>
        <v>0</v>
      </c>
      <c r="P258" s="126">
        <v>91000</v>
      </c>
      <c r="Q258" s="141"/>
    </row>
    <row r="259" spans="1:17" ht="15.75">
      <c r="A259" s="181"/>
      <c r="B259" s="192"/>
      <c r="C259" s="179"/>
      <c r="D259" s="181"/>
      <c r="E259" s="181"/>
      <c r="F259" s="181"/>
      <c r="G259" s="181"/>
      <c r="H259" s="61" t="s">
        <v>58</v>
      </c>
      <c r="I259" s="62"/>
      <c r="J259" s="62"/>
      <c r="K259" s="62"/>
      <c r="L259" s="62"/>
      <c r="M259" s="62"/>
      <c r="N259" s="62"/>
      <c r="O259" s="63">
        <f t="shared" si="46"/>
        <v>0</v>
      </c>
      <c r="P259" s="126">
        <v>19500</v>
      </c>
      <c r="Q259" s="141"/>
    </row>
    <row r="260" spans="1:17" ht="15.75">
      <c r="A260" s="181"/>
      <c r="B260" s="192"/>
      <c r="C260" s="179"/>
      <c r="D260" s="181"/>
      <c r="E260" s="181"/>
      <c r="F260" s="181"/>
      <c r="G260" s="181"/>
      <c r="H260" s="61" t="s">
        <v>59</v>
      </c>
      <c r="I260" s="62"/>
      <c r="J260" s="62"/>
      <c r="K260" s="62"/>
      <c r="L260" s="62"/>
      <c r="M260" s="62"/>
      <c r="N260" s="62"/>
      <c r="O260" s="63">
        <f t="shared" si="46"/>
        <v>0</v>
      </c>
      <c r="P260" s="126">
        <v>19500</v>
      </c>
      <c r="Q260" s="141"/>
    </row>
    <row r="261" spans="1:17" ht="15.75">
      <c r="A261" s="181"/>
      <c r="B261" s="192"/>
      <c r="C261" s="179"/>
      <c r="D261" s="181"/>
      <c r="E261" s="181"/>
      <c r="F261" s="181"/>
      <c r="G261" s="181"/>
      <c r="H261" s="61" t="s">
        <v>60</v>
      </c>
      <c r="I261" s="62"/>
      <c r="J261" s="62"/>
      <c r="K261" s="62"/>
      <c r="L261" s="62"/>
      <c r="M261" s="62"/>
      <c r="N261" s="62"/>
      <c r="O261" s="63">
        <f t="shared" si="46"/>
        <v>0</v>
      </c>
      <c r="P261" s="126"/>
      <c r="Q261" s="141"/>
    </row>
    <row r="262" spans="1:17" ht="15.75">
      <c r="A262" s="181"/>
      <c r="B262" s="192"/>
      <c r="C262" s="180"/>
      <c r="D262" s="181"/>
      <c r="E262" s="181"/>
      <c r="F262" s="181"/>
      <c r="G262" s="181"/>
      <c r="H262" s="61" t="s">
        <v>61</v>
      </c>
      <c r="I262" s="64">
        <f aca="true" t="shared" si="56" ref="I262:N262">I258+I259+I260+I261</f>
        <v>0</v>
      </c>
      <c r="J262" s="64">
        <f t="shared" si="56"/>
        <v>0</v>
      </c>
      <c r="K262" s="64">
        <f t="shared" si="56"/>
        <v>0</v>
      </c>
      <c r="L262" s="64">
        <f t="shared" si="56"/>
        <v>0</v>
      </c>
      <c r="M262" s="64">
        <f t="shared" si="56"/>
        <v>0</v>
      </c>
      <c r="N262" s="64">
        <f t="shared" si="56"/>
        <v>0</v>
      </c>
      <c r="O262" s="63">
        <f t="shared" si="46"/>
        <v>0</v>
      </c>
      <c r="P262" s="126">
        <f>P258+P259+P260+P261</f>
        <v>130000</v>
      </c>
      <c r="Q262" s="141"/>
    </row>
    <row r="263" spans="1:17" ht="15.75" customHeight="1">
      <c r="A263" s="181">
        <v>50</v>
      </c>
      <c r="B263" s="192" t="s">
        <v>31</v>
      </c>
      <c r="C263" s="178" t="s">
        <v>6</v>
      </c>
      <c r="D263" s="181" t="s">
        <v>32</v>
      </c>
      <c r="E263" s="181"/>
      <c r="F263" s="181" t="s">
        <v>56</v>
      </c>
      <c r="G263" s="181"/>
      <c r="H263" s="61" t="s">
        <v>57</v>
      </c>
      <c r="I263" s="62"/>
      <c r="J263" s="62"/>
      <c r="K263" s="62"/>
      <c r="L263" s="62"/>
      <c r="M263" s="62"/>
      <c r="N263" s="62"/>
      <c r="O263" s="63">
        <f t="shared" si="46"/>
        <v>0</v>
      </c>
      <c r="P263" s="126">
        <v>91000</v>
      </c>
      <c r="Q263" s="141"/>
    </row>
    <row r="264" spans="1:17" ht="15.75">
      <c r="A264" s="181"/>
      <c r="B264" s="192"/>
      <c r="C264" s="179"/>
      <c r="D264" s="181"/>
      <c r="E264" s="181"/>
      <c r="F264" s="181"/>
      <c r="G264" s="181"/>
      <c r="H264" s="61" t="s">
        <v>58</v>
      </c>
      <c r="I264" s="62"/>
      <c r="J264" s="62"/>
      <c r="K264" s="62"/>
      <c r="L264" s="62"/>
      <c r="M264" s="62"/>
      <c r="N264" s="62"/>
      <c r="O264" s="63">
        <f t="shared" si="46"/>
        <v>0</v>
      </c>
      <c r="P264" s="126">
        <v>19500</v>
      </c>
      <c r="Q264" s="141"/>
    </row>
    <row r="265" spans="1:17" ht="15.75">
      <c r="A265" s="181"/>
      <c r="B265" s="192"/>
      <c r="C265" s="179"/>
      <c r="D265" s="181"/>
      <c r="E265" s="181"/>
      <c r="F265" s="181"/>
      <c r="G265" s="181"/>
      <c r="H265" s="61" t="s">
        <v>59</v>
      </c>
      <c r="I265" s="62"/>
      <c r="J265" s="62"/>
      <c r="K265" s="62"/>
      <c r="L265" s="62"/>
      <c r="M265" s="62"/>
      <c r="N265" s="62"/>
      <c r="O265" s="63">
        <f t="shared" si="46"/>
        <v>0</v>
      </c>
      <c r="P265" s="126">
        <v>19500</v>
      </c>
      <c r="Q265" s="141"/>
    </row>
    <row r="266" spans="1:17" ht="15.75">
      <c r="A266" s="181"/>
      <c r="B266" s="192"/>
      <c r="C266" s="179"/>
      <c r="D266" s="181"/>
      <c r="E266" s="181"/>
      <c r="F266" s="181"/>
      <c r="G266" s="181"/>
      <c r="H266" s="61" t="s">
        <v>60</v>
      </c>
      <c r="I266" s="62"/>
      <c r="J266" s="62"/>
      <c r="K266" s="62"/>
      <c r="L266" s="62"/>
      <c r="M266" s="62"/>
      <c r="N266" s="62"/>
      <c r="O266" s="63">
        <f t="shared" si="46"/>
        <v>0</v>
      </c>
      <c r="P266" s="126"/>
      <c r="Q266" s="141"/>
    </row>
    <row r="267" spans="1:17" ht="15.75">
      <c r="A267" s="181"/>
      <c r="B267" s="192"/>
      <c r="C267" s="180"/>
      <c r="D267" s="181"/>
      <c r="E267" s="181"/>
      <c r="F267" s="181"/>
      <c r="G267" s="181"/>
      <c r="H267" s="61" t="s">
        <v>61</v>
      </c>
      <c r="I267" s="64">
        <f aca="true" t="shared" si="57" ref="I267:N267">I263+I264+I265+I266</f>
        <v>0</v>
      </c>
      <c r="J267" s="64">
        <f t="shared" si="57"/>
        <v>0</v>
      </c>
      <c r="K267" s="64">
        <f t="shared" si="57"/>
        <v>0</v>
      </c>
      <c r="L267" s="64">
        <f t="shared" si="57"/>
        <v>0</v>
      </c>
      <c r="M267" s="64">
        <f t="shared" si="57"/>
        <v>0</v>
      </c>
      <c r="N267" s="64">
        <f t="shared" si="57"/>
        <v>0</v>
      </c>
      <c r="O267" s="63">
        <f t="shared" si="46"/>
        <v>0</v>
      </c>
      <c r="P267" s="126">
        <f>P263+P264+P265+P266</f>
        <v>130000</v>
      </c>
      <c r="Q267" s="141"/>
    </row>
    <row r="268" spans="1:17" ht="15.75" customHeight="1">
      <c r="A268" s="181">
        <v>51</v>
      </c>
      <c r="B268" s="192" t="s">
        <v>31</v>
      </c>
      <c r="C268" s="178" t="s">
        <v>7</v>
      </c>
      <c r="D268" s="181" t="s">
        <v>32</v>
      </c>
      <c r="E268" s="181"/>
      <c r="F268" s="181" t="s">
        <v>56</v>
      </c>
      <c r="G268" s="181"/>
      <c r="H268" s="61" t="s">
        <v>57</v>
      </c>
      <c r="I268" s="62"/>
      <c r="J268" s="62"/>
      <c r="K268" s="62"/>
      <c r="L268" s="62"/>
      <c r="M268" s="62"/>
      <c r="N268" s="62"/>
      <c r="O268" s="63">
        <f t="shared" si="46"/>
        <v>0</v>
      </c>
      <c r="P268" s="126">
        <v>70000</v>
      </c>
      <c r="Q268" s="141"/>
    </row>
    <row r="269" spans="1:17" ht="15.75">
      <c r="A269" s="181"/>
      <c r="B269" s="192"/>
      <c r="C269" s="179"/>
      <c r="D269" s="181"/>
      <c r="E269" s="181"/>
      <c r="F269" s="181"/>
      <c r="G269" s="181"/>
      <c r="H269" s="61" t="s">
        <v>58</v>
      </c>
      <c r="I269" s="62"/>
      <c r="J269" s="62"/>
      <c r="K269" s="62"/>
      <c r="L269" s="62"/>
      <c r="M269" s="62"/>
      <c r="N269" s="62"/>
      <c r="O269" s="63">
        <f t="shared" si="46"/>
        <v>0</v>
      </c>
      <c r="P269" s="126">
        <v>15000</v>
      </c>
      <c r="Q269" s="141"/>
    </row>
    <row r="270" spans="1:17" ht="15.75">
      <c r="A270" s="181"/>
      <c r="B270" s="192"/>
      <c r="C270" s="179"/>
      <c r="D270" s="181"/>
      <c r="E270" s="181"/>
      <c r="F270" s="181"/>
      <c r="G270" s="181"/>
      <c r="H270" s="61" t="s">
        <v>59</v>
      </c>
      <c r="I270" s="62"/>
      <c r="J270" s="62"/>
      <c r="K270" s="62"/>
      <c r="L270" s="62"/>
      <c r="M270" s="62"/>
      <c r="N270" s="62"/>
      <c r="O270" s="63">
        <f t="shared" si="46"/>
        <v>0</v>
      </c>
      <c r="P270" s="126">
        <v>5000</v>
      </c>
      <c r="Q270" s="141"/>
    </row>
    <row r="271" spans="1:17" ht="15.75">
      <c r="A271" s="181"/>
      <c r="B271" s="192"/>
      <c r="C271" s="179"/>
      <c r="D271" s="181"/>
      <c r="E271" s="181"/>
      <c r="F271" s="181"/>
      <c r="G271" s="181"/>
      <c r="H271" s="61" t="s">
        <v>60</v>
      </c>
      <c r="I271" s="62"/>
      <c r="J271" s="62"/>
      <c r="K271" s="62"/>
      <c r="L271" s="62"/>
      <c r="M271" s="62"/>
      <c r="N271" s="62"/>
      <c r="O271" s="63">
        <f t="shared" si="46"/>
        <v>0</v>
      </c>
      <c r="P271" s="126"/>
      <c r="Q271" s="141"/>
    </row>
    <row r="272" spans="1:17" ht="15.75">
      <c r="A272" s="181"/>
      <c r="B272" s="192"/>
      <c r="C272" s="180"/>
      <c r="D272" s="181"/>
      <c r="E272" s="181"/>
      <c r="F272" s="181"/>
      <c r="G272" s="181"/>
      <c r="H272" s="61" t="s">
        <v>61</v>
      </c>
      <c r="I272" s="64">
        <f aca="true" t="shared" si="58" ref="I272:N272">I268+I269+I270+I271</f>
        <v>0</v>
      </c>
      <c r="J272" s="64">
        <f t="shared" si="58"/>
        <v>0</v>
      </c>
      <c r="K272" s="64">
        <f t="shared" si="58"/>
        <v>0</v>
      </c>
      <c r="L272" s="64">
        <f t="shared" si="58"/>
        <v>0</v>
      </c>
      <c r="M272" s="64">
        <f t="shared" si="58"/>
        <v>0</v>
      </c>
      <c r="N272" s="64">
        <f t="shared" si="58"/>
        <v>0</v>
      </c>
      <c r="O272" s="63">
        <f t="shared" si="46"/>
        <v>0</v>
      </c>
      <c r="P272" s="126">
        <f>P268+P269+P270+P271</f>
        <v>90000</v>
      </c>
      <c r="Q272" s="141"/>
    </row>
    <row r="273" spans="1:17" ht="15.75" customHeight="1">
      <c r="A273" s="181">
        <v>52</v>
      </c>
      <c r="B273" s="192" t="s">
        <v>31</v>
      </c>
      <c r="C273" s="178" t="s">
        <v>8</v>
      </c>
      <c r="D273" s="181" t="s">
        <v>32</v>
      </c>
      <c r="E273" s="181"/>
      <c r="F273" s="181" t="s">
        <v>56</v>
      </c>
      <c r="G273" s="181"/>
      <c r="H273" s="61" t="s">
        <v>57</v>
      </c>
      <c r="I273" s="62"/>
      <c r="J273" s="62"/>
      <c r="K273" s="62"/>
      <c r="L273" s="62"/>
      <c r="M273" s="62"/>
      <c r="N273" s="62"/>
      <c r="O273" s="63">
        <f t="shared" si="46"/>
        <v>0</v>
      </c>
      <c r="P273" s="126">
        <v>19600</v>
      </c>
      <c r="Q273" s="141"/>
    </row>
    <row r="274" spans="1:17" ht="15.75">
      <c r="A274" s="181"/>
      <c r="B274" s="192"/>
      <c r="C274" s="179"/>
      <c r="D274" s="181"/>
      <c r="E274" s="181"/>
      <c r="F274" s="181"/>
      <c r="G274" s="181"/>
      <c r="H274" s="61" t="s">
        <v>58</v>
      </c>
      <c r="I274" s="62"/>
      <c r="J274" s="62"/>
      <c r="K274" s="62"/>
      <c r="L274" s="62"/>
      <c r="M274" s="62"/>
      <c r="N274" s="62"/>
      <c r="O274" s="63">
        <f t="shared" si="46"/>
        <v>0</v>
      </c>
      <c r="P274" s="126">
        <v>42000</v>
      </c>
      <c r="Q274" s="141"/>
    </row>
    <row r="275" spans="1:17" ht="15.75">
      <c r="A275" s="181"/>
      <c r="B275" s="192"/>
      <c r="C275" s="179"/>
      <c r="D275" s="181"/>
      <c r="E275" s="181"/>
      <c r="F275" s="181"/>
      <c r="G275" s="181"/>
      <c r="H275" s="61" t="s">
        <v>59</v>
      </c>
      <c r="I275" s="62"/>
      <c r="J275" s="62"/>
      <c r="K275" s="62"/>
      <c r="L275" s="62"/>
      <c r="M275" s="62"/>
      <c r="N275" s="62"/>
      <c r="O275" s="63">
        <f t="shared" si="46"/>
        <v>0</v>
      </c>
      <c r="P275" s="126">
        <v>42000</v>
      </c>
      <c r="Q275" s="141"/>
    </row>
    <row r="276" spans="1:17" ht="15.75">
      <c r="A276" s="181"/>
      <c r="B276" s="192"/>
      <c r="C276" s="179"/>
      <c r="D276" s="181"/>
      <c r="E276" s="181"/>
      <c r="F276" s="181"/>
      <c r="G276" s="181"/>
      <c r="H276" s="61" t="s">
        <v>60</v>
      </c>
      <c r="I276" s="62"/>
      <c r="J276" s="62"/>
      <c r="K276" s="62"/>
      <c r="L276" s="62"/>
      <c r="M276" s="62"/>
      <c r="N276" s="62"/>
      <c r="O276" s="63">
        <f t="shared" si="46"/>
        <v>0</v>
      </c>
      <c r="P276" s="126"/>
      <c r="Q276" s="141"/>
    </row>
    <row r="277" spans="1:17" ht="15.75">
      <c r="A277" s="181"/>
      <c r="B277" s="192"/>
      <c r="C277" s="180"/>
      <c r="D277" s="181"/>
      <c r="E277" s="181"/>
      <c r="F277" s="181"/>
      <c r="G277" s="181"/>
      <c r="H277" s="61" t="s">
        <v>61</v>
      </c>
      <c r="I277" s="64">
        <f aca="true" t="shared" si="59" ref="I277:N277">I273+I274+I275+I276</f>
        <v>0</v>
      </c>
      <c r="J277" s="64">
        <f t="shared" si="59"/>
        <v>0</v>
      </c>
      <c r="K277" s="64">
        <f t="shared" si="59"/>
        <v>0</v>
      </c>
      <c r="L277" s="64">
        <f t="shared" si="59"/>
        <v>0</v>
      </c>
      <c r="M277" s="64">
        <f t="shared" si="59"/>
        <v>0</v>
      </c>
      <c r="N277" s="64">
        <f t="shared" si="59"/>
        <v>0</v>
      </c>
      <c r="O277" s="63">
        <f t="shared" si="46"/>
        <v>0</v>
      </c>
      <c r="P277" s="126">
        <f>P273+P274+P275+P276</f>
        <v>103600</v>
      </c>
      <c r="Q277" s="141"/>
    </row>
    <row r="278" spans="1:17" ht="15.75" customHeight="1">
      <c r="A278" s="181">
        <v>53</v>
      </c>
      <c r="B278" s="192" t="s">
        <v>31</v>
      </c>
      <c r="C278" s="178" t="s">
        <v>0</v>
      </c>
      <c r="D278" s="181" t="s">
        <v>32</v>
      </c>
      <c r="E278" s="181"/>
      <c r="F278" s="181" t="s">
        <v>56</v>
      </c>
      <c r="G278" s="181"/>
      <c r="H278" s="61" t="s">
        <v>57</v>
      </c>
      <c r="I278" s="62"/>
      <c r="J278" s="62"/>
      <c r="K278" s="62"/>
      <c r="L278" s="62"/>
      <c r="M278" s="62"/>
      <c r="N278" s="62"/>
      <c r="O278" s="63">
        <f t="shared" si="46"/>
        <v>0</v>
      </c>
      <c r="P278" s="126">
        <v>140000</v>
      </c>
      <c r="Q278" s="141"/>
    </row>
    <row r="279" spans="1:17" ht="15.75">
      <c r="A279" s="181"/>
      <c r="B279" s="192"/>
      <c r="C279" s="179"/>
      <c r="D279" s="181"/>
      <c r="E279" s="181"/>
      <c r="F279" s="181"/>
      <c r="G279" s="181"/>
      <c r="H279" s="61" t="s">
        <v>58</v>
      </c>
      <c r="I279" s="62"/>
      <c r="J279" s="62"/>
      <c r="K279" s="62"/>
      <c r="L279" s="62"/>
      <c r="M279" s="62"/>
      <c r="N279" s="62"/>
      <c r="O279" s="63">
        <f aca="true" t="shared" si="60" ref="O279:O342">I279+J279+K279+L279+M279+N279</f>
        <v>0</v>
      </c>
      <c r="P279" s="126">
        <v>30000</v>
      </c>
      <c r="Q279" s="141"/>
    </row>
    <row r="280" spans="1:17" ht="15.75">
      <c r="A280" s="181"/>
      <c r="B280" s="192"/>
      <c r="C280" s="179"/>
      <c r="D280" s="181"/>
      <c r="E280" s="181"/>
      <c r="F280" s="181"/>
      <c r="G280" s="181"/>
      <c r="H280" s="61" t="s">
        <v>59</v>
      </c>
      <c r="I280" s="62"/>
      <c r="J280" s="62"/>
      <c r="K280" s="62"/>
      <c r="L280" s="62"/>
      <c r="M280" s="62"/>
      <c r="N280" s="62"/>
      <c r="O280" s="63">
        <f t="shared" si="60"/>
        <v>0</v>
      </c>
      <c r="P280" s="126">
        <v>30000</v>
      </c>
      <c r="Q280" s="141"/>
    </row>
    <row r="281" spans="1:17" ht="15.75">
      <c r="A281" s="181"/>
      <c r="B281" s="192"/>
      <c r="C281" s="179"/>
      <c r="D281" s="181"/>
      <c r="E281" s="181"/>
      <c r="F281" s="181"/>
      <c r="G281" s="181"/>
      <c r="H281" s="61" t="s">
        <v>60</v>
      </c>
      <c r="I281" s="62"/>
      <c r="J281" s="62"/>
      <c r="K281" s="62"/>
      <c r="L281" s="62"/>
      <c r="M281" s="62"/>
      <c r="N281" s="62"/>
      <c r="O281" s="63">
        <f t="shared" si="60"/>
        <v>0</v>
      </c>
      <c r="P281" s="126"/>
      <c r="Q281" s="141"/>
    </row>
    <row r="282" spans="1:17" ht="15.75">
      <c r="A282" s="181"/>
      <c r="B282" s="192"/>
      <c r="C282" s="180"/>
      <c r="D282" s="181"/>
      <c r="E282" s="181"/>
      <c r="F282" s="181"/>
      <c r="G282" s="181"/>
      <c r="H282" s="61" t="s">
        <v>61</v>
      </c>
      <c r="I282" s="64">
        <f aca="true" t="shared" si="61" ref="I282:N282">I278+I279+I280+I281</f>
        <v>0</v>
      </c>
      <c r="J282" s="64">
        <f t="shared" si="61"/>
        <v>0</v>
      </c>
      <c r="K282" s="64">
        <f t="shared" si="61"/>
        <v>0</v>
      </c>
      <c r="L282" s="64">
        <f t="shared" si="61"/>
        <v>0</v>
      </c>
      <c r="M282" s="64">
        <f t="shared" si="61"/>
        <v>0</v>
      </c>
      <c r="N282" s="64">
        <f t="shared" si="61"/>
        <v>0</v>
      </c>
      <c r="O282" s="63">
        <f t="shared" si="60"/>
        <v>0</v>
      </c>
      <c r="P282" s="126">
        <f>P278+P279+P280+P281</f>
        <v>200000</v>
      </c>
      <c r="Q282" s="141"/>
    </row>
    <row r="283" spans="1:17" ht="15.75" customHeight="1">
      <c r="A283" s="181">
        <v>54</v>
      </c>
      <c r="B283" s="192" t="s">
        <v>31</v>
      </c>
      <c r="C283" s="178" t="s">
        <v>0</v>
      </c>
      <c r="D283" s="181" t="s">
        <v>32</v>
      </c>
      <c r="E283" s="181"/>
      <c r="F283" s="181" t="s">
        <v>56</v>
      </c>
      <c r="G283" s="181"/>
      <c r="H283" s="61" t="s">
        <v>57</v>
      </c>
      <c r="I283" s="62"/>
      <c r="J283" s="62"/>
      <c r="K283" s="62"/>
      <c r="L283" s="62"/>
      <c r="M283" s="62"/>
      <c r="N283" s="62"/>
      <c r="O283" s="63">
        <f t="shared" si="60"/>
        <v>0</v>
      </c>
      <c r="P283" s="126">
        <v>140000</v>
      </c>
      <c r="Q283" s="141"/>
    </row>
    <row r="284" spans="1:17" ht="15.75">
      <c r="A284" s="181"/>
      <c r="B284" s="192"/>
      <c r="C284" s="179"/>
      <c r="D284" s="181"/>
      <c r="E284" s="181"/>
      <c r="F284" s="181"/>
      <c r="G284" s="181"/>
      <c r="H284" s="61" t="s">
        <v>58</v>
      </c>
      <c r="I284" s="62"/>
      <c r="J284" s="62"/>
      <c r="K284" s="62"/>
      <c r="L284" s="62"/>
      <c r="M284" s="62"/>
      <c r="N284" s="62"/>
      <c r="O284" s="63">
        <f t="shared" si="60"/>
        <v>0</v>
      </c>
      <c r="P284" s="126">
        <v>30000</v>
      </c>
      <c r="Q284" s="141"/>
    </row>
    <row r="285" spans="1:17" ht="15.75">
      <c r="A285" s="181"/>
      <c r="B285" s="192"/>
      <c r="C285" s="179"/>
      <c r="D285" s="181"/>
      <c r="E285" s="181"/>
      <c r="F285" s="181"/>
      <c r="G285" s="181"/>
      <c r="H285" s="61" t="s">
        <v>59</v>
      </c>
      <c r="I285" s="62"/>
      <c r="J285" s="62"/>
      <c r="K285" s="62"/>
      <c r="L285" s="62"/>
      <c r="M285" s="62"/>
      <c r="N285" s="62"/>
      <c r="O285" s="63">
        <f t="shared" si="60"/>
        <v>0</v>
      </c>
      <c r="P285" s="126">
        <v>30000</v>
      </c>
      <c r="Q285" s="141"/>
    </row>
    <row r="286" spans="1:17" ht="15.75">
      <c r="A286" s="181"/>
      <c r="B286" s="192"/>
      <c r="C286" s="179"/>
      <c r="D286" s="181"/>
      <c r="E286" s="181"/>
      <c r="F286" s="181"/>
      <c r="G286" s="181"/>
      <c r="H286" s="61" t="s">
        <v>60</v>
      </c>
      <c r="I286" s="62"/>
      <c r="J286" s="62"/>
      <c r="K286" s="62"/>
      <c r="L286" s="62"/>
      <c r="M286" s="62"/>
      <c r="N286" s="62"/>
      <c r="O286" s="63">
        <f t="shared" si="60"/>
        <v>0</v>
      </c>
      <c r="P286" s="126"/>
      <c r="Q286" s="141"/>
    </row>
    <row r="287" spans="1:17" ht="15.75">
      <c r="A287" s="181"/>
      <c r="B287" s="192"/>
      <c r="C287" s="180"/>
      <c r="D287" s="181"/>
      <c r="E287" s="181"/>
      <c r="F287" s="181"/>
      <c r="G287" s="181"/>
      <c r="H287" s="61" t="s">
        <v>61</v>
      </c>
      <c r="I287" s="64">
        <f aca="true" t="shared" si="62" ref="I287:N287">I283+I284+I285+I286</f>
        <v>0</v>
      </c>
      <c r="J287" s="64">
        <f t="shared" si="62"/>
        <v>0</v>
      </c>
      <c r="K287" s="64">
        <f t="shared" si="62"/>
        <v>0</v>
      </c>
      <c r="L287" s="64">
        <f t="shared" si="62"/>
        <v>0</v>
      </c>
      <c r="M287" s="64">
        <f t="shared" si="62"/>
        <v>0</v>
      </c>
      <c r="N287" s="64">
        <f t="shared" si="62"/>
        <v>0</v>
      </c>
      <c r="O287" s="63">
        <f t="shared" si="60"/>
        <v>0</v>
      </c>
      <c r="P287" s="126">
        <f>P283+P284+P285+P286</f>
        <v>200000</v>
      </c>
      <c r="Q287" s="141"/>
    </row>
    <row r="288" spans="1:17" ht="15.75" customHeight="1">
      <c r="A288" s="181">
        <v>55</v>
      </c>
      <c r="B288" s="192" t="s">
        <v>31</v>
      </c>
      <c r="C288" s="178" t="s">
        <v>1</v>
      </c>
      <c r="D288" s="181" t="s">
        <v>32</v>
      </c>
      <c r="E288" s="181"/>
      <c r="F288" s="181" t="s">
        <v>56</v>
      </c>
      <c r="G288" s="181"/>
      <c r="H288" s="61" t="s">
        <v>57</v>
      </c>
      <c r="I288" s="62"/>
      <c r="J288" s="62"/>
      <c r="K288" s="62"/>
      <c r="L288" s="62"/>
      <c r="M288" s="62"/>
      <c r="N288" s="62"/>
      <c r="O288" s="63">
        <f t="shared" si="60"/>
        <v>0</v>
      </c>
      <c r="P288" s="126">
        <v>140000</v>
      </c>
      <c r="Q288" s="141"/>
    </row>
    <row r="289" spans="1:17" ht="15.75">
      <c r="A289" s="181"/>
      <c r="B289" s="192"/>
      <c r="C289" s="179"/>
      <c r="D289" s="181"/>
      <c r="E289" s="181"/>
      <c r="F289" s="181"/>
      <c r="G289" s="181"/>
      <c r="H289" s="61" t="s">
        <v>58</v>
      </c>
      <c r="I289" s="62"/>
      <c r="J289" s="62"/>
      <c r="K289" s="62"/>
      <c r="L289" s="62"/>
      <c r="M289" s="62"/>
      <c r="N289" s="62"/>
      <c r="O289" s="63">
        <f t="shared" si="60"/>
        <v>0</v>
      </c>
      <c r="P289" s="126">
        <v>30000</v>
      </c>
      <c r="Q289" s="141"/>
    </row>
    <row r="290" spans="1:17" ht="15.75">
      <c r="A290" s="181"/>
      <c r="B290" s="192"/>
      <c r="C290" s="179"/>
      <c r="D290" s="181"/>
      <c r="E290" s="181"/>
      <c r="F290" s="181"/>
      <c r="G290" s="181"/>
      <c r="H290" s="61" t="s">
        <v>59</v>
      </c>
      <c r="I290" s="62"/>
      <c r="J290" s="62"/>
      <c r="K290" s="62"/>
      <c r="L290" s="62"/>
      <c r="M290" s="62"/>
      <c r="N290" s="62"/>
      <c r="O290" s="63">
        <f t="shared" si="60"/>
        <v>0</v>
      </c>
      <c r="P290" s="126">
        <v>30000</v>
      </c>
      <c r="Q290" s="141"/>
    </row>
    <row r="291" spans="1:17" ht="15.75">
      <c r="A291" s="181"/>
      <c r="B291" s="192"/>
      <c r="C291" s="179"/>
      <c r="D291" s="181"/>
      <c r="E291" s="181"/>
      <c r="F291" s="181"/>
      <c r="G291" s="181"/>
      <c r="H291" s="61" t="s">
        <v>60</v>
      </c>
      <c r="I291" s="62"/>
      <c r="J291" s="62"/>
      <c r="K291" s="62"/>
      <c r="L291" s="62"/>
      <c r="M291" s="62"/>
      <c r="N291" s="62"/>
      <c r="O291" s="63">
        <f t="shared" si="60"/>
        <v>0</v>
      </c>
      <c r="P291" s="126"/>
      <c r="Q291" s="141"/>
    </row>
    <row r="292" spans="1:17" ht="15.75">
      <c r="A292" s="181"/>
      <c r="B292" s="192"/>
      <c r="C292" s="180"/>
      <c r="D292" s="181"/>
      <c r="E292" s="181"/>
      <c r="F292" s="181"/>
      <c r="G292" s="181"/>
      <c r="H292" s="61" t="s">
        <v>61</v>
      </c>
      <c r="I292" s="64">
        <f aca="true" t="shared" si="63" ref="I292:N292">I288+I289+I290+I291</f>
        <v>0</v>
      </c>
      <c r="J292" s="64">
        <f t="shared" si="63"/>
        <v>0</v>
      </c>
      <c r="K292" s="64">
        <f t="shared" si="63"/>
        <v>0</v>
      </c>
      <c r="L292" s="64">
        <f t="shared" si="63"/>
        <v>0</v>
      </c>
      <c r="M292" s="64">
        <f t="shared" si="63"/>
        <v>0</v>
      </c>
      <c r="N292" s="64">
        <f t="shared" si="63"/>
        <v>0</v>
      </c>
      <c r="O292" s="63">
        <f t="shared" si="60"/>
        <v>0</v>
      </c>
      <c r="P292" s="126">
        <f>P288+P289+P290+P291</f>
        <v>200000</v>
      </c>
      <c r="Q292" s="141"/>
    </row>
    <row r="293" spans="1:17" ht="15.75" customHeight="1">
      <c r="A293" s="181">
        <v>56</v>
      </c>
      <c r="B293" s="192" t="s">
        <v>31</v>
      </c>
      <c r="C293" s="178" t="s">
        <v>1</v>
      </c>
      <c r="D293" s="181" t="s">
        <v>32</v>
      </c>
      <c r="E293" s="181"/>
      <c r="F293" s="181" t="s">
        <v>56</v>
      </c>
      <c r="G293" s="181"/>
      <c r="H293" s="61" t="s">
        <v>57</v>
      </c>
      <c r="I293" s="62"/>
      <c r="J293" s="62"/>
      <c r="K293" s="62"/>
      <c r="L293" s="62"/>
      <c r="M293" s="62"/>
      <c r="N293" s="62"/>
      <c r="O293" s="63">
        <f t="shared" si="60"/>
        <v>0</v>
      </c>
      <c r="P293" s="126">
        <v>140000</v>
      </c>
      <c r="Q293" s="141"/>
    </row>
    <row r="294" spans="1:17" ht="15.75">
      <c r="A294" s="181"/>
      <c r="B294" s="192"/>
      <c r="C294" s="179"/>
      <c r="D294" s="181"/>
      <c r="E294" s="181"/>
      <c r="F294" s="181"/>
      <c r="G294" s="181"/>
      <c r="H294" s="61" t="s">
        <v>58</v>
      </c>
      <c r="I294" s="62"/>
      <c r="J294" s="62"/>
      <c r="K294" s="62"/>
      <c r="L294" s="62"/>
      <c r="M294" s="62"/>
      <c r="N294" s="62"/>
      <c r="O294" s="63">
        <f t="shared" si="60"/>
        <v>0</v>
      </c>
      <c r="P294" s="126">
        <v>30000</v>
      </c>
      <c r="Q294" s="141"/>
    </row>
    <row r="295" spans="1:17" ht="15.75">
      <c r="A295" s="181"/>
      <c r="B295" s="192"/>
      <c r="C295" s="179"/>
      <c r="D295" s="181"/>
      <c r="E295" s="181"/>
      <c r="F295" s="181"/>
      <c r="G295" s="181"/>
      <c r="H295" s="61" t="s">
        <v>59</v>
      </c>
      <c r="I295" s="62"/>
      <c r="J295" s="62"/>
      <c r="K295" s="62"/>
      <c r="L295" s="62"/>
      <c r="M295" s="62"/>
      <c r="N295" s="62"/>
      <c r="O295" s="63">
        <f t="shared" si="60"/>
        <v>0</v>
      </c>
      <c r="P295" s="126">
        <v>30000</v>
      </c>
      <c r="Q295" s="141"/>
    </row>
    <row r="296" spans="1:17" ht="15.75">
      <c r="A296" s="181"/>
      <c r="B296" s="192"/>
      <c r="C296" s="179"/>
      <c r="D296" s="181"/>
      <c r="E296" s="181"/>
      <c r="F296" s="181"/>
      <c r="G296" s="181"/>
      <c r="H296" s="61" t="s">
        <v>60</v>
      </c>
      <c r="I296" s="62"/>
      <c r="J296" s="62"/>
      <c r="K296" s="62"/>
      <c r="L296" s="62"/>
      <c r="M296" s="62"/>
      <c r="N296" s="62"/>
      <c r="O296" s="63">
        <f t="shared" si="60"/>
        <v>0</v>
      </c>
      <c r="P296" s="126"/>
      <c r="Q296" s="141"/>
    </row>
    <row r="297" spans="1:17" ht="15.75">
      <c r="A297" s="181"/>
      <c r="B297" s="192"/>
      <c r="C297" s="180"/>
      <c r="D297" s="181"/>
      <c r="E297" s="181"/>
      <c r="F297" s="181"/>
      <c r="G297" s="181"/>
      <c r="H297" s="61" t="s">
        <v>61</v>
      </c>
      <c r="I297" s="64">
        <f aca="true" t="shared" si="64" ref="I297:N297">I293+I294+I295+I296</f>
        <v>0</v>
      </c>
      <c r="J297" s="64">
        <f t="shared" si="64"/>
        <v>0</v>
      </c>
      <c r="K297" s="64">
        <f t="shared" si="64"/>
        <v>0</v>
      </c>
      <c r="L297" s="64">
        <f t="shared" si="64"/>
        <v>0</v>
      </c>
      <c r="M297" s="64">
        <f t="shared" si="64"/>
        <v>0</v>
      </c>
      <c r="N297" s="64">
        <f t="shared" si="64"/>
        <v>0</v>
      </c>
      <c r="O297" s="63">
        <f t="shared" si="60"/>
        <v>0</v>
      </c>
      <c r="P297" s="126">
        <f>P293+P294+P295+P296</f>
        <v>200000</v>
      </c>
      <c r="Q297" s="141"/>
    </row>
    <row r="298" spans="1:17" ht="15.75" customHeight="1">
      <c r="A298" s="181">
        <v>57</v>
      </c>
      <c r="B298" s="192" t="s">
        <v>31</v>
      </c>
      <c r="C298" s="178" t="s">
        <v>368</v>
      </c>
      <c r="D298" s="181" t="s">
        <v>32</v>
      </c>
      <c r="E298" s="181"/>
      <c r="F298" s="181" t="s">
        <v>56</v>
      </c>
      <c r="G298" s="181"/>
      <c r="H298" s="61" t="s">
        <v>57</v>
      </c>
      <c r="I298" s="62"/>
      <c r="J298" s="62"/>
      <c r="K298" s="62"/>
      <c r="L298" s="62"/>
      <c r="M298" s="62"/>
      <c r="N298" s="62"/>
      <c r="O298" s="63">
        <f t="shared" si="60"/>
        <v>0</v>
      </c>
      <c r="P298" s="126"/>
      <c r="Q298" s="141"/>
    </row>
    <row r="299" spans="1:17" ht="15.75">
      <c r="A299" s="181"/>
      <c r="B299" s="192"/>
      <c r="C299" s="179"/>
      <c r="D299" s="181"/>
      <c r="E299" s="181"/>
      <c r="F299" s="181"/>
      <c r="G299" s="181"/>
      <c r="H299" s="61" t="s">
        <v>58</v>
      </c>
      <c r="I299" s="62"/>
      <c r="J299" s="62"/>
      <c r="K299" s="62"/>
      <c r="L299" s="62"/>
      <c r="M299" s="62"/>
      <c r="N299" s="62"/>
      <c r="O299" s="63">
        <f t="shared" si="60"/>
        <v>0</v>
      </c>
      <c r="P299" s="126">
        <v>100000</v>
      </c>
      <c r="Q299" s="141"/>
    </row>
    <row r="300" spans="1:17" ht="15.75">
      <c r="A300" s="181"/>
      <c r="B300" s="192"/>
      <c r="C300" s="179"/>
      <c r="D300" s="181"/>
      <c r="E300" s="181"/>
      <c r="F300" s="181"/>
      <c r="G300" s="181"/>
      <c r="H300" s="61" t="s">
        <v>59</v>
      </c>
      <c r="I300" s="62"/>
      <c r="J300" s="62"/>
      <c r="K300" s="62"/>
      <c r="L300" s="62"/>
      <c r="M300" s="62"/>
      <c r="N300" s="62"/>
      <c r="O300" s="63">
        <f t="shared" si="60"/>
        <v>0</v>
      </c>
      <c r="P300" s="126">
        <v>25000</v>
      </c>
      <c r="Q300" s="141"/>
    </row>
    <row r="301" spans="1:17" ht="15.75">
      <c r="A301" s="181"/>
      <c r="B301" s="192"/>
      <c r="C301" s="179"/>
      <c r="D301" s="181"/>
      <c r="E301" s="181"/>
      <c r="F301" s="181"/>
      <c r="G301" s="181"/>
      <c r="H301" s="61" t="s">
        <v>60</v>
      </c>
      <c r="I301" s="62"/>
      <c r="J301" s="62"/>
      <c r="K301" s="62"/>
      <c r="L301" s="62"/>
      <c r="M301" s="62"/>
      <c r="N301" s="62"/>
      <c r="O301" s="63">
        <f t="shared" si="60"/>
        <v>0</v>
      </c>
      <c r="P301" s="126"/>
      <c r="Q301" s="141"/>
    </row>
    <row r="302" spans="1:17" ht="15.75">
      <c r="A302" s="181"/>
      <c r="B302" s="192"/>
      <c r="C302" s="180"/>
      <c r="D302" s="181"/>
      <c r="E302" s="181"/>
      <c r="F302" s="181"/>
      <c r="G302" s="181"/>
      <c r="H302" s="61" t="s">
        <v>61</v>
      </c>
      <c r="I302" s="64">
        <f aca="true" t="shared" si="65" ref="I302:N302">I298+I299+I300+I301</f>
        <v>0</v>
      </c>
      <c r="J302" s="64">
        <f t="shared" si="65"/>
        <v>0</v>
      </c>
      <c r="K302" s="64">
        <f t="shared" si="65"/>
        <v>0</v>
      </c>
      <c r="L302" s="64">
        <f t="shared" si="65"/>
        <v>0</v>
      </c>
      <c r="M302" s="64">
        <f t="shared" si="65"/>
        <v>0</v>
      </c>
      <c r="N302" s="64">
        <f t="shared" si="65"/>
        <v>0</v>
      </c>
      <c r="O302" s="63">
        <f t="shared" si="60"/>
        <v>0</v>
      </c>
      <c r="P302" s="126">
        <f>P298+P299+P300+P301</f>
        <v>125000</v>
      </c>
      <c r="Q302" s="141"/>
    </row>
    <row r="303" spans="1:17" ht="15.75" customHeight="1">
      <c r="A303" s="181">
        <v>58</v>
      </c>
      <c r="B303" s="192" t="s">
        <v>31</v>
      </c>
      <c r="C303" s="178" t="s">
        <v>369</v>
      </c>
      <c r="D303" s="181" t="s">
        <v>32</v>
      </c>
      <c r="E303" s="181"/>
      <c r="F303" s="181" t="s">
        <v>56</v>
      </c>
      <c r="G303" s="181"/>
      <c r="H303" s="61" t="s">
        <v>57</v>
      </c>
      <c r="I303" s="62"/>
      <c r="J303" s="62"/>
      <c r="K303" s="64"/>
      <c r="L303" s="62"/>
      <c r="M303" s="62"/>
      <c r="N303" s="62"/>
      <c r="O303" s="63">
        <f t="shared" si="60"/>
        <v>0</v>
      </c>
      <c r="P303" s="126"/>
      <c r="Q303" s="141"/>
    </row>
    <row r="304" spans="1:17" ht="15.75">
      <c r="A304" s="181"/>
      <c r="B304" s="192"/>
      <c r="C304" s="179"/>
      <c r="D304" s="181"/>
      <c r="E304" s="181"/>
      <c r="F304" s="181"/>
      <c r="G304" s="181"/>
      <c r="H304" s="61" t="s">
        <v>58</v>
      </c>
      <c r="I304" s="62"/>
      <c r="J304" s="62"/>
      <c r="K304" s="64">
        <v>101990.98</v>
      </c>
      <c r="L304" s="62"/>
      <c r="M304" s="62"/>
      <c r="N304" s="62"/>
      <c r="O304" s="63">
        <f t="shared" si="60"/>
        <v>101990.98</v>
      </c>
      <c r="P304" s="126"/>
      <c r="Q304" s="141"/>
    </row>
    <row r="305" spans="1:17" ht="15.75">
      <c r="A305" s="181"/>
      <c r="B305" s="192"/>
      <c r="C305" s="179"/>
      <c r="D305" s="181"/>
      <c r="E305" s="181"/>
      <c r="F305" s="181"/>
      <c r="G305" s="181"/>
      <c r="H305" s="61" t="s">
        <v>59</v>
      </c>
      <c r="I305" s="62"/>
      <c r="J305" s="62"/>
      <c r="K305" s="64">
        <v>26048.58</v>
      </c>
      <c r="L305" s="62"/>
      <c r="M305" s="62"/>
      <c r="N305" s="62"/>
      <c r="O305" s="63">
        <f t="shared" si="60"/>
        <v>26048.58</v>
      </c>
      <c r="P305" s="126"/>
      <c r="Q305" s="141"/>
    </row>
    <row r="306" spans="1:17" ht="15.75">
      <c r="A306" s="181"/>
      <c r="B306" s="192"/>
      <c r="C306" s="179"/>
      <c r="D306" s="181"/>
      <c r="E306" s="181"/>
      <c r="F306" s="181"/>
      <c r="G306" s="181"/>
      <c r="H306" s="61" t="s">
        <v>60</v>
      </c>
      <c r="I306" s="62"/>
      <c r="J306" s="62"/>
      <c r="K306" s="64"/>
      <c r="L306" s="62"/>
      <c r="M306" s="62"/>
      <c r="N306" s="62"/>
      <c r="O306" s="63">
        <f t="shared" si="60"/>
        <v>0</v>
      </c>
      <c r="P306" s="126"/>
      <c r="Q306" s="141"/>
    </row>
    <row r="307" spans="1:17" ht="15.75">
      <c r="A307" s="181"/>
      <c r="B307" s="192"/>
      <c r="C307" s="180"/>
      <c r="D307" s="181"/>
      <c r="E307" s="181"/>
      <c r="F307" s="181"/>
      <c r="G307" s="181"/>
      <c r="H307" s="61" t="s">
        <v>61</v>
      </c>
      <c r="I307" s="64">
        <f aca="true" t="shared" si="66" ref="I307:N307">I303+I304+I305+I306</f>
        <v>0</v>
      </c>
      <c r="J307" s="64">
        <f t="shared" si="66"/>
        <v>0</v>
      </c>
      <c r="K307" s="64">
        <f t="shared" si="66"/>
        <v>128039.56</v>
      </c>
      <c r="L307" s="64">
        <f t="shared" si="66"/>
        <v>0</v>
      </c>
      <c r="M307" s="64">
        <f t="shared" si="66"/>
        <v>0</v>
      </c>
      <c r="N307" s="64">
        <f t="shared" si="66"/>
        <v>0</v>
      </c>
      <c r="O307" s="63">
        <f t="shared" si="60"/>
        <v>128039.56</v>
      </c>
      <c r="P307" s="126">
        <f>P303+P304+P305+P306</f>
        <v>0</v>
      </c>
      <c r="Q307" s="141"/>
    </row>
    <row r="308" spans="1:17" ht="15.75" customHeight="1">
      <c r="A308" s="181">
        <v>59</v>
      </c>
      <c r="B308" s="192" t="s">
        <v>31</v>
      </c>
      <c r="C308" s="178" t="s">
        <v>370</v>
      </c>
      <c r="D308" s="181" t="s">
        <v>32</v>
      </c>
      <c r="E308" s="181"/>
      <c r="F308" s="181" t="s">
        <v>56</v>
      </c>
      <c r="G308" s="181"/>
      <c r="H308" s="61" t="s">
        <v>57</v>
      </c>
      <c r="I308" s="62"/>
      <c r="J308" s="62"/>
      <c r="K308" s="62"/>
      <c r="L308" s="62"/>
      <c r="M308" s="62"/>
      <c r="N308" s="62"/>
      <c r="O308" s="63">
        <f t="shared" si="60"/>
        <v>0</v>
      </c>
      <c r="P308" s="126"/>
      <c r="Q308" s="141"/>
    </row>
    <row r="309" spans="1:17" ht="15.75">
      <c r="A309" s="181"/>
      <c r="B309" s="192"/>
      <c r="C309" s="179"/>
      <c r="D309" s="181"/>
      <c r="E309" s="181"/>
      <c r="F309" s="181"/>
      <c r="G309" s="181"/>
      <c r="H309" s="61" t="s">
        <v>58</v>
      </c>
      <c r="I309" s="62"/>
      <c r="J309" s="62"/>
      <c r="K309" s="64">
        <v>234785.11</v>
      </c>
      <c r="L309" s="62"/>
      <c r="M309" s="62"/>
      <c r="N309" s="62"/>
      <c r="O309" s="63">
        <f t="shared" si="60"/>
        <v>234785.11</v>
      </c>
      <c r="P309" s="126"/>
      <c r="Q309" s="141"/>
    </row>
    <row r="310" spans="1:17" ht="15.75">
      <c r="A310" s="181"/>
      <c r="B310" s="192"/>
      <c r="C310" s="179"/>
      <c r="D310" s="181"/>
      <c r="E310" s="181"/>
      <c r="F310" s="181"/>
      <c r="G310" s="181"/>
      <c r="H310" s="61" t="s">
        <v>59</v>
      </c>
      <c r="I310" s="62"/>
      <c r="J310" s="62"/>
      <c r="K310" s="64">
        <v>88948.71</v>
      </c>
      <c r="L310" s="62"/>
      <c r="M310" s="62"/>
      <c r="N310" s="62"/>
      <c r="O310" s="63">
        <f t="shared" si="60"/>
        <v>88948.71</v>
      </c>
      <c r="P310" s="126"/>
      <c r="Q310" s="141"/>
    </row>
    <row r="311" spans="1:17" ht="15.75">
      <c r="A311" s="181"/>
      <c r="B311" s="192"/>
      <c r="C311" s="179"/>
      <c r="D311" s="181"/>
      <c r="E311" s="181"/>
      <c r="F311" s="181"/>
      <c r="G311" s="181"/>
      <c r="H311" s="61" t="s">
        <v>60</v>
      </c>
      <c r="I311" s="62"/>
      <c r="J311" s="62"/>
      <c r="K311" s="62"/>
      <c r="L311" s="62"/>
      <c r="M311" s="62"/>
      <c r="N311" s="62"/>
      <c r="O311" s="63">
        <f t="shared" si="60"/>
        <v>0</v>
      </c>
      <c r="P311" s="126"/>
      <c r="Q311" s="141"/>
    </row>
    <row r="312" spans="1:17" ht="15.75">
      <c r="A312" s="181"/>
      <c r="B312" s="192"/>
      <c r="C312" s="180"/>
      <c r="D312" s="181"/>
      <c r="E312" s="181"/>
      <c r="F312" s="181"/>
      <c r="G312" s="181"/>
      <c r="H312" s="61" t="s">
        <v>61</v>
      </c>
      <c r="I312" s="64">
        <f aca="true" t="shared" si="67" ref="I312:N312">I308+I309+I310+I311</f>
        <v>0</v>
      </c>
      <c r="J312" s="64">
        <f t="shared" si="67"/>
        <v>0</v>
      </c>
      <c r="K312" s="64">
        <f t="shared" si="67"/>
        <v>323733.82</v>
      </c>
      <c r="L312" s="64">
        <f t="shared" si="67"/>
        <v>0</v>
      </c>
      <c r="M312" s="64">
        <f t="shared" si="67"/>
        <v>0</v>
      </c>
      <c r="N312" s="64">
        <f t="shared" si="67"/>
        <v>0</v>
      </c>
      <c r="O312" s="63">
        <f t="shared" si="60"/>
        <v>323733.82</v>
      </c>
      <c r="P312" s="126">
        <f>P308+P309+P310+P311</f>
        <v>0</v>
      </c>
      <c r="Q312" s="141"/>
    </row>
    <row r="313" spans="1:17" ht="15.75" customHeight="1">
      <c r="A313" s="181">
        <v>60</v>
      </c>
      <c r="B313" s="192" t="s">
        <v>31</v>
      </c>
      <c r="C313" s="178" t="s">
        <v>168</v>
      </c>
      <c r="D313" s="181" t="s">
        <v>32</v>
      </c>
      <c r="E313" s="181"/>
      <c r="F313" s="181" t="s">
        <v>56</v>
      </c>
      <c r="G313" s="181"/>
      <c r="H313" s="61" t="s">
        <v>57</v>
      </c>
      <c r="I313" s="62"/>
      <c r="J313" s="62"/>
      <c r="K313" s="62"/>
      <c r="L313" s="62"/>
      <c r="M313" s="62"/>
      <c r="N313" s="62"/>
      <c r="O313" s="63">
        <f t="shared" si="60"/>
        <v>0</v>
      </c>
      <c r="P313" s="126"/>
      <c r="Q313" s="141"/>
    </row>
    <row r="314" spans="1:17" ht="15.75">
      <c r="A314" s="181"/>
      <c r="B314" s="192"/>
      <c r="C314" s="179"/>
      <c r="D314" s="181"/>
      <c r="E314" s="181"/>
      <c r="F314" s="181"/>
      <c r="G314" s="181"/>
      <c r="H314" s="61" t="s">
        <v>58</v>
      </c>
      <c r="I314" s="62"/>
      <c r="J314" s="62"/>
      <c r="K314" s="62"/>
      <c r="L314" s="62"/>
      <c r="M314" s="62"/>
      <c r="N314" s="64">
        <v>234045.08</v>
      </c>
      <c r="O314" s="63">
        <f t="shared" si="60"/>
        <v>234045.08</v>
      </c>
      <c r="P314" s="126"/>
      <c r="Q314" s="141"/>
    </row>
    <row r="315" spans="1:17" ht="15.75">
      <c r="A315" s="181"/>
      <c r="B315" s="192"/>
      <c r="C315" s="179"/>
      <c r="D315" s="181"/>
      <c r="E315" s="181"/>
      <c r="F315" s="181"/>
      <c r="G315" s="181"/>
      <c r="H315" s="61" t="s">
        <v>59</v>
      </c>
      <c r="I315" s="62"/>
      <c r="J315" s="62"/>
      <c r="K315" s="62"/>
      <c r="L315" s="62"/>
      <c r="M315" s="62"/>
      <c r="N315" s="64">
        <v>59775.28</v>
      </c>
      <c r="O315" s="63">
        <f t="shared" si="60"/>
        <v>59775.28</v>
      </c>
      <c r="P315" s="126"/>
      <c r="Q315" s="141"/>
    </row>
    <row r="316" spans="1:17" ht="15.75">
      <c r="A316" s="181"/>
      <c r="B316" s="192"/>
      <c r="C316" s="179"/>
      <c r="D316" s="181"/>
      <c r="E316" s="181"/>
      <c r="F316" s="181"/>
      <c r="G316" s="181"/>
      <c r="H316" s="61" t="s">
        <v>60</v>
      </c>
      <c r="I316" s="62"/>
      <c r="J316" s="62"/>
      <c r="K316" s="62"/>
      <c r="L316" s="62"/>
      <c r="M316" s="62"/>
      <c r="N316" s="62"/>
      <c r="O316" s="63">
        <f t="shared" si="60"/>
        <v>0</v>
      </c>
      <c r="P316" s="126"/>
      <c r="Q316" s="141"/>
    </row>
    <row r="317" spans="1:17" ht="15.75">
      <c r="A317" s="181"/>
      <c r="B317" s="192"/>
      <c r="C317" s="180"/>
      <c r="D317" s="181"/>
      <c r="E317" s="181"/>
      <c r="F317" s="181"/>
      <c r="G317" s="181"/>
      <c r="H317" s="61" t="s">
        <v>61</v>
      </c>
      <c r="I317" s="64">
        <f aca="true" t="shared" si="68" ref="I317:N317">I313+I314+I315+I316</f>
        <v>0</v>
      </c>
      <c r="J317" s="64">
        <f t="shared" si="68"/>
        <v>0</v>
      </c>
      <c r="K317" s="64">
        <f t="shared" si="68"/>
        <v>0</v>
      </c>
      <c r="L317" s="64">
        <f t="shared" si="68"/>
        <v>0</v>
      </c>
      <c r="M317" s="64">
        <f t="shared" si="68"/>
        <v>0</v>
      </c>
      <c r="N317" s="64">
        <f t="shared" si="68"/>
        <v>293820.36</v>
      </c>
      <c r="O317" s="63">
        <f t="shared" si="60"/>
        <v>293820.36</v>
      </c>
      <c r="P317" s="126">
        <f>P313+P314+P315+P316</f>
        <v>0</v>
      </c>
      <c r="Q317" s="141"/>
    </row>
    <row r="318" spans="1:17" ht="15.75" customHeight="1">
      <c r="A318" s="181">
        <v>61</v>
      </c>
      <c r="B318" s="192" t="s">
        <v>31</v>
      </c>
      <c r="C318" s="178" t="s">
        <v>371</v>
      </c>
      <c r="D318" s="181" t="s">
        <v>76</v>
      </c>
      <c r="E318" s="181"/>
      <c r="F318" s="181" t="s">
        <v>56</v>
      </c>
      <c r="G318" s="181"/>
      <c r="H318" s="61" t="s">
        <v>57</v>
      </c>
      <c r="I318" s="62"/>
      <c r="J318" s="62"/>
      <c r="K318" s="62"/>
      <c r="L318" s="62"/>
      <c r="M318" s="62"/>
      <c r="N318" s="62"/>
      <c r="O318" s="63">
        <f t="shared" si="60"/>
        <v>0</v>
      </c>
      <c r="P318" s="126"/>
      <c r="Q318" s="141"/>
    </row>
    <row r="319" spans="1:17" ht="15.75">
      <c r="A319" s="181"/>
      <c r="B319" s="192"/>
      <c r="C319" s="179"/>
      <c r="D319" s="181"/>
      <c r="E319" s="181"/>
      <c r="F319" s="181"/>
      <c r="G319" s="181"/>
      <c r="H319" s="61" t="s">
        <v>58</v>
      </c>
      <c r="I319" s="62"/>
      <c r="J319" s="62"/>
      <c r="K319" s="62"/>
      <c r="L319" s="62"/>
      <c r="M319" s="62"/>
      <c r="N319" s="62"/>
      <c r="O319" s="63">
        <f t="shared" si="60"/>
        <v>0</v>
      </c>
      <c r="P319" s="126"/>
      <c r="Q319" s="141"/>
    </row>
    <row r="320" spans="1:17" ht="15.75">
      <c r="A320" s="181"/>
      <c r="B320" s="192"/>
      <c r="C320" s="179"/>
      <c r="D320" s="181"/>
      <c r="E320" s="181"/>
      <c r="F320" s="181"/>
      <c r="G320" s="181"/>
      <c r="H320" s="61" t="s">
        <v>59</v>
      </c>
      <c r="I320" s="62"/>
      <c r="J320" s="62"/>
      <c r="K320" s="62"/>
      <c r="L320" s="62"/>
      <c r="M320" s="62"/>
      <c r="N320" s="62"/>
      <c r="O320" s="63">
        <f t="shared" si="60"/>
        <v>0</v>
      </c>
      <c r="P320" s="126"/>
      <c r="Q320" s="141"/>
    </row>
    <row r="321" spans="1:17" ht="15.75">
      <c r="A321" s="181"/>
      <c r="B321" s="192"/>
      <c r="C321" s="179"/>
      <c r="D321" s="181"/>
      <c r="E321" s="181"/>
      <c r="F321" s="181"/>
      <c r="G321" s="181"/>
      <c r="H321" s="61" t="s">
        <v>60</v>
      </c>
      <c r="I321" s="62"/>
      <c r="J321" s="62"/>
      <c r="K321" s="62"/>
      <c r="L321" s="62"/>
      <c r="M321" s="62"/>
      <c r="N321" s="62"/>
      <c r="O321" s="63">
        <f t="shared" si="60"/>
        <v>0</v>
      </c>
      <c r="P321" s="126"/>
      <c r="Q321" s="141"/>
    </row>
    <row r="322" spans="1:17" ht="15.75">
      <c r="A322" s="181"/>
      <c r="B322" s="192"/>
      <c r="C322" s="180"/>
      <c r="D322" s="181"/>
      <c r="E322" s="181"/>
      <c r="F322" s="181"/>
      <c r="G322" s="181"/>
      <c r="H322" s="61" t="s">
        <v>61</v>
      </c>
      <c r="I322" s="64">
        <f aca="true" t="shared" si="69" ref="I322:N322">I318+I319+I320+I321</f>
        <v>0</v>
      </c>
      <c r="J322" s="64">
        <f t="shared" si="69"/>
        <v>0</v>
      </c>
      <c r="K322" s="64">
        <f t="shared" si="69"/>
        <v>0</v>
      </c>
      <c r="L322" s="64">
        <f t="shared" si="69"/>
        <v>0</v>
      </c>
      <c r="M322" s="64">
        <f t="shared" si="69"/>
        <v>0</v>
      </c>
      <c r="N322" s="64">
        <f t="shared" si="69"/>
        <v>0</v>
      </c>
      <c r="O322" s="63">
        <f t="shared" si="60"/>
        <v>0</v>
      </c>
      <c r="P322" s="126">
        <f>P318+P319+P320+P321</f>
        <v>0</v>
      </c>
      <c r="Q322" s="141"/>
    </row>
    <row r="323" spans="1:17" ht="15.75">
      <c r="A323" s="181">
        <v>62</v>
      </c>
      <c r="B323" s="192" t="s">
        <v>31</v>
      </c>
      <c r="C323" s="178" t="s">
        <v>2</v>
      </c>
      <c r="D323" s="181" t="s">
        <v>32</v>
      </c>
      <c r="E323" s="181"/>
      <c r="F323" s="181" t="s">
        <v>583</v>
      </c>
      <c r="G323" s="181"/>
      <c r="H323" s="61" t="s">
        <v>57</v>
      </c>
      <c r="I323" s="62"/>
      <c r="J323" s="62"/>
      <c r="K323" s="62"/>
      <c r="L323" s="62"/>
      <c r="M323" s="62"/>
      <c r="N323" s="62"/>
      <c r="O323" s="63">
        <f t="shared" si="60"/>
        <v>0</v>
      </c>
      <c r="P323" s="126"/>
      <c r="Q323" s="141"/>
    </row>
    <row r="324" spans="1:17" ht="15.75">
      <c r="A324" s="181"/>
      <c r="B324" s="192"/>
      <c r="C324" s="179"/>
      <c r="D324" s="181"/>
      <c r="E324" s="181"/>
      <c r="F324" s="181"/>
      <c r="G324" s="181"/>
      <c r="H324" s="61" t="s">
        <v>58</v>
      </c>
      <c r="I324" s="62"/>
      <c r="J324" s="62"/>
      <c r="K324" s="62"/>
      <c r="L324" s="62"/>
      <c r="M324" s="62"/>
      <c r="N324" s="64">
        <v>209151.61</v>
      </c>
      <c r="O324" s="63">
        <f t="shared" si="60"/>
        <v>209151.61</v>
      </c>
      <c r="P324" s="126"/>
      <c r="Q324" s="141"/>
    </row>
    <row r="325" spans="1:17" ht="15.75">
      <c r="A325" s="181"/>
      <c r="B325" s="192"/>
      <c r="C325" s="179"/>
      <c r="D325" s="181"/>
      <c r="E325" s="181"/>
      <c r="F325" s="181"/>
      <c r="G325" s="181"/>
      <c r="H325" s="61" t="s">
        <v>59</v>
      </c>
      <c r="I325" s="62"/>
      <c r="J325" s="62"/>
      <c r="K325" s="62"/>
      <c r="L325" s="62"/>
      <c r="M325" s="62"/>
      <c r="N325" s="64">
        <v>53417.47</v>
      </c>
      <c r="O325" s="63">
        <f t="shared" si="60"/>
        <v>53417.47</v>
      </c>
      <c r="P325" s="126"/>
      <c r="Q325" s="141"/>
    </row>
    <row r="326" spans="1:17" ht="15.75">
      <c r="A326" s="181"/>
      <c r="B326" s="192"/>
      <c r="C326" s="179"/>
      <c r="D326" s="181"/>
      <c r="E326" s="181"/>
      <c r="F326" s="181"/>
      <c r="G326" s="181"/>
      <c r="H326" s="61" t="s">
        <v>60</v>
      </c>
      <c r="I326" s="62"/>
      <c r="J326" s="62"/>
      <c r="K326" s="62"/>
      <c r="L326" s="62"/>
      <c r="M326" s="62"/>
      <c r="N326" s="62"/>
      <c r="O326" s="63">
        <f t="shared" si="60"/>
        <v>0</v>
      </c>
      <c r="P326" s="126"/>
      <c r="Q326" s="141"/>
    </row>
    <row r="327" spans="1:17" ht="15.75">
      <c r="A327" s="181"/>
      <c r="B327" s="192"/>
      <c r="C327" s="180"/>
      <c r="D327" s="181"/>
      <c r="E327" s="181"/>
      <c r="F327" s="181"/>
      <c r="G327" s="181"/>
      <c r="H327" s="61" t="s">
        <v>61</v>
      </c>
      <c r="I327" s="64">
        <f aca="true" t="shared" si="70" ref="I327:N327">I323+I324+I325+I326</f>
        <v>0</v>
      </c>
      <c r="J327" s="64">
        <f t="shared" si="70"/>
        <v>0</v>
      </c>
      <c r="K327" s="64">
        <f t="shared" si="70"/>
        <v>0</v>
      </c>
      <c r="L327" s="64">
        <f t="shared" si="70"/>
        <v>0</v>
      </c>
      <c r="M327" s="64">
        <f t="shared" si="70"/>
        <v>0</v>
      </c>
      <c r="N327" s="64">
        <f t="shared" si="70"/>
        <v>262569.07999999996</v>
      </c>
      <c r="O327" s="63">
        <f t="shared" si="60"/>
        <v>262569.07999999996</v>
      </c>
      <c r="P327" s="126">
        <f>P323+P324+P325+P326</f>
        <v>0</v>
      </c>
      <c r="Q327" s="141"/>
    </row>
    <row r="328" spans="1:17" ht="15.75">
      <c r="A328" s="181">
        <v>63</v>
      </c>
      <c r="B328" s="192" t="s">
        <v>31</v>
      </c>
      <c r="C328" s="178" t="s">
        <v>3</v>
      </c>
      <c r="D328" s="181" t="s">
        <v>32</v>
      </c>
      <c r="E328" s="181"/>
      <c r="F328" s="181" t="s">
        <v>56</v>
      </c>
      <c r="G328" s="181"/>
      <c r="H328" s="61" t="s">
        <v>57</v>
      </c>
      <c r="I328" s="62"/>
      <c r="J328" s="62"/>
      <c r="K328" s="62"/>
      <c r="L328" s="62"/>
      <c r="M328" s="62"/>
      <c r="N328" s="62"/>
      <c r="O328" s="63">
        <f t="shared" si="60"/>
        <v>0</v>
      </c>
      <c r="P328" s="126">
        <v>91000</v>
      </c>
      <c r="Q328" s="141"/>
    </row>
    <row r="329" spans="1:17" ht="15.75">
      <c r="A329" s="181"/>
      <c r="B329" s="192"/>
      <c r="C329" s="179"/>
      <c r="D329" s="181"/>
      <c r="E329" s="181"/>
      <c r="F329" s="181"/>
      <c r="G329" s="181"/>
      <c r="H329" s="61" t="s">
        <v>58</v>
      </c>
      <c r="I329" s="62"/>
      <c r="J329" s="62"/>
      <c r="K329" s="62"/>
      <c r="L329" s="62"/>
      <c r="M329" s="62"/>
      <c r="N329" s="62"/>
      <c r="O329" s="63">
        <f t="shared" si="60"/>
        <v>0</v>
      </c>
      <c r="P329" s="126">
        <v>19500</v>
      </c>
      <c r="Q329" s="141"/>
    </row>
    <row r="330" spans="1:17" ht="15.75">
      <c r="A330" s="181"/>
      <c r="B330" s="192"/>
      <c r="C330" s="179"/>
      <c r="D330" s="181"/>
      <c r="E330" s="181"/>
      <c r="F330" s="181"/>
      <c r="G330" s="181"/>
      <c r="H330" s="61" t="s">
        <v>59</v>
      </c>
      <c r="I330" s="62"/>
      <c r="J330" s="62"/>
      <c r="K330" s="62"/>
      <c r="L330" s="62"/>
      <c r="M330" s="62"/>
      <c r="N330" s="62"/>
      <c r="O330" s="63">
        <f t="shared" si="60"/>
        <v>0</v>
      </c>
      <c r="P330" s="126">
        <v>19500</v>
      </c>
      <c r="Q330" s="141"/>
    </row>
    <row r="331" spans="1:17" ht="15.75">
      <c r="A331" s="181"/>
      <c r="B331" s="192"/>
      <c r="C331" s="179"/>
      <c r="D331" s="181"/>
      <c r="E331" s="181"/>
      <c r="F331" s="181"/>
      <c r="G331" s="181"/>
      <c r="H331" s="61" t="s">
        <v>60</v>
      </c>
      <c r="I331" s="62"/>
      <c r="J331" s="62"/>
      <c r="K331" s="62"/>
      <c r="L331" s="62"/>
      <c r="M331" s="62"/>
      <c r="N331" s="62"/>
      <c r="O331" s="63">
        <f t="shared" si="60"/>
        <v>0</v>
      </c>
      <c r="P331" s="126"/>
      <c r="Q331" s="141"/>
    </row>
    <row r="332" spans="1:17" ht="15.75">
      <c r="A332" s="181"/>
      <c r="B332" s="192"/>
      <c r="C332" s="180"/>
      <c r="D332" s="181"/>
      <c r="E332" s="181"/>
      <c r="F332" s="181"/>
      <c r="G332" s="181"/>
      <c r="H332" s="61" t="s">
        <v>61</v>
      </c>
      <c r="I332" s="64">
        <f aca="true" t="shared" si="71" ref="I332:N332">I328+I329+I330+I331</f>
        <v>0</v>
      </c>
      <c r="J332" s="64">
        <f t="shared" si="71"/>
        <v>0</v>
      </c>
      <c r="K332" s="64">
        <f t="shared" si="71"/>
        <v>0</v>
      </c>
      <c r="L332" s="64">
        <f t="shared" si="71"/>
        <v>0</v>
      </c>
      <c r="M332" s="64">
        <f t="shared" si="71"/>
        <v>0</v>
      </c>
      <c r="N332" s="64">
        <f t="shared" si="71"/>
        <v>0</v>
      </c>
      <c r="O332" s="63">
        <f t="shared" si="60"/>
        <v>0</v>
      </c>
      <c r="P332" s="126">
        <f>P328+P329+P330+P331</f>
        <v>130000</v>
      </c>
      <c r="Q332" s="141"/>
    </row>
    <row r="333" spans="1:17" ht="15.75" customHeight="1">
      <c r="A333" s="181">
        <v>64</v>
      </c>
      <c r="B333" s="192" t="s">
        <v>31</v>
      </c>
      <c r="C333" s="178" t="s">
        <v>9</v>
      </c>
      <c r="D333" s="181" t="s">
        <v>32</v>
      </c>
      <c r="E333" s="181"/>
      <c r="F333" s="181" t="s">
        <v>56</v>
      </c>
      <c r="G333" s="181"/>
      <c r="H333" s="61" t="s">
        <v>57</v>
      </c>
      <c r="I333" s="62"/>
      <c r="J333" s="62"/>
      <c r="K333" s="62"/>
      <c r="L333" s="62"/>
      <c r="M333" s="62"/>
      <c r="N333" s="62"/>
      <c r="O333" s="63">
        <f t="shared" si="60"/>
        <v>0</v>
      </c>
      <c r="P333" s="126"/>
      <c r="Q333" s="141"/>
    </row>
    <row r="334" spans="1:17" ht="15.75">
      <c r="A334" s="181"/>
      <c r="B334" s="192"/>
      <c r="C334" s="179"/>
      <c r="D334" s="181"/>
      <c r="E334" s="181"/>
      <c r="F334" s="181"/>
      <c r="G334" s="181"/>
      <c r="H334" s="61" t="s">
        <v>58</v>
      </c>
      <c r="I334" s="62"/>
      <c r="J334" s="62"/>
      <c r="K334" s="62"/>
      <c r="L334" s="62"/>
      <c r="M334" s="62"/>
      <c r="N334" s="62"/>
      <c r="O334" s="63">
        <f t="shared" si="60"/>
        <v>0</v>
      </c>
      <c r="P334" s="126">
        <v>205000</v>
      </c>
      <c r="Q334" s="141"/>
    </row>
    <row r="335" spans="1:17" ht="15.75">
      <c r="A335" s="181"/>
      <c r="B335" s="192"/>
      <c r="C335" s="179"/>
      <c r="D335" s="181"/>
      <c r="E335" s="181"/>
      <c r="F335" s="181"/>
      <c r="G335" s="181"/>
      <c r="H335" s="61" t="s">
        <v>59</v>
      </c>
      <c r="I335" s="62"/>
      <c r="J335" s="62"/>
      <c r="K335" s="62"/>
      <c r="L335" s="62"/>
      <c r="M335" s="62"/>
      <c r="N335" s="62"/>
      <c r="O335" s="63">
        <f t="shared" si="60"/>
        <v>0</v>
      </c>
      <c r="P335" s="126">
        <v>50000</v>
      </c>
      <c r="Q335" s="141"/>
    </row>
    <row r="336" spans="1:17" ht="15.75">
      <c r="A336" s="181"/>
      <c r="B336" s="192"/>
      <c r="C336" s="179"/>
      <c r="D336" s="181"/>
      <c r="E336" s="181"/>
      <c r="F336" s="181"/>
      <c r="G336" s="181"/>
      <c r="H336" s="61" t="s">
        <v>60</v>
      </c>
      <c r="I336" s="62"/>
      <c r="J336" s="62"/>
      <c r="K336" s="62"/>
      <c r="L336" s="62"/>
      <c r="M336" s="62"/>
      <c r="N336" s="62"/>
      <c r="O336" s="63">
        <f t="shared" si="60"/>
        <v>0</v>
      </c>
      <c r="P336" s="126"/>
      <c r="Q336" s="141"/>
    </row>
    <row r="337" spans="1:17" ht="15.75">
      <c r="A337" s="181"/>
      <c r="B337" s="192"/>
      <c r="C337" s="180"/>
      <c r="D337" s="181"/>
      <c r="E337" s="181"/>
      <c r="F337" s="181"/>
      <c r="G337" s="181"/>
      <c r="H337" s="61" t="s">
        <v>61</v>
      </c>
      <c r="I337" s="64">
        <f aca="true" t="shared" si="72" ref="I337:N337">I333+I334+I335+I336</f>
        <v>0</v>
      </c>
      <c r="J337" s="64">
        <f t="shared" si="72"/>
        <v>0</v>
      </c>
      <c r="K337" s="64">
        <f t="shared" si="72"/>
        <v>0</v>
      </c>
      <c r="L337" s="64">
        <f t="shared" si="72"/>
        <v>0</v>
      </c>
      <c r="M337" s="64">
        <f t="shared" si="72"/>
        <v>0</v>
      </c>
      <c r="N337" s="64">
        <f t="shared" si="72"/>
        <v>0</v>
      </c>
      <c r="O337" s="63">
        <f t="shared" si="60"/>
        <v>0</v>
      </c>
      <c r="P337" s="126">
        <f>P333+P334+P335+P336</f>
        <v>255000</v>
      </c>
      <c r="Q337" s="141"/>
    </row>
    <row r="338" spans="1:17" ht="15.75" customHeight="1">
      <c r="A338" s="181">
        <v>65</v>
      </c>
      <c r="B338" s="192" t="s">
        <v>31</v>
      </c>
      <c r="C338" s="178" t="s">
        <v>372</v>
      </c>
      <c r="D338" s="181" t="s">
        <v>32</v>
      </c>
      <c r="E338" s="181"/>
      <c r="F338" s="181" t="s">
        <v>56</v>
      </c>
      <c r="G338" s="181"/>
      <c r="H338" s="61" t="s">
        <v>57</v>
      </c>
      <c r="I338" s="62"/>
      <c r="J338" s="62"/>
      <c r="K338" s="62"/>
      <c r="L338" s="62"/>
      <c r="M338" s="62"/>
      <c r="N338" s="62"/>
      <c r="O338" s="63">
        <f t="shared" si="60"/>
        <v>0</v>
      </c>
      <c r="P338" s="126">
        <v>60000</v>
      </c>
      <c r="Q338" s="141"/>
    </row>
    <row r="339" spans="1:17" ht="15.75">
      <c r="A339" s="181"/>
      <c r="B339" s="192"/>
      <c r="C339" s="179"/>
      <c r="D339" s="181"/>
      <c r="E339" s="181"/>
      <c r="F339" s="181"/>
      <c r="G339" s="181"/>
      <c r="H339" s="61" t="s">
        <v>58</v>
      </c>
      <c r="I339" s="62"/>
      <c r="J339" s="62"/>
      <c r="K339" s="62"/>
      <c r="L339" s="62"/>
      <c r="M339" s="62"/>
      <c r="N339" s="62"/>
      <c r="O339" s="63">
        <f t="shared" si="60"/>
        <v>0</v>
      </c>
      <c r="P339" s="126">
        <v>15000</v>
      </c>
      <c r="Q339" s="141"/>
    </row>
    <row r="340" spans="1:17" ht="15.75">
      <c r="A340" s="181"/>
      <c r="B340" s="192"/>
      <c r="C340" s="179"/>
      <c r="D340" s="181"/>
      <c r="E340" s="181"/>
      <c r="F340" s="181"/>
      <c r="G340" s="181"/>
      <c r="H340" s="61" t="s">
        <v>59</v>
      </c>
      <c r="I340" s="62"/>
      <c r="J340" s="62"/>
      <c r="K340" s="62"/>
      <c r="L340" s="62"/>
      <c r="M340" s="62"/>
      <c r="N340" s="62"/>
      <c r="O340" s="63">
        <f t="shared" si="60"/>
        <v>0</v>
      </c>
      <c r="P340" s="126">
        <v>5000</v>
      </c>
      <c r="Q340" s="141"/>
    </row>
    <row r="341" spans="1:17" ht="15.75">
      <c r="A341" s="181"/>
      <c r="B341" s="192"/>
      <c r="C341" s="179"/>
      <c r="D341" s="181"/>
      <c r="E341" s="181"/>
      <c r="F341" s="181"/>
      <c r="G341" s="181"/>
      <c r="H341" s="61" t="s">
        <v>60</v>
      </c>
      <c r="I341" s="62"/>
      <c r="J341" s="62"/>
      <c r="K341" s="62"/>
      <c r="L341" s="62"/>
      <c r="M341" s="62"/>
      <c r="N341" s="62"/>
      <c r="O341" s="63">
        <f t="shared" si="60"/>
        <v>0</v>
      </c>
      <c r="P341" s="126"/>
      <c r="Q341" s="141"/>
    </row>
    <row r="342" spans="1:17" ht="15.75">
      <c r="A342" s="181"/>
      <c r="B342" s="192"/>
      <c r="C342" s="180"/>
      <c r="D342" s="181"/>
      <c r="E342" s="181"/>
      <c r="F342" s="181"/>
      <c r="G342" s="181"/>
      <c r="H342" s="61" t="s">
        <v>61</v>
      </c>
      <c r="I342" s="64">
        <f aca="true" t="shared" si="73" ref="I342:N342">I338+I339+I340+I341</f>
        <v>0</v>
      </c>
      <c r="J342" s="64">
        <f t="shared" si="73"/>
        <v>0</v>
      </c>
      <c r="K342" s="64">
        <f t="shared" si="73"/>
        <v>0</v>
      </c>
      <c r="L342" s="64">
        <f t="shared" si="73"/>
        <v>0</v>
      </c>
      <c r="M342" s="64">
        <f t="shared" si="73"/>
        <v>0</v>
      </c>
      <c r="N342" s="64">
        <f t="shared" si="73"/>
        <v>0</v>
      </c>
      <c r="O342" s="63">
        <f t="shared" si="60"/>
        <v>0</v>
      </c>
      <c r="P342" s="126">
        <f>P338+P339+P340+P341</f>
        <v>80000</v>
      </c>
      <c r="Q342" s="141"/>
    </row>
    <row r="343" spans="1:17" ht="15.75" customHeight="1">
      <c r="A343" s="181">
        <v>66</v>
      </c>
      <c r="B343" s="192" t="s">
        <v>31</v>
      </c>
      <c r="C343" s="178" t="s">
        <v>373</v>
      </c>
      <c r="D343" s="181" t="s">
        <v>32</v>
      </c>
      <c r="E343" s="181"/>
      <c r="F343" s="181" t="s">
        <v>56</v>
      </c>
      <c r="G343" s="181"/>
      <c r="H343" s="61" t="s">
        <v>57</v>
      </c>
      <c r="I343" s="62"/>
      <c r="J343" s="62"/>
      <c r="K343" s="62"/>
      <c r="L343" s="62"/>
      <c r="M343" s="62"/>
      <c r="N343" s="62"/>
      <c r="O343" s="63">
        <f aca="true" t="shared" si="74" ref="O343:O406">I343+J343+K343+L343+M343+N343</f>
        <v>0</v>
      </c>
      <c r="P343" s="126"/>
      <c r="Q343" s="141"/>
    </row>
    <row r="344" spans="1:17" ht="15.75">
      <c r="A344" s="181"/>
      <c r="B344" s="192"/>
      <c r="C344" s="179"/>
      <c r="D344" s="181"/>
      <c r="E344" s="181"/>
      <c r="F344" s="181"/>
      <c r="G344" s="181"/>
      <c r="H344" s="61" t="s">
        <v>58</v>
      </c>
      <c r="I344" s="62"/>
      <c r="J344" s="62"/>
      <c r="K344" s="62"/>
      <c r="L344" s="62"/>
      <c r="M344" s="62"/>
      <c r="N344" s="62"/>
      <c r="O344" s="63">
        <f t="shared" si="74"/>
        <v>0</v>
      </c>
      <c r="P344" s="126">
        <v>102000</v>
      </c>
      <c r="Q344" s="141"/>
    </row>
    <row r="345" spans="1:17" ht="15.75">
      <c r="A345" s="181"/>
      <c r="B345" s="192"/>
      <c r="C345" s="179"/>
      <c r="D345" s="181"/>
      <c r="E345" s="181"/>
      <c r="F345" s="181"/>
      <c r="G345" s="181"/>
      <c r="H345" s="61" t="s">
        <v>59</v>
      </c>
      <c r="I345" s="62"/>
      <c r="J345" s="62"/>
      <c r="K345" s="62"/>
      <c r="L345" s="62"/>
      <c r="M345" s="62"/>
      <c r="N345" s="62"/>
      <c r="O345" s="63">
        <f t="shared" si="74"/>
        <v>0</v>
      </c>
      <c r="P345" s="126">
        <v>26500</v>
      </c>
      <c r="Q345" s="141"/>
    </row>
    <row r="346" spans="1:17" ht="15.75">
      <c r="A346" s="181"/>
      <c r="B346" s="192"/>
      <c r="C346" s="179"/>
      <c r="D346" s="181"/>
      <c r="E346" s="181"/>
      <c r="F346" s="181"/>
      <c r="G346" s="181"/>
      <c r="H346" s="61" t="s">
        <v>60</v>
      </c>
      <c r="I346" s="62"/>
      <c r="J346" s="62"/>
      <c r="K346" s="62"/>
      <c r="L346" s="62"/>
      <c r="M346" s="62"/>
      <c r="N346" s="62"/>
      <c r="O346" s="63">
        <f t="shared" si="74"/>
        <v>0</v>
      </c>
      <c r="P346" s="126"/>
      <c r="Q346" s="141"/>
    </row>
    <row r="347" spans="1:17" ht="15.75">
      <c r="A347" s="181"/>
      <c r="B347" s="192"/>
      <c r="C347" s="180"/>
      <c r="D347" s="181"/>
      <c r="E347" s="181"/>
      <c r="F347" s="181"/>
      <c r="G347" s="181"/>
      <c r="H347" s="61" t="s">
        <v>61</v>
      </c>
      <c r="I347" s="64">
        <f aca="true" t="shared" si="75" ref="I347:N347">I343+I344+I345+I346</f>
        <v>0</v>
      </c>
      <c r="J347" s="64">
        <f t="shared" si="75"/>
        <v>0</v>
      </c>
      <c r="K347" s="64">
        <f t="shared" si="75"/>
        <v>0</v>
      </c>
      <c r="L347" s="64">
        <f t="shared" si="75"/>
        <v>0</v>
      </c>
      <c r="M347" s="64">
        <f t="shared" si="75"/>
        <v>0</v>
      </c>
      <c r="N347" s="64">
        <f t="shared" si="75"/>
        <v>0</v>
      </c>
      <c r="O347" s="63">
        <f t="shared" si="74"/>
        <v>0</v>
      </c>
      <c r="P347" s="126">
        <f>P343+P344+P345+P346</f>
        <v>128500</v>
      </c>
      <c r="Q347" s="141"/>
    </row>
    <row r="348" spans="1:17" ht="15.75" customHeight="1">
      <c r="A348" s="181">
        <v>67</v>
      </c>
      <c r="B348" s="192" t="s">
        <v>31</v>
      </c>
      <c r="C348" s="178" t="s">
        <v>137</v>
      </c>
      <c r="D348" s="181" t="s">
        <v>76</v>
      </c>
      <c r="E348" s="181"/>
      <c r="F348" s="181" t="s">
        <v>56</v>
      </c>
      <c r="G348" s="181"/>
      <c r="H348" s="61" t="s">
        <v>57</v>
      </c>
      <c r="I348" s="62"/>
      <c r="J348" s="62"/>
      <c r="K348" s="62"/>
      <c r="L348" s="62"/>
      <c r="M348" s="62"/>
      <c r="N348" s="62"/>
      <c r="O348" s="63">
        <f t="shared" si="74"/>
        <v>0</v>
      </c>
      <c r="P348" s="126"/>
      <c r="Q348" s="141"/>
    </row>
    <row r="349" spans="1:17" ht="15.75">
      <c r="A349" s="181"/>
      <c r="B349" s="192"/>
      <c r="C349" s="179"/>
      <c r="D349" s="181"/>
      <c r="E349" s="181"/>
      <c r="F349" s="181"/>
      <c r="G349" s="181"/>
      <c r="H349" s="61" t="s">
        <v>58</v>
      </c>
      <c r="I349" s="62"/>
      <c r="J349" s="62"/>
      <c r="K349" s="62"/>
      <c r="L349" s="62"/>
      <c r="M349" s="62"/>
      <c r="N349" s="62"/>
      <c r="O349" s="63">
        <f t="shared" si="74"/>
        <v>0</v>
      </c>
      <c r="P349" s="126"/>
      <c r="Q349" s="141"/>
    </row>
    <row r="350" spans="1:17" ht="15.75">
      <c r="A350" s="181"/>
      <c r="B350" s="192"/>
      <c r="C350" s="179"/>
      <c r="D350" s="181"/>
      <c r="E350" s="181"/>
      <c r="F350" s="181"/>
      <c r="G350" s="181"/>
      <c r="H350" s="61" t="s">
        <v>59</v>
      </c>
      <c r="I350" s="62"/>
      <c r="J350" s="62"/>
      <c r="K350" s="62"/>
      <c r="L350" s="62"/>
      <c r="M350" s="62"/>
      <c r="N350" s="62"/>
      <c r="O350" s="63">
        <f t="shared" si="74"/>
        <v>0</v>
      </c>
      <c r="P350" s="126"/>
      <c r="Q350" s="141"/>
    </row>
    <row r="351" spans="1:17" ht="15.75">
      <c r="A351" s="181"/>
      <c r="B351" s="192"/>
      <c r="C351" s="179"/>
      <c r="D351" s="181"/>
      <c r="E351" s="181"/>
      <c r="F351" s="181"/>
      <c r="G351" s="181"/>
      <c r="H351" s="61" t="s">
        <v>60</v>
      </c>
      <c r="I351" s="62"/>
      <c r="J351" s="62"/>
      <c r="K351" s="62"/>
      <c r="L351" s="62"/>
      <c r="M351" s="62"/>
      <c r="N351" s="62"/>
      <c r="O351" s="63">
        <f t="shared" si="74"/>
        <v>0</v>
      </c>
      <c r="P351" s="126"/>
      <c r="Q351" s="141"/>
    </row>
    <row r="352" spans="1:17" ht="15.75">
      <c r="A352" s="181"/>
      <c r="B352" s="192"/>
      <c r="C352" s="180"/>
      <c r="D352" s="181"/>
      <c r="E352" s="181"/>
      <c r="F352" s="181"/>
      <c r="G352" s="181"/>
      <c r="H352" s="61" t="s">
        <v>61</v>
      </c>
      <c r="I352" s="64">
        <f aca="true" t="shared" si="76" ref="I352:N352">I348+I349+I350+I351</f>
        <v>0</v>
      </c>
      <c r="J352" s="64">
        <f t="shared" si="76"/>
        <v>0</v>
      </c>
      <c r="K352" s="64">
        <f t="shared" si="76"/>
        <v>0</v>
      </c>
      <c r="L352" s="64">
        <f t="shared" si="76"/>
        <v>0</v>
      </c>
      <c r="M352" s="64">
        <f t="shared" si="76"/>
        <v>0</v>
      </c>
      <c r="N352" s="64">
        <f t="shared" si="76"/>
        <v>0</v>
      </c>
      <c r="O352" s="63">
        <f t="shared" si="74"/>
        <v>0</v>
      </c>
      <c r="P352" s="126"/>
      <c r="Q352" s="141"/>
    </row>
    <row r="353" spans="1:17" ht="15.75" customHeight="1">
      <c r="A353" s="181">
        <v>68</v>
      </c>
      <c r="B353" s="192" t="s">
        <v>31</v>
      </c>
      <c r="C353" s="178" t="s">
        <v>10</v>
      </c>
      <c r="D353" s="181" t="s">
        <v>32</v>
      </c>
      <c r="E353" s="181"/>
      <c r="F353" s="181" t="s">
        <v>56</v>
      </c>
      <c r="G353" s="181"/>
      <c r="H353" s="61" t="s">
        <v>57</v>
      </c>
      <c r="I353" s="62"/>
      <c r="J353" s="62"/>
      <c r="K353" s="62"/>
      <c r="L353" s="62"/>
      <c r="M353" s="62"/>
      <c r="N353" s="62"/>
      <c r="O353" s="63">
        <f t="shared" si="74"/>
        <v>0</v>
      </c>
      <c r="P353" s="126">
        <v>100366</v>
      </c>
      <c r="Q353" s="141"/>
    </row>
    <row r="354" spans="1:17" ht="15.75">
      <c r="A354" s="181"/>
      <c r="B354" s="192"/>
      <c r="C354" s="179"/>
      <c r="D354" s="181"/>
      <c r="E354" s="181"/>
      <c r="F354" s="181"/>
      <c r="G354" s="181"/>
      <c r="H354" s="61" t="s">
        <v>58</v>
      </c>
      <c r="I354" s="62"/>
      <c r="J354" s="62"/>
      <c r="K354" s="62"/>
      <c r="L354" s="62"/>
      <c r="M354" s="62"/>
      <c r="N354" s="62"/>
      <c r="O354" s="63">
        <f t="shared" si="74"/>
        <v>0</v>
      </c>
      <c r="P354" s="126">
        <v>29979.67</v>
      </c>
      <c r="Q354" s="141"/>
    </row>
    <row r="355" spans="1:17" ht="15.75">
      <c r="A355" s="181"/>
      <c r="B355" s="192"/>
      <c r="C355" s="179"/>
      <c r="D355" s="181"/>
      <c r="E355" s="181"/>
      <c r="F355" s="181"/>
      <c r="G355" s="181"/>
      <c r="H355" s="61" t="s">
        <v>59</v>
      </c>
      <c r="I355" s="62"/>
      <c r="J355" s="62"/>
      <c r="K355" s="62"/>
      <c r="L355" s="62"/>
      <c r="M355" s="62"/>
      <c r="N355" s="62"/>
      <c r="O355" s="63">
        <f t="shared" si="74"/>
        <v>0</v>
      </c>
      <c r="P355" s="126">
        <v>29979.67</v>
      </c>
      <c r="Q355" s="141"/>
    </row>
    <row r="356" spans="1:17" ht="15.75">
      <c r="A356" s="181"/>
      <c r="B356" s="192"/>
      <c r="C356" s="179"/>
      <c r="D356" s="181"/>
      <c r="E356" s="181"/>
      <c r="F356" s="181"/>
      <c r="G356" s="181"/>
      <c r="H356" s="61" t="s">
        <v>60</v>
      </c>
      <c r="I356" s="62"/>
      <c r="J356" s="62"/>
      <c r="K356" s="62"/>
      <c r="L356" s="62"/>
      <c r="M356" s="62"/>
      <c r="N356" s="62"/>
      <c r="O356" s="63">
        <f t="shared" si="74"/>
        <v>0</v>
      </c>
      <c r="P356" s="126"/>
      <c r="Q356" s="141"/>
    </row>
    <row r="357" spans="1:17" ht="15.75">
      <c r="A357" s="181"/>
      <c r="B357" s="192"/>
      <c r="C357" s="180"/>
      <c r="D357" s="181"/>
      <c r="E357" s="181"/>
      <c r="F357" s="181"/>
      <c r="G357" s="181"/>
      <c r="H357" s="61" t="s">
        <v>61</v>
      </c>
      <c r="I357" s="64">
        <f aca="true" t="shared" si="77" ref="I357:N357">I353+I354+I355+I356</f>
        <v>0</v>
      </c>
      <c r="J357" s="64">
        <f t="shared" si="77"/>
        <v>0</v>
      </c>
      <c r="K357" s="64">
        <f t="shared" si="77"/>
        <v>0</v>
      </c>
      <c r="L357" s="64">
        <f t="shared" si="77"/>
        <v>0</v>
      </c>
      <c r="M357" s="64">
        <f t="shared" si="77"/>
        <v>0</v>
      </c>
      <c r="N357" s="64">
        <f t="shared" si="77"/>
        <v>0</v>
      </c>
      <c r="O357" s="63">
        <f t="shared" si="74"/>
        <v>0</v>
      </c>
      <c r="P357" s="126">
        <f>P353+P354+P355+P356</f>
        <v>160325.34</v>
      </c>
      <c r="Q357" s="141"/>
    </row>
    <row r="358" spans="1:17" ht="15.75" customHeight="1">
      <c r="A358" s="181">
        <v>69</v>
      </c>
      <c r="B358" s="192" t="s">
        <v>31</v>
      </c>
      <c r="C358" s="178" t="s">
        <v>374</v>
      </c>
      <c r="D358" s="181" t="s">
        <v>32</v>
      </c>
      <c r="E358" s="181"/>
      <c r="F358" s="181" t="s">
        <v>56</v>
      </c>
      <c r="G358" s="181"/>
      <c r="H358" s="61" t="s">
        <v>57</v>
      </c>
      <c r="I358" s="62"/>
      <c r="J358" s="62"/>
      <c r="K358" s="62"/>
      <c r="L358" s="62"/>
      <c r="M358" s="62"/>
      <c r="N358" s="64"/>
      <c r="O358" s="63">
        <f t="shared" si="74"/>
        <v>0</v>
      </c>
      <c r="P358" s="126"/>
      <c r="Q358" s="141"/>
    </row>
    <row r="359" spans="1:17" ht="15.75">
      <c r="A359" s="181"/>
      <c r="B359" s="192"/>
      <c r="C359" s="179"/>
      <c r="D359" s="181"/>
      <c r="E359" s="181"/>
      <c r="F359" s="181"/>
      <c r="G359" s="181"/>
      <c r="H359" s="61" t="s">
        <v>58</v>
      </c>
      <c r="I359" s="62"/>
      <c r="J359" s="62"/>
      <c r="K359" s="62"/>
      <c r="L359" s="62"/>
      <c r="M359" s="62"/>
      <c r="N359" s="64"/>
      <c r="O359" s="63">
        <f t="shared" si="74"/>
        <v>0</v>
      </c>
      <c r="P359" s="126"/>
      <c r="Q359" s="141"/>
    </row>
    <row r="360" spans="1:17" ht="15.75">
      <c r="A360" s="181"/>
      <c r="B360" s="192"/>
      <c r="C360" s="179"/>
      <c r="D360" s="181"/>
      <c r="E360" s="181"/>
      <c r="F360" s="181"/>
      <c r="G360" s="181"/>
      <c r="H360" s="61" t="s">
        <v>59</v>
      </c>
      <c r="I360" s="62"/>
      <c r="J360" s="62"/>
      <c r="K360" s="62"/>
      <c r="L360" s="62"/>
      <c r="M360" s="62"/>
      <c r="N360" s="64"/>
      <c r="O360" s="63">
        <f t="shared" si="74"/>
        <v>0</v>
      </c>
      <c r="P360" s="126"/>
      <c r="Q360" s="141"/>
    </row>
    <row r="361" spans="1:17" ht="15.75">
      <c r="A361" s="181"/>
      <c r="B361" s="192"/>
      <c r="C361" s="179"/>
      <c r="D361" s="181"/>
      <c r="E361" s="181"/>
      <c r="F361" s="181"/>
      <c r="G361" s="181"/>
      <c r="H361" s="61" t="s">
        <v>60</v>
      </c>
      <c r="I361" s="62"/>
      <c r="J361" s="62"/>
      <c r="K361" s="62"/>
      <c r="L361" s="62"/>
      <c r="M361" s="62"/>
      <c r="N361" s="64"/>
      <c r="O361" s="63">
        <f t="shared" si="74"/>
        <v>0</v>
      </c>
      <c r="P361" s="126"/>
      <c r="Q361" s="141"/>
    </row>
    <row r="362" spans="1:17" ht="15.75">
      <c r="A362" s="181"/>
      <c r="B362" s="192"/>
      <c r="C362" s="180"/>
      <c r="D362" s="181"/>
      <c r="E362" s="181"/>
      <c r="F362" s="181"/>
      <c r="G362" s="181"/>
      <c r="H362" s="61" t="s">
        <v>61</v>
      </c>
      <c r="I362" s="64">
        <f>I358+I359+I360+I361</f>
        <v>0</v>
      </c>
      <c r="J362" s="64"/>
      <c r="K362" s="64"/>
      <c r="L362" s="64">
        <f>L358+L359+L360+L361</f>
        <v>0</v>
      </c>
      <c r="M362" s="64">
        <f>M358+M359+M360+M361</f>
        <v>0</v>
      </c>
      <c r="N362" s="64">
        <f>N358+N359+N360+N361</f>
        <v>0</v>
      </c>
      <c r="O362" s="63">
        <f t="shared" si="74"/>
        <v>0</v>
      </c>
      <c r="P362" s="126">
        <f>P358+P359+P360+P361</f>
        <v>0</v>
      </c>
      <c r="Q362" s="141"/>
    </row>
    <row r="363" spans="1:17" ht="15.75" customHeight="1">
      <c r="A363" s="181">
        <v>70</v>
      </c>
      <c r="B363" s="192" t="s">
        <v>31</v>
      </c>
      <c r="C363" s="178" t="s">
        <v>375</v>
      </c>
      <c r="D363" s="181" t="s">
        <v>136</v>
      </c>
      <c r="E363" s="181"/>
      <c r="F363" s="181" t="s">
        <v>56</v>
      </c>
      <c r="G363" s="181"/>
      <c r="H363" s="61" t="s">
        <v>57</v>
      </c>
      <c r="I363" s="62"/>
      <c r="J363" s="62"/>
      <c r="K363" s="62"/>
      <c r="L363" s="62"/>
      <c r="M363" s="62"/>
      <c r="N363" s="64"/>
      <c r="O363" s="63">
        <f t="shared" si="74"/>
        <v>0</v>
      </c>
      <c r="P363" s="126"/>
      <c r="Q363" s="141"/>
    </row>
    <row r="364" spans="1:17" ht="15.75">
      <c r="A364" s="181"/>
      <c r="B364" s="192"/>
      <c r="C364" s="179"/>
      <c r="D364" s="181"/>
      <c r="E364" s="181"/>
      <c r="F364" s="181"/>
      <c r="G364" s="181"/>
      <c r="H364" s="61" t="s">
        <v>58</v>
      </c>
      <c r="I364" s="62"/>
      <c r="J364" s="62"/>
      <c r="K364" s="62"/>
      <c r="L364" s="62"/>
      <c r="M364" s="62"/>
      <c r="N364" s="64"/>
      <c r="O364" s="63">
        <f t="shared" si="74"/>
        <v>0</v>
      </c>
      <c r="P364" s="126"/>
      <c r="Q364" s="141"/>
    </row>
    <row r="365" spans="1:17" ht="15.75">
      <c r="A365" s="181"/>
      <c r="B365" s="192"/>
      <c r="C365" s="179"/>
      <c r="D365" s="181"/>
      <c r="E365" s="181"/>
      <c r="F365" s="181"/>
      <c r="G365" s="181"/>
      <c r="H365" s="61" t="s">
        <v>59</v>
      </c>
      <c r="I365" s="62"/>
      <c r="J365" s="62"/>
      <c r="K365" s="62"/>
      <c r="L365" s="62"/>
      <c r="M365" s="62"/>
      <c r="N365" s="64"/>
      <c r="O365" s="63">
        <f t="shared" si="74"/>
        <v>0</v>
      </c>
      <c r="P365" s="126"/>
      <c r="Q365" s="141"/>
    </row>
    <row r="366" spans="1:17" ht="15.75">
      <c r="A366" s="181"/>
      <c r="B366" s="192"/>
      <c r="C366" s="179"/>
      <c r="D366" s="181"/>
      <c r="E366" s="181"/>
      <c r="F366" s="181"/>
      <c r="G366" s="181"/>
      <c r="H366" s="61" t="s">
        <v>60</v>
      </c>
      <c r="I366" s="62"/>
      <c r="J366" s="62"/>
      <c r="K366" s="62"/>
      <c r="L366" s="62"/>
      <c r="M366" s="62"/>
      <c r="N366" s="64"/>
      <c r="O366" s="63">
        <f t="shared" si="74"/>
        <v>0</v>
      </c>
      <c r="P366" s="126"/>
      <c r="Q366" s="141"/>
    </row>
    <row r="367" spans="1:17" ht="15.75">
      <c r="A367" s="181"/>
      <c r="B367" s="192"/>
      <c r="C367" s="180"/>
      <c r="D367" s="181"/>
      <c r="E367" s="181"/>
      <c r="F367" s="181"/>
      <c r="G367" s="181"/>
      <c r="H367" s="61" t="s">
        <v>61</v>
      </c>
      <c r="I367" s="64">
        <f>I363+I364+I365+I366</f>
        <v>0</v>
      </c>
      <c r="J367" s="64"/>
      <c r="K367" s="64"/>
      <c r="L367" s="64">
        <f>L363+L364+L365+L366</f>
        <v>0</v>
      </c>
      <c r="M367" s="64">
        <f>M363+M364+M365+M366</f>
        <v>0</v>
      </c>
      <c r="N367" s="64">
        <f>N363+N364+N365+N366</f>
        <v>0</v>
      </c>
      <c r="O367" s="63">
        <f t="shared" si="74"/>
        <v>0</v>
      </c>
      <c r="P367" s="126">
        <f>P363+P364+P365+P366</f>
        <v>0</v>
      </c>
      <c r="Q367" s="141"/>
    </row>
    <row r="368" spans="1:17" ht="15.75" customHeight="1">
      <c r="A368" s="181">
        <v>71</v>
      </c>
      <c r="B368" s="192" t="s">
        <v>31</v>
      </c>
      <c r="C368" s="178" t="s">
        <v>376</v>
      </c>
      <c r="D368" s="181" t="s">
        <v>32</v>
      </c>
      <c r="E368" s="181"/>
      <c r="F368" s="181" t="s">
        <v>56</v>
      </c>
      <c r="G368" s="181"/>
      <c r="H368" s="61" t="s">
        <v>57</v>
      </c>
      <c r="I368" s="62"/>
      <c r="J368" s="62"/>
      <c r="K368" s="62"/>
      <c r="L368" s="62"/>
      <c r="M368" s="62"/>
      <c r="N368" s="64"/>
      <c r="O368" s="63">
        <f t="shared" si="74"/>
        <v>0</v>
      </c>
      <c r="P368" s="126"/>
      <c r="Q368" s="141"/>
    </row>
    <row r="369" spans="1:17" ht="15.75">
      <c r="A369" s="181"/>
      <c r="B369" s="192"/>
      <c r="C369" s="179"/>
      <c r="D369" s="181"/>
      <c r="E369" s="181"/>
      <c r="F369" s="181"/>
      <c r="G369" s="181"/>
      <c r="H369" s="61" t="s">
        <v>58</v>
      </c>
      <c r="I369" s="62"/>
      <c r="J369" s="62"/>
      <c r="K369" s="62"/>
      <c r="L369" s="62"/>
      <c r="M369" s="62"/>
      <c r="N369" s="64"/>
      <c r="O369" s="63">
        <f t="shared" si="74"/>
        <v>0</v>
      </c>
      <c r="P369" s="126"/>
      <c r="Q369" s="141"/>
    </row>
    <row r="370" spans="1:17" ht="15.75">
      <c r="A370" s="181"/>
      <c r="B370" s="192"/>
      <c r="C370" s="179"/>
      <c r="D370" s="181"/>
      <c r="E370" s="181"/>
      <c r="F370" s="181"/>
      <c r="G370" s="181"/>
      <c r="H370" s="61" t="s">
        <v>59</v>
      </c>
      <c r="I370" s="62"/>
      <c r="J370" s="62"/>
      <c r="K370" s="62"/>
      <c r="L370" s="62"/>
      <c r="M370" s="62"/>
      <c r="N370" s="64"/>
      <c r="O370" s="63">
        <f t="shared" si="74"/>
        <v>0</v>
      </c>
      <c r="P370" s="126"/>
      <c r="Q370" s="141"/>
    </row>
    <row r="371" spans="1:17" ht="15.75">
      <c r="A371" s="181"/>
      <c r="B371" s="192"/>
      <c r="C371" s="179"/>
      <c r="D371" s="181"/>
      <c r="E371" s="181"/>
      <c r="F371" s="181"/>
      <c r="G371" s="181"/>
      <c r="H371" s="61" t="s">
        <v>60</v>
      </c>
      <c r="I371" s="62"/>
      <c r="J371" s="62"/>
      <c r="K371" s="62"/>
      <c r="L371" s="62"/>
      <c r="M371" s="62"/>
      <c r="N371" s="64"/>
      <c r="O371" s="63">
        <f t="shared" si="74"/>
        <v>0</v>
      </c>
      <c r="P371" s="126"/>
      <c r="Q371" s="141"/>
    </row>
    <row r="372" spans="1:17" ht="15.75">
      <c r="A372" s="181"/>
      <c r="B372" s="192"/>
      <c r="C372" s="180"/>
      <c r="D372" s="181"/>
      <c r="E372" s="181"/>
      <c r="F372" s="181"/>
      <c r="G372" s="181"/>
      <c r="H372" s="61" t="s">
        <v>61</v>
      </c>
      <c r="I372" s="64">
        <f>I368+I369+I370+I371</f>
        <v>0</v>
      </c>
      <c r="J372" s="64"/>
      <c r="K372" s="64"/>
      <c r="L372" s="64">
        <f>L368+L369+L370+L371</f>
        <v>0</v>
      </c>
      <c r="M372" s="64">
        <f>M368+M369+M370+M371</f>
        <v>0</v>
      </c>
      <c r="N372" s="64">
        <f>N368+N369+N370+N371</f>
        <v>0</v>
      </c>
      <c r="O372" s="63">
        <f t="shared" si="74"/>
        <v>0</v>
      </c>
      <c r="P372" s="126">
        <f>P368+P369+P370+P371</f>
        <v>0</v>
      </c>
      <c r="Q372" s="141"/>
    </row>
    <row r="373" spans="1:17" ht="15.75" customHeight="1">
      <c r="A373" s="181">
        <v>72</v>
      </c>
      <c r="B373" s="192" t="s">
        <v>228</v>
      </c>
      <c r="C373" s="178" t="s">
        <v>377</v>
      </c>
      <c r="D373" s="181" t="s">
        <v>32</v>
      </c>
      <c r="E373" s="181"/>
      <c r="F373" s="181" t="s">
        <v>56</v>
      </c>
      <c r="G373" s="181"/>
      <c r="H373" s="61" t="s">
        <v>57</v>
      </c>
      <c r="I373" s="62"/>
      <c r="J373" s="62"/>
      <c r="K373" s="62"/>
      <c r="L373" s="62"/>
      <c r="M373" s="62"/>
      <c r="N373" s="62"/>
      <c r="O373" s="63">
        <f t="shared" si="74"/>
        <v>0</v>
      </c>
      <c r="P373" s="126"/>
      <c r="Q373" s="141"/>
    </row>
    <row r="374" spans="1:17" ht="24" customHeight="1">
      <c r="A374" s="181"/>
      <c r="B374" s="192"/>
      <c r="C374" s="179"/>
      <c r="D374" s="181"/>
      <c r="E374" s="181"/>
      <c r="F374" s="181"/>
      <c r="G374" s="181"/>
      <c r="H374" s="61" t="s">
        <v>58</v>
      </c>
      <c r="I374" s="62"/>
      <c r="J374" s="62"/>
      <c r="K374" s="62"/>
      <c r="L374" s="62"/>
      <c r="M374" s="62"/>
      <c r="N374" s="62"/>
      <c r="O374" s="63">
        <f t="shared" si="74"/>
        <v>0</v>
      </c>
      <c r="P374" s="126"/>
      <c r="Q374" s="141"/>
    </row>
    <row r="375" spans="1:17" ht="31.5" customHeight="1">
      <c r="A375" s="181"/>
      <c r="B375" s="192"/>
      <c r="C375" s="179"/>
      <c r="D375" s="181"/>
      <c r="E375" s="181"/>
      <c r="F375" s="181"/>
      <c r="G375" s="181"/>
      <c r="H375" s="61" t="s">
        <v>59</v>
      </c>
      <c r="I375" s="62"/>
      <c r="J375" s="62"/>
      <c r="K375" s="62"/>
      <c r="L375" s="62"/>
      <c r="M375" s="62"/>
      <c r="N375" s="62"/>
      <c r="O375" s="63">
        <f t="shared" si="74"/>
        <v>0</v>
      </c>
      <c r="P375" s="126"/>
      <c r="Q375" s="141"/>
    </row>
    <row r="376" spans="1:17" ht="33" customHeight="1">
      <c r="A376" s="181"/>
      <c r="B376" s="192"/>
      <c r="C376" s="179"/>
      <c r="D376" s="181"/>
      <c r="E376" s="181"/>
      <c r="F376" s="181"/>
      <c r="G376" s="181"/>
      <c r="H376" s="61" t="s">
        <v>60</v>
      </c>
      <c r="I376" s="62"/>
      <c r="J376" s="62"/>
      <c r="K376" s="62"/>
      <c r="L376" s="62"/>
      <c r="M376" s="62"/>
      <c r="N376" s="62"/>
      <c r="O376" s="63">
        <f t="shared" si="74"/>
        <v>0</v>
      </c>
      <c r="P376" s="126"/>
      <c r="Q376" s="141"/>
    </row>
    <row r="377" spans="1:17" ht="21.75" customHeight="1">
      <c r="A377" s="181"/>
      <c r="B377" s="192"/>
      <c r="C377" s="180"/>
      <c r="D377" s="181"/>
      <c r="E377" s="181"/>
      <c r="F377" s="181"/>
      <c r="G377" s="181"/>
      <c r="H377" s="61" t="s">
        <v>61</v>
      </c>
      <c r="I377" s="64">
        <f aca="true" t="shared" si="78" ref="I377:N377">I373+I374+I375+I376</f>
        <v>0</v>
      </c>
      <c r="J377" s="64">
        <f t="shared" si="78"/>
        <v>0</v>
      </c>
      <c r="K377" s="64">
        <f t="shared" si="78"/>
        <v>0</v>
      </c>
      <c r="L377" s="64">
        <f t="shared" si="78"/>
        <v>0</v>
      </c>
      <c r="M377" s="64">
        <f t="shared" si="78"/>
        <v>0</v>
      </c>
      <c r="N377" s="64">
        <f t="shared" si="78"/>
        <v>0</v>
      </c>
      <c r="O377" s="63">
        <f t="shared" si="74"/>
        <v>0</v>
      </c>
      <c r="P377" s="126">
        <f>P373+P374+P375+P376</f>
        <v>0</v>
      </c>
      <c r="Q377" s="141"/>
    </row>
    <row r="378" spans="1:17" ht="22.5" customHeight="1">
      <c r="A378" s="181">
        <v>73</v>
      </c>
      <c r="B378" s="192" t="s">
        <v>31</v>
      </c>
      <c r="C378" s="178" t="s">
        <v>378</v>
      </c>
      <c r="D378" s="181" t="s">
        <v>32</v>
      </c>
      <c r="E378" s="181"/>
      <c r="F378" s="181" t="s">
        <v>56</v>
      </c>
      <c r="G378" s="181"/>
      <c r="H378" s="61" t="s">
        <v>57</v>
      </c>
      <c r="I378" s="62"/>
      <c r="J378" s="62"/>
      <c r="K378" s="62"/>
      <c r="L378" s="62"/>
      <c r="M378" s="62"/>
      <c r="N378" s="62"/>
      <c r="O378" s="63">
        <f t="shared" si="74"/>
        <v>0</v>
      </c>
      <c r="P378" s="126"/>
      <c r="Q378" s="141"/>
    </row>
    <row r="379" spans="1:17" ht="17.25" customHeight="1">
      <c r="A379" s="181"/>
      <c r="B379" s="192"/>
      <c r="C379" s="179"/>
      <c r="D379" s="181"/>
      <c r="E379" s="181"/>
      <c r="F379" s="181"/>
      <c r="G379" s="181"/>
      <c r="H379" s="61" t="s">
        <v>58</v>
      </c>
      <c r="I379" s="62"/>
      <c r="J379" s="62"/>
      <c r="K379" s="62"/>
      <c r="L379" s="62"/>
      <c r="M379" s="62"/>
      <c r="N379" s="62"/>
      <c r="O379" s="63">
        <f t="shared" si="74"/>
        <v>0</v>
      </c>
      <c r="P379" s="126"/>
      <c r="Q379" s="141"/>
    </row>
    <row r="380" spans="1:17" ht="18" customHeight="1">
      <c r="A380" s="181"/>
      <c r="B380" s="192"/>
      <c r="C380" s="179"/>
      <c r="D380" s="181"/>
      <c r="E380" s="181"/>
      <c r="F380" s="181"/>
      <c r="G380" s="181"/>
      <c r="H380" s="61" t="s">
        <v>59</v>
      </c>
      <c r="I380" s="62"/>
      <c r="J380" s="62"/>
      <c r="K380" s="62"/>
      <c r="L380" s="62"/>
      <c r="M380" s="62"/>
      <c r="N380" s="62"/>
      <c r="O380" s="63">
        <f t="shared" si="74"/>
        <v>0</v>
      </c>
      <c r="P380" s="126"/>
      <c r="Q380" s="141"/>
    </row>
    <row r="381" spans="1:17" ht="19.5" customHeight="1">
      <c r="A381" s="181"/>
      <c r="B381" s="192"/>
      <c r="C381" s="179"/>
      <c r="D381" s="181"/>
      <c r="E381" s="181"/>
      <c r="F381" s="181"/>
      <c r="G381" s="181"/>
      <c r="H381" s="61" t="s">
        <v>60</v>
      </c>
      <c r="I381" s="62"/>
      <c r="J381" s="62"/>
      <c r="K381" s="62"/>
      <c r="L381" s="62"/>
      <c r="M381" s="62"/>
      <c r="N381" s="62"/>
      <c r="O381" s="63">
        <f t="shared" si="74"/>
        <v>0</v>
      </c>
      <c r="P381" s="126"/>
      <c r="Q381" s="141"/>
    </row>
    <row r="382" spans="1:17" ht="21.75" customHeight="1">
      <c r="A382" s="181"/>
      <c r="B382" s="192"/>
      <c r="C382" s="180"/>
      <c r="D382" s="181"/>
      <c r="E382" s="181"/>
      <c r="F382" s="181"/>
      <c r="G382" s="181"/>
      <c r="H382" s="61" t="s">
        <v>61</v>
      </c>
      <c r="I382" s="64">
        <f aca="true" t="shared" si="79" ref="I382:N382">I378+I379+I380+I381</f>
        <v>0</v>
      </c>
      <c r="J382" s="64">
        <f t="shared" si="79"/>
        <v>0</v>
      </c>
      <c r="K382" s="64">
        <f t="shared" si="79"/>
        <v>0</v>
      </c>
      <c r="L382" s="64">
        <f t="shared" si="79"/>
        <v>0</v>
      </c>
      <c r="M382" s="64">
        <f t="shared" si="79"/>
        <v>0</v>
      </c>
      <c r="N382" s="64">
        <f t="shared" si="79"/>
        <v>0</v>
      </c>
      <c r="O382" s="63">
        <f t="shared" si="74"/>
        <v>0</v>
      </c>
      <c r="P382" s="126">
        <f>P378+P379+P380+P381</f>
        <v>0</v>
      </c>
      <c r="Q382" s="141"/>
    </row>
    <row r="383" spans="1:17" ht="20.25" customHeight="1">
      <c r="A383" s="181">
        <v>74</v>
      </c>
      <c r="B383" s="192" t="s">
        <v>31</v>
      </c>
      <c r="C383" s="178" t="s">
        <v>379</v>
      </c>
      <c r="D383" s="181" t="s">
        <v>32</v>
      </c>
      <c r="E383" s="181"/>
      <c r="F383" s="181" t="s">
        <v>56</v>
      </c>
      <c r="G383" s="181"/>
      <c r="H383" s="61" t="s">
        <v>57</v>
      </c>
      <c r="I383" s="62"/>
      <c r="J383" s="62"/>
      <c r="K383" s="62"/>
      <c r="L383" s="62"/>
      <c r="M383" s="62"/>
      <c r="N383" s="62"/>
      <c r="O383" s="63">
        <f t="shared" si="74"/>
        <v>0</v>
      </c>
      <c r="P383" s="126"/>
      <c r="Q383" s="141"/>
    </row>
    <row r="384" spans="1:17" ht="15.75" customHeight="1">
      <c r="A384" s="181"/>
      <c r="B384" s="192"/>
      <c r="C384" s="179"/>
      <c r="D384" s="181"/>
      <c r="E384" s="181"/>
      <c r="F384" s="181"/>
      <c r="G384" s="181"/>
      <c r="H384" s="61" t="s">
        <v>58</v>
      </c>
      <c r="I384" s="62"/>
      <c r="J384" s="62"/>
      <c r="K384" s="62"/>
      <c r="L384" s="62"/>
      <c r="M384" s="62"/>
      <c r="N384" s="62"/>
      <c r="O384" s="63">
        <f t="shared" si="74"/>
        <v>0</v>
      </c>
      <c r="P384" s="126"/>
      <c r="Q384" s="141"/>
    </row>
    <row r="385" spans="1:17" ht="17.25" customHeight="1">
      <c r="A385" s="181"/>
      <c r="B385" s="192"/>
      <c r="C385" s="179"/>
      <c r="D385" s="181"/>
      <c r="E385" s="181"/>
      <c r="F385" s="181"/>
      <c r="G385" s="181"/>
      <c r="H385" s="61" t="s">
        <v>59</v>
      </c>
      <c r="I385" s="62"/>
      <c r="J385" s="62"/>
      <c r="K385" s="62"/>
      <c r="L385" s="62"/>
      <c r="M385" s="62"/>
      <c r="N385" s="62"/>
      <c r="O385" s="63">
        <f t="shared" si="74"/>
        <v>0</v>
      </c>
      <c r="P385" s="126"/>
      <c r="Q385" s="141"/>
    </row>
    <row r="386" spans="1:17" ht="15.75" customHeight="1">
      <c r="A386" s="181"/>
      <c r="B386" s="192"/>
      <c r="C386" s="179"/>
      <c r="D386" s="181"/>
      <c r="E386" s="181"/>
      <c r="F386" s="181"/>
      <c r="G386" s="181"/>
      <c r="H386" s="61" t="s">
        <v>60</v>
      </c>
      <c r="I386" s="62"/>
      <c r="J386" s="62"/>
      <c r="K386" s="62"/>
      <c r="L386" s="62"/>
      <c r="M386" s="62"/>
      <c r="N386" s="62"/>
      <c r="O386" s="63">
        <f t="shared" si="74"/>
        <v>0</v>
      </c>
      <c r="P386" s="126"/>
      <c r="Q386" s="141"/>
    </row>
    <row r="387" spans="1:17" ht="19.5" customHeight="1">
      <c r="A387" s="181"/>
      <c r="B387" s="192"/>
      <c r="C387" s="180"/>
      <c r="D387" s="181"/>
      <c r="E387" s="181"/>
      <c r="F387" s="181"/>
      <c r="G387" s="181"/>
      <c r="H387" s="61" t="s">
        <v>61</v>
      </c>
      <c r="I387" s="64">
        <f aca="true" t="shared" si="80" ref="I387:N387">I383+I384+I385+I386</f>
        <v>0</v>
      </c>
      <c r="J387" s="64">
        <f t="shared" si="80"/>
        <v>0</v>
      </c>
      <c r="K387" s="64">
        <f t="shared" si="80"/>
        <v>0</v>
      </c>
      <c r="L387" s="64">
        <f t="shared" si="80"/>
        <v>0</v>
      </c>
      <c r="M387" s="64">
        <f t="shared" si="80"/>
        <v>0</v>
      </c>
      <c r="N387" s="64">
        <f t="shared" si="80"/>
        <v>0</v>
      </c>
      <c r="O387" s="63">
        <f t="shared" si="74"/>
        <v>0</v>
      </c>
      <c r="P387" s="126">
        <f>P383+P384+P385+P386</f>
        <v>0</v>
      </c>
      <c r="Q387" s="141"/>
    </row>
    <row r="388" spans="1:17" ht="15.75" customHeight="1">
      <c r="A388" s="181">
        <v>75</v>
      </c>
      <c r="B388" s="192" t="s">
        <v>31</v>
      </c>
      <c r="C388" s="178" t="s">
        <v>380</v>
      </c>
      <c r="D388" s="181" t="s">
        <v>32</v>
      </c>
      <c r="E388" s="181"/>
      <c r="F388" s="181" t="s">
        <v>56</v>
      </c>
      <c r="G388" s="181"/>
      <c r="H388" s="61" t="s">
        <v>57</v>
      </c>
      <c r="I388" s="62"/>
      <c r="J388" s="62"/>
      <c r="K388" s="62"/>
      <c r="L388" s="62"/>
      <c r="M388" s="62"/>
      <c r="N388" s="62"/>
      <c r="O388" s="63">
        <f t="shared" si="74"/>
        <v>0</v>
      </c>
      <c r="P388" s="126"/>
      <c r="Q388" s="141"/>
    </row>
    <row r="389" spans="1:17" ht="13.5" customHeight="1">
      <c r="A389" s="181"/>
      <c r="B389" s="192"/>
      <c r="C389" s="179"/>
      <c r="D389" s="181"/>
      <c r="E389" s="181"/>
      <c r="F389" s="181"/>
      <c r="G389" s="181"/>
      <c r="H389" s="61" t="s">
        <v>58</v>
      </c>
      <c r="I389" s="62"/>
      <c r="J389" s="62"/>
      <c r="K389" s="62"/>
      <c r="L389" s="62"/>
      <c r="M389" s="62"/>
      <c r="N389" s="64">
        <v>102000</v>
      </c>
      <c r="O389" s="63">
        <f t="shared" si="74"/>
        <v>102000</v>
      </c>
      <c r="P389" s="126"/>
      <c r="Q389" s="141"/>
    </row>
    <row r="390" spans="1:17" ht="14.25" customHeight="1">
      <c r="A390" s="181"/>
      <c r="B390" s="192"/>
      <c r="C390" s="179"/>
      <c r="D390" s="181"/>
      <c r="E390" s="181"/>
      <c r="F390" s="181"/>
      <c r="G390" s="181"/>
      <c r="H390" s="61" t="s">
        <v>59</v>
      </c>
      <c r="I390" s="62"/>
      <c r="J390" s="62"/>
      <c r="K390" s="62"/>
      <c r="L390" s="62"/>
      <c r="M390" s="62"/>
      <c r="N390" s="64">
        <v>26000</v>
      </c>
      <c r="O390" s="63">
        <f t="shared" si="74"/>
        <v>26000</v>
      </c>
      <c r="P390" s="126"/>
      <c r="Q390" s="141"/>
    </row>
    <row r="391" spans="1:17" ht="14.25" customHeight="1">
      <c r="A391" s="181"/>
      <c r="B391" s="192"/>
      <c r="C391" s="179"/>
      <c r="D391" s="181"/>
      <c r="E391" s="181"/>
      <c r="F391" s="181"/>
      <c r="G391" s="181"/>
      <c r="H391" s="61" t="s">
        <v>60</v>
      </c>
      <c r="I391" s="62"/>
      <c r="J391" s="62"/>
      <c r="K391" s="62"/>
      <c r="L391" s="62"/>
      <c r="M391" s="62"/>
      <c r="N391" s="62"/>
      <c r="O391" s="63">
        <f t="shared" si="74"/>
        <v>0</v>
      </c>
      <c r="P391" s="126"/>
      <c r="Q391" s="141"/>
    </row>
    <row r="392" spans="1:17" ht="17.25" customHeight="1">
      <c r="A392" s="181"/>
      <c r="B392" s="192"/>
      <c r="C392" s="180"/>
      <c r="D392" s="181"/>
      <c r="E392" s="181"/>
      <c r="F392" s="181"/>
      <c r="G392" s="181"/>
      <c r="H392" s="61" t="s">
        <v>61</v>
      </c>
      <c r="I392" s="64">
        <f aca="true" t="shared" si="81" ref="I392:N392">I388+I389+I390+I391</f>
        <v>0</v>
      </c>
      <c r="J392" s="64">
        <f t="shared" si="81"/>
        <v>0</v>
      </c>
      <c r="K392" s="64">
        <f t="shared" si="81"/>
        <v>0</v>
      </c>
      <c r="L392" s="64">
        <f t="shared" si="81"/>
        <v>0</v>
      </c>
      <c r="M392" s="64">
        <f t="shared" si="81"/>
        <v>0</v>
      </c>
      <c r="N392" s="64">
        <f t="shared" si="81"/>
        <v>128000</v>
      </c>
      <c r="O392" s="63">
        <f t="shared" si="74"/>
        <v>128000</v>
      </c>
      <c r="P392" s="126">
        <f>P388+P389+P390+P391</f>
        <v>0</v>
      </c>
      <c r="Q392" s="141"/>
    </row>
    <row r="393" spans="1:17" ht="16.5" customHeight="1">
      <c r="A393" s="181">
        <v>76</v>
      </c>
      <c r="B393" s="192" t="s">
        <v>31</v>
      </c>
      <c r="C393" s="178" t="s">
        <v>381</v>
      </c>
      <c r="D393" s="181" t="s">
        <v>32</v>
      </c>
      <c r="E393" s="181"/>
      <c r="F393" s="181" t="s">
        <v>56</v>
      </c>
      <c r="G393" s="181"/>
      <c r="H393" s="61" t="s">
        <v>57</v>
      </c>
      <c r="I393" s="62"/>
      <c r="J393" s="62"/>
      <c r="K393" s="62"/>
      <c r="L393" s="62"/>
      <c r="M393" s="62"/>
      <c r="N393" s="62"/>
      <c r="O393" s="63">
        <f t="shared" si="74"/>
        <v>0</v>
      </c>
      <c r="P393" s="126"/>
      <c r="Q393" s="141"/>
    </row>
    <row r="394" spans="1:17" ht="15" customHeight="1">
      <c r="A394" s="181"/>
      <c r="B394" s="192"/>
      <c r="C394" s="179"/>
      <c r="D394" s="181"/>
      <c r="E394" s="181"/>
      <c r="F394" s="181"/>
      <c r="G394" s="181"/>
      <c r="H394" s="61" t="s">
        <v>58</v>
      </c>
      <c r="I394" s="62"/>
      <c r="J394" s="62"/>
      <c r="K394" s="62"/>
      <c r="L394" s="62"/>
      <c r="M394" s="62"/>
      <c r="N394" s="64">
        <v>293682.98</v>
      </c>
      <c r="O394" s="63">
        <f t="shared" si="74"/>
        <v>293682.98</v>
      </c>
      <c r="P394" s="126"/>
      <c r="Q394" s="141"/>
    </row>
    <row r="395" spans="1:17" ht="18" customHeight="1">
      <c r="A395" s="181"/>
      <c r="B395" s="192"/>
      <c r="C395" s="179"/>
      <c r="D395" s="181"/>
      <c r="E395" s="181"/>
      <c r="F395" s="181"/>
      <c r="G395" s="181"/>
      <c r="H395" s="61" t="s">
        <v>59</v>
      </c>
      <c r="I395" s="62"/>
      <c r="J395" s="62"/>
      <c r="K395" s="62"/>
      <c r="L395" s="62"/>
      <c r="M395" s="62"/>
      <c r="N395" s="64">
        <v>75006.85</v>
      </c>
      <c r="O395" s="63">
        <f t="shared" si="74"/>
        <v>75006.85</v>
      </c>
      <c r="P395" s="126"/>
      <c r="Q395" s="141"/>
    </row>
    <row r="396" spans="1:17" ht="15" customHeight="1">
      <c r="A396" s="181"/>
      <c r="B396" s="192"/>
      <c r="C396" s="179"/>
      <c r="D396" s="181"/>
      <c r="E396" s="181"/>
      <c r="F396" s="181"/>
      <c r="G396" s="181"/>
      <c r="H396" s="61" t="s">
        <v>60</v>
      </c>
      <c r="I396" s="62"/>
      <c r="J396" s="62"/>
      <c r="K396" s="62"/>
      <c r="L396" s="62"/>
      <c r="M396" s="62"/>
      <c r="N396" s="62"/>
      <c r="O396" s="63">
        <f t="shared" si="74"/>
        <v>0</v>
      </c>
      <c r="P396" s="126"/>
      <c r="Q396" s="141"/>
    </row>
    <row r="397" spans="1:17" ht="15.75" customHeight="1">
      <c r="A397" s="181"/>
      <c r="B397" s="192"/>
      <c r="C397" s="180"/>
      <c r="D397" s="181"/>
      <c r="E397" s="181"/>
      <c r="F397" s="181"/>
      <c r="G397" s="181"/>
      <c r="H397" s="61" t="s">
        <v>61</v>
      </c>
      <c r="I397" s="64">
        <f aca="true" t="shared" si="82" ref="I397:N397">I393+I394+I395+I396</f>
        <v>0</v>
      </c>
      <c r="J397" s="64">
        <f t="shared" si="82"/>
        <v>0</v>
      </c>
      <c r="K397" s="64">
        <f t="shared" si="82"/>
        <v>0</v>
      </c>
      <c r="L397" s="64">
        <f t="shared" si="82"/>
        <v>0</v>
      </c>
      <c r="M397" s="64">
        <f t="shared" si="82"/>
        <v>0</v>
      </c>
      <c r="N397" s="64">
        <f t="shared" si="82"/>
        <v>368689.82999999996</v>
      </c>
      <c r="O397" s="63">
        <f t="shared" si="74"/>
        <v>368689.82999999996</v>
      </c>
      <c r="P397" s="126">
        <f>P393+P394+P395+P396</f>
        <v>0</v>
      </c>
      <c r="Q397" s="141"/>
    </row>
    <row r="398" spans="1:17" ht="19.5" customHeight="1">
      <c r="A398" s="181">
        <v>77</v>
      </c>
      <c r="B398" s="192" t="s">
        <v>31</v>
      </c>
      <c r="C398" s="178" t="s">
        <v>382</v>
      </c>
      <c r="D398" s="181" t="s">
        <v>32</v>
      </c>
      <c r="E398" s="181"/>
      <c r="F398" s="181" t="s">
        <v>56</v>
      </c>
      <c r="G398" s="181"/>
      <c r="H398" s="61" t="s">
        <v>57</v>
      </c>
      <c r="I398" s="62"/>
      <c r="J398" s="62"/>
      <c r="K398" s="62"/>
      <c r="L398" s="62"/>
      <c r="M398" s="62"/>
      <c r="N398" s="62"/>
      <c r="O398" s="63">
        <f t="shared" si="74"/>
        <v>0</v>
      </c>
      <c r="P398" s="126"/>
      <c r="Q398" s="141"/>
    </row>
    <row r="399" spans="1:17" ht="18.75" customHeight="1">
      <c r="A399" s="181"/>
      <c r="B399" s="192"/>
      <c r="C399" s="179"/>
      <c r="D399" s="181"/>
      <c r="E399" s="181"/>
      <c r="F399" s="181"/>
      <c r="G399" s="181"/>
      <c r="H399" s="61" t="s">
        <v>58</v>
      </c>
      <c r="I399" s="62"/>
      <c r="J399" s="62"/>
      <c r="K399" s="62"/>
      <c r="L399" s="62"/>
      <c r="M399" s="62"/>
      <c r="N399" s="64">
        <v>293682.98</v>
      </c>
      <c r="O399" s="63">
        <f t="shared" si="74"/>
        <v>293682.98</v>
      </c>
      <c r="P399" s="126"/>
      <c r="Q399" s="141"/>
    </row>
    <row r="400" spans="1:17" ht="18.75" customHeight="1">
      <c r="A400" s="181"/>
      <c r="B400" s="192"/>
      <c r="C400" s="179"/>
      <c r="D400" s="181"/>
      <c r="E400" s="181"/>
      <c r="F400" s="181"/>
      <c r="G400" s="181"/>
      <c r="H400" s="61" t="s">
        <v>59</v>
      </c>
      <c r="I400" s="62"/>
      <c r="J400" s="62"/>
      <c r="K400" s="62"/>
      <c r="L400" s="62"/>
      <c r="M400" s="62"/>
      <c r="N400" s="64">
        <v>75006.85</v>
      </c>
      <c r="O400" s="63">
        <f t="shared" si="74"/>
        <v>75006.85</v>
      </c>
      <c r="P400" s="126"/>
      <c r="Q400" s="141"/>
    </row>
    <row r="401" spans="1:17" ht="18" customHeight="1">
      <c r="A401" s="181"/>
      <c r="B401" s="192"/>
      <c r="C401" s="179"/>
      <c r="D401" s="181"/>
      <c r="E401" s="181"/>
      <c r="F401" s="181"/>
      <c r="G401" s="181"/>
      <c r="H401" s="61" t="s">
        <v>60</v>
      </c>
      <c r="I401" s="62"/>
      <c r="J401" s="62"/>
      <c r="K401" s="62"/>
      <c r="L401" s="62"/>
      <c r="M401" s="62"/>
      <c r="N401" s="62"/>
      <c r="O401" s="63">
        <f t="shared" si="74"/>
        <v>0</v>
      </c>
      <c r="P401" s="126"/>
      <c r="Q401" s="141"/>
    </row>
    <row r="402" spans="1:17" ht="18.75" customHeight="1">
      <c r="A402" s="181"/>
      <c r="B402" s="192"/>
      <c r="C402" s="180"/>
      <c r="D402" s="181"/>
      <c r="E402" s="181"/>
      <c r="F402" s="181"/>
      <c r="G402" s="181"/>
      <c r="H402" s="61" t="s">
        <v>61</v>
      </c>
      <c r="I402" s="64">
        <f aca="true" t="shared" si="83" ref="I402:N402">I398+I399+I400+I401</f>
        <v>0</v>
      </c>
      <c r="J402" s="64">
        <f t="shared" si="83"/>
        <v>0</v>
      </c>
      <c r="K402" s="64">
        <f t="shared" si="83"/>
        <v>0</v>
      </c>
      <c r="L402" s="64">
        <f t="shared" si="83"/>
        <v>0</v>
      </c>
      <c r="M402" s="64">
        <f t="shared" si="83"/>
        <v>0</v>
      </c>
      <c r="N402" s="64">
        <f t="shared" si="83"/>
        <v>368689.82999999996</v>
      </c>
      <c r="O402" s="63">
        <f t="shared" si="74"/>
        <v>368689.82999999996</v>
      </c>
      <c r="P402" s="126">
        <f>P398+P399+P400+P401</f>
        <v>0</v>
      </c>
      <c r="Q402" s="141"/>
    </row>
    <row r="403" spans="1:17" ht="18.75" customHeight="1">
      <c r="A403" s="181">
        <v>78</v>
      </c>
      <c r="B403" s="192" t="s">
        <v>31</v>
      </c>
      <c r="C403" s="178" t="s">
        <v>383</v>
      </c>
      <c r="D403" s="181" t="s">
        <v>32</v>
      </c>
      <c r="E403" s="181"/>
      <c r="F403" s="181" t="s">
        <v>56</v>
      </c>
      <c r="G403" s="181"/>
      <c r="H403" s="61" t="s">
        <v>57</v>
      </c>
      <c r="I403" s="62"/>
      <c r="J403" s="62"/>
      <c r="K403" s="62"/>
      <c r="L403" s="62"/>
      <c r="M403" s="62"/>
      <c r="N403" s="62"/>
      <c r="O403" s="63">
        <f t="shared" si="74"/>
        <v>0</v>
      </c>
      <c r="P403" s="126"/>
      <c r="Q403" s="141"/>
    </row>
    <row r="404" spans="1:17" ht="16.5" customHeight="1">
      <c r="A404" s="181"/>
      <c r="B404" s="192"/>
      <c r="C404" s="179"/>
      <c r="D404" s="181"/>
      <c r="E404" s="181"/>
      <c r="F404" s="181"/>
      <c r="G404" s="181"/>
      <c r="H404" s="61" t="s">
        <v>58</v>
      </c>
      <c r="I404" s="62"/>
      <c r="J404" s="62"/>
      <c r="K404" s="62"/>
      <c r="L404" s="62"/>
      <c r="M404" s="62"/>
      <c r="N404" s="62"/>
      <c r="O404" s="63">
        <f t="shared" si="74"/>
        <v>0</v>
      </c>
      <c r="P404" s="126">
        <v>293682.98</v>
      </c>
      <c r="Q404" s="141"/>
    </row>
    <row r="405" spans="1:17" ht="16.5" customHeight="1">
      <c r="A405" s="181"/>
      <c r="B405" s="192"/>
      <c r="C405" s="179"/>
      <c r="D405" s="181"/>
      <c r="E405" s="181"/>
      <c r="F405" s="181"/>
      <c r="G405" s="181"/>
      <c r="H405" s="61" t="s">
        <v>59</v>
      </c>
      <c r="I405" s="62"/>
      <c r="J405" s="62"/>
      <c r="K405" s="62"/>
      <c r="L405" s="62"/>
      <c r="M405" s="62"/>
      <c r="N405" s="62"/>
      <c r="O405" s="63">
        <f t="shared" si="74"/>
        <v>0</v>
      </c>
      <c r="P405" s="126"/>
      <c r="Q405" s="141"/>
    </row>
    <row r="406" spans="1:17" ht="13.5" customHeight="1">
      <c r="A406" s="181"/>
      <c r="B406" s="192"/>
      <c r="C406" s="179"/>
      <c r="D406" s="181"/>
      <c r="E406" s="181"/>
      <c r="F406" s="181"/>
      <c r="G406" s="181"/>
      <c r="H406" s="61" t="s">
        <v>60</v>
      </c>
      <c r="I406" s="62"/>
      <c r="J406" s="62"/>
      <c r="K406" s="62"/>
      <c r="L406" s="62"/>
      <c r="M406" s="62"/>
      <c r="N406" s="62"/>
      <c r="O406" s="63">
        <f t="shared" si="74"/>
        <v>0</v>
      </c>
      <c r="P406" s="126">
        <v>75006.85</v>
      </c>
      <c r="Q406" s="141"/>
    </row>
    <row r="407" spans="1:17" ht="13.5" customHeight="1">
      <c r="A407" s="181"/>
      <c r="B407" s="192"/>
      <c r="C407" s="180"/>
      <c r="D407" s="181"/>
      <c r="E407" s="181"/>
      <c r="F407" s="181"/>
      <c r="G407" s="181"/>
      <c r="H407" s="61" t="s">
        <v>61</v>
      </c>
      <c r="I407" s="64">
        <f aca="true" t="shared" si="84" ref="I407:N407">I403+I404+I405+I406</f>
        <v>0</v>
      </c>
      <c r="J407" s="64">
        <f t="shared" si="84"/>
        <v>0</v>
      </c>
      <c r="K407" s="64">
        <f t="shared" si="84"/>
        <v>0</v>
      </c>
      <c r="L407" s="64">
        <f t="shared" si="84"/>
        <v>0</v>
      </c>
      <c r="M407" s="64">
        <f t="shared" si="84"/>
        <v>0</v>
      </c>
      <c r="N407" s="64">
        <f t="shared" si="84"/>
        <v>0</v>
      </c>
      <c r="O407" s="63">
        <f aca="true" t="shared" si="85" ref="O407:O427">I407+J407+K407+L407+M407+N407</f>
        <v>0</v>
      </c>
      <c r="P407" s="126">
        <f>P403+P404+P405+P406</f>
        <v>368689.82999999996</v>
      </c>
      <c r="Q407" s="141"/>
    </row>
    <row r="408" spans="1:17" ht="17.25" customHeight="1">
      <c r="A408" s="181">
        <v>79</v>
      </c>
      <c r="B408" s="192" t="s">
        <v>31</v>
      </c>
      <c r="C408" s="178" t="s">
        <v>384</v>
      </c>
      <c r="D408" s="181" t="s">
        <v>32</v>
      </c>
      <c r="E408" s="181"/>
      <c r="F408" s="181" t="s">
        <v>56</v>
      </c>
      <c r="G408" s="181"/>
      <c r="H408" s="61" t="s">
        <v>57</v>
      </c>
      <c r="I408" s="62"/>
      <c r="J408" s="62"/>
      <c r="K408" s="62"/>
      <c r="L408" s="62"/>
      <c r="M408" s="62"/>
      <c r="N408" s="62"/>
      <c r="O408" s="63">
        <f t="shared" si="85"/>
        <v>0</v>
      </c>
      <c r="P408" s="126"/>
      <c r="Q408" s="141"/>
    </row>
    <row r="409" spans="1:17" ht="14.25" customHeight="1">
      <c r="A409" s="181"/>
      <c r="B409" s="192"/>
      <c r="C409" s="179"/>
      <c r="D409" s="181"/>
      <c r="E409" s="181"/>
      <c r="F409" s="181"/>
      <c r="G409" s="181"/>
      <c r="H409" s="61" t="s">
        <v>58</v>
      </c>
      <c r="I409" s="62"/>
      <c r="J409" s="62"/>
      <c r="K409" s="62"/>
      <c r="L409" s="62"/>
      <c r="M409" s="62"/>
      <c r="N409" s="62"/>
      <c r="O409" s="63">
        <f t="shared" si="85"/>
        <v>0</v>
      </c>
      <c r="P409" s="126">
        <v>234045.08</v>
      </c>
      <c r="Q409" s="141"/>
    </row>
    <row r="410" spans="1:17" ht="17.25" customHeight="1">
      <c r="A410" s="181"/>
      <c r="B410" s="192"/>
      <c r="C410" s="179"/>
      <c r="D410" s="181"/>
      <c r="E410" s="181"/>
      <c r="F410" s="181"/>
      <c r="G410" s="181"/>
      <c r="H410" s="61" t="s">
        <v>59</v>
      </c>
      <c r="I410" s="62"/>
      <c r="J410" s="62"/>
      <c r="K410" s="62"/>
      <c r="L410" s="62"/>
      <c r="M410" s="62"/>
      <c r="N410" s="62"/>
      <c r="O410" s="63">
        <f t="shared" si="85"/>
        <v>0</v>
      </c>
      <c r="P410" s="126">
        <v>59775.28</v>
      </c>
      <c r="Q410" s="141"/>
    </row>
    <row r="411" spans="1:17" ht="18" customHeight="1">
      <c r="A411" s="181"/>
      <c r="B411" s="192"/>
      <c r="C411" s="179"/>
      <c r="D411" s="181"/>
      <c r="E411" s="181"/>
      <c r="F411" s="181"/>
      <c r="G411" s="181"/>
      <c r="H411" s="61" t="s">
        <v>60</v>
      </c>
      <c r="I411" s="62"/>
      <c r="J411" s="62"/>
      <c r="K411" s="62"/>
      <c r="L411" s="62"/>
      <c r="M411" s="62"/>
      <c r="N411" s="62"/>
      <c r="O411" s="63">
        <f t="shared" si="85"/>
        <v>0</v>
      </c>
      <c r="P411" s="126"/>
      <c r="Q411" s="141"/>
    </row>
    <row r="412" spans="1:17" ht="14.25" customHeight="1">
      <c r="A412" s="181"/>
      <c r="B412" s="192"/>
      <c r="C412" s="180"/>
      <c r="D412" s="181"/>
      <c r="E412" s="181"/>
      <c r="F412" s="181"/>
      <c r="G412" s="181"/>
      <c r="H412" s="61" t="s">
        <v>61</v>
      </c>
      <c r="I412" s="64">
        <f aca="true" t="shared" si="86" ref="I412:N412">I408+I409+I410+I411</f>
        <v>0</v>
      </c>
      <c r="J412" s="64">
        <f t="shared" si="86"/>
        <v>0</v>
      </c>
      <c r="K412" s="64">
        <f t="shared" si="86"/>
        <v>0</v>
      </c>
      <c r="L412" s="64">
        <f t="shared" si="86"/>
        <v>0</v>
      </c>
      <c r="M412" s="64">
        <f t="shared" si="86"/>
        <v>0</v>
      </c>
      <c r="N412" s="64">
        <f t="shared" si="86"/>
        <v>0</v>
      </c>
      <c r="O412" s="63">
        <f t="shared" si="85"/>
        <v>0</v>
      </c>
      <c r="P412" s="126">
        <f>P408+P409+P410+P411</f>
        <v>293820.36</v>
      </c>
      <c r="Q412" s="141"/>
    </row>
    <row r="413" spans="1:17" ht="16.5" customHeight="1">
      <c r="A413" s="181">
        <v>80</v>
      </c>
      <c r="B413" s="192" t="s">
        <v>31</v>
      </c>
      <c r="C413" s="178" t="s">
        <v>385</v>
      </c>
      <c r="D413" s="181" t="s">
        <v>32</v>
      </c>
      <c r="E413" s="181"/>
      <c r="F413" s="181" t="s">
        <v>56</v>
      </c>
      <c r="G413" s="181"/>
      <c r="H413" s="61" t="s">
        <v>57</v>
      </c>
      <c r="I413" s="62"/>
      <c r="J413" s="62"/>
      <c r="K413" s="62"/>
      <c r="L413" s="62"/>
      <c r="M413" s="62"/>
      <c r="N413" s="62"/>
      <c r="O413" s="63">
        <f t="shared" si="85"/>
        <v>0</v>
      </c>
      <c r="P413" s="126"/>
      <c r="Q413" s="141"/>
    </row>
    <row r="414" spans="1:17" ht="17.25" customHeight="1">
      <c r="A414" s="181"/>
      <c r="B414" s="192"/>
      <c r="C414" s="179"/>
      <c r="D414" s="181"/>
      <c r="E414" s="181"/>
      <c r="F414" s="181"/>
      <c r="G414" s="181"/>
      <c r="H414" s="61" t="s">
        <v>58</v>
      </c>
      <c r="I414" s="62"/>
      <c r="J414" s="62"/>
      <c r="K414" s="62"/>
      <c r="L414" s="62"/>
      <c r="M414" s="62"/>
      <c r="N414" s="62"/>
      <c r="O414" s="63">
        <f t="shared" si="85"/>
        <v>0</v>
      </c>
      <c r="P414" s="126">
        <v>309000</v>
      </c>
      <c r="Q414" s="141"/>
    </row>
    <row r="415" spans="1:17" ht="14.25" customHeight="1">
      <c r="A415" s="181"/>
      <c r="B415" s="192"/>
      <c r="C415" s="179"/>
      <c r="D415" s="181"/>
      <c r="E415" s="181"/>
      <c r="F415" s="181"/>
      <c r="G415" s="181"/>
      <c r="H415" s="61" t="s">
        <v>59</v>
      </c>
      <c r="I415" s="62"/>
      <c r="J415" s="62"/>
      <c r="K415" s="62"/>
      <c r="L415" s="62"/>
      <c r="M415" s="62"/>
      <c r="N415" s="62"/>
      <c r="O415" s="63">
        <f t="shared" si="85"/>
        <v>0</v>
      </c>
      <c r="P415" s="126">
        <v>30000</v>
      </c>
      <c r="Q415" s="141"/>
    </row>
    <row r="416" spans="1:17" ht="14.25" customHeight="1">
      <c r="A416" s="181"/>
      <c r="B416" s="192"/>
      <c r="C416" s="179"/>
      <c r="D416" s="181"/>
      <c r="E416" s="181"/>
      <c r="F416" s="181"/>
      <c r="G416" s="181"/>
      <c r="H416" s="61" t="s">
        <v>60</v>
      </c>
      <c r="I416" s="62"/>
      <c r="J416" s="62"/>
      <c r="K416" s="62"/>
      <c r="L416" s="62"/>
      <c r="M416" s="62"/>
      <c r="N416" s="62"/>
      <c r="O416" s="63">
        <f t="shared" si="85"/>
        <v>0</v>
      </c>
      <c r="P416" s="126"/>
      <c r="Q416" s="141"/>
    </row>
    <row r="417" spans="1:17" ht="18" customHeight="1">
      <c r="A417" s="181"/>
      <c r="B417" s="192"/>
      <c r="C417" s="180"/>
      <c r="D417" s="181"/>
      <c r="E417" s="181"/>
      <c r="F417" s="181"/>
      <c r="G417" s="181"/>
      <c r="H417" s="61" t="s">
        <v>61</v>
      </c>
      <c r="I417" s="64">
        <f aca="true" t="shared" si="87" ref="I417:N417">I413+I414+I415+I416</f>
        <v>0</v>
      </c>
      <c r="J417" s="64">
        <f t="shared" si="87"/>
        <v>0</v>
      </c>
      <c r="K417" s="64">
        <f t="shared" si="87"/>
        <v>0</v>
      </c>
      <c r="L417" s="64">
        <f t="shared" si="87"/>
        <v>0</v>
      </c>
      <c r="M417" s="64">
        <f t="shared" si="87"/>
        <v>0</v>
      </c>
      <c r="N417" s="64">
        <f t="shared" si="87"/>
        <v>0</v>
      </c>
      <c r="O417" s="63">
        <f t="shared" si="85"/>
        <v>0</v>
      </c>
      <c r="P417" s="126">
        <f>P413+P414+P415+P416</f>
        <v>339000</v>
      </c>
      <c r="Q417" s="141"/>
    </row>
    <row r="418" spans="1:17" ht="18.75" customHeight="1">
      <c r="A418" s="181">
        <v>81</v>
      </c>
      <c r="B418" s="192" t="s">
        <v>31</v>
      </c>
      <c r="C418" s="178" t="s">
        <v>386</v>
      </c>
      <c r="D418" s="181" t="s">
        <v>32</v>
      </c>
      <c r="E418" s="181"/>
      <c r="F418" s="181" t="s">
        <v>56</v>
      </c>
      <c r="G418" s="181"/>
      <c r="H418" s="61" t="s">
        <v>57</v>
      </c>
      <c r="I418" s="62"/>
      <c r="J418" s="62"/>
      <c r="K418" s="62"/>
      <c r="L418" s="62"/>
      <c r="M418" s="62"/>
      <c r="N418" s="62"/>
      <c r="O418" s="63">
        <f t="shared" si="85"/>
        <v>0</v>
      </c>
      <c r="P418" s="126"/>
      <c r="Q418" s="141"/>
    </row>
    <row r="419" spans="1:17" ht="15.75" customHeight="1">
      <c r="A419" s="181"/>
      <c r="B419" s="192"/>
      <c r="C419" s="179"/>
      <c r="D419" s="181"/>
      <c r="E419" s="181"/>
      <c r="F419" s="181"/>
      <c r="G419" s="181"/>
      <c r="H419" s="61" t="s">
        <v>58</v>
      </c>
      <c r="I419" s="62"/>
      <c r="J419" s="62"/>
      <c r="K419" s="62"/>
      <c r="L419" s="62"/>
      <c r="M419" s="62"/>
      <c r="N419" s="62"/>
      <c r="O419" s="63">
        <f t="shared" si="85"/>
        <v>0</v>
      </c>
      <c r="P419" s="126">
        <v>309000</v>
      </c>
      <c r="Q419" s="141"/>
    </row>
    <row r="420" spans="1:17" ht="13.5" customHeight="1">
      <c r="A420" s="181"/>
      <c r="B420" s="192"/>
      <c r="C420" s="179"/>
      <c r="D420" s="181"/>
      <c r="E420" s="181"/>
      <c r="F420" s="181"/>
      <c r="G420" s="181"/>
      <c r="H420" s="61" t="s">
        <v>59</v>
      </c>
      <c r="I420" s="62"/>
      <c r="J420" s="62"/>
      <c r="K420" s="62"/>
      <c r="L420" s="62"/>
      <c r="M420" s="62"/>
      <c r="N420" s="62"/>
      <c r="O420" s="63">
        <f t="shared" si="85"/>
        <v>0</v>
      </c>
      <c r="P420" s="126">
        <v>30000</v>
      </c>
      <c r="Q420" s="141"/>
    </row>
    <row r="421" spans="1:17" ht="15.75" customHeight="1">
      <c r="A421" s="181"/>
      <c r="B421" s="192"/>
      <c r="C421" s="179"/>
      <c r="D421" s="181"/>
      <c r="E421" s="181"/>
      <c r="F421" s="181"/>
      <c r="G421" s="181"/>
      <c r="H421" s="61" t="s">
        <v>60</v>
      </c>
      <c r="I421" s="62"/>
      <c r="J421" s="62"/>
      <c r="K421" s="62"/>
      <c r="L421" s="62"/>
      <c r="M421" s="62"/>
      <c r="N421" s="62"/>
      <c r="O421" s="63">
        <f t="shared" si="85"/>
        <v>0</v>
      </c>
      <c r="P421" s="126"/>
      <c r="Q421" s="141"/>
    </row>
    <row r="422" spans="1:17" ht="18" customHeight="1">
      <c r="A422" s="181"/>
      <c r="B422" s="192"/>
      <c r="C422" s="180"/>
      <c r="D422" s="181"/>
      <c r="E422" s="181"/>
      <c r="F422" s="181"/>
      <c r="G422" s="181"/>
      <c r="H422" s="61" t="s">
        <v>61</v>
      </c>
      <c r="I422" s="64">
        <f aca="true" t="shared" si="88" ref="I422:N422">I418+I419+I420+I421</f>
        <v>0</v>
      </c>
      <c r="J422" s="64">
        <f t="shared" si="88"/>
        <v>0</v>
      </c>
      <c r="K422" s="64">
        <f t="shared" si="88"/>
        <v>0</v>
      </c>
      <c r="L422" s="64">
        <f t="shared" si="88"/>
        <v>0</v>
      </c>
      <c r="M422" s="64">
        <f t="shared" si="88"/>
        <v>0</v>
      </c>
      <c r="N422" s="64">
        <f t="shared" si="88"/>
        <v>0</v>
      </c>
      <c r="O422" s="63">
        <f t="shared" si="85"/>
        <v>0</v>
      </c>
      <c r="P422" s="126">
        <f>P418+P419+P420+P421</f>
        <v>339000</v>
      </c>
      <c r="Q422" s="141"/>
    </row>
    <row r="423" spans="1:17" ht="15.75" customHeight="1">
      <c r="A423" s="181">
        <v>82</v>
      </c>
      <c r="B423" s="192" t="s">
        <v>31</v>
      </c>
      <c r="C423" s="178" t="s">
        <v>387</v>
      </c>
      <c r="D423" s="181" t="s">
        <v>32</v>
      </c>
      <c r="E423" s="181"/>
      <c r="F423" s="181" t="s">
        <v>56</v>
      </c>
      <c r="G423" s="181"/>
      <c r="H423" s="61" t="s">
        <v>57</v>
      </c>
      <c r="I423" s="62"/>
      <c r="J423" s="62"/>
      <c r="K423" s="62"/>
      <c r="L423" s="62"/>
      <c r="M423" s="62"/>
      <c r="N423" s="62"/>
      <c r="O423" s="63">
        <f t="shared" si="85"/>
        <v>0</v>
      </c>
      <c r="P423" s="126"/>
      <c r="Q423" s="141"/>
    </row>
    <row r="424" spans="1:17" ht="15.75">
      <c r="A424" s="181"/>
      <c r="B424" s="192"/>
      <c r="C424" s="179"/>
      <c r="D424" s="181"/>
      <c r="E424" s="181"/>
      <c r="F424" s="181"/>
      <c r="G424" s="181"/>
      <c r="H424" s="61" t="s">
        <v>58</v>
      </c>
      <c r="I424" s="62"/>
      <c r="J424" s="62"/>
      <c r="K424" s="62"/>
      <c r="L424" s="62"/>
      <c r="M424" s="62"/>
      <c r="N424" s="62"/>
      <c r="O424" s="63">
        <f t="shared" si="85"/>
        <v>0</v>
      </c>
      <c r="P424" s="126">
        <v>307000</v>
      </c>
      <c r="Q424" s="141"/>
    </row>
    <row r="425" spans="1:17" ht="15.75">
      <c r="A425" s="181"/>
      <c r="B425" s="192"/>
      <c r="C425" s="179"/>
      <c r="D425" s="181"/>
      <c r="E425" s="181"/>
      <c r="F425" s="181"/>
      <c r="G425" s="181"/>
      <c r="H425" s="61" t="s">
        <v>59</v>
      </c>
      <c r="I425" s="62"/>
      <c r="J425" s="62"/>
      <c r="K425" s="62"/>
      <c r="L425" s="62"/>
      <c r="M425" s="62"/>
      <c r="N425" s="62"/>
      <c r="O425" s="63">
        <f t="shared" si="85"/>
        <v>0</v>
      </c>
      <c r="P425" s="126">
        <v>27000</v>
      </c>
      <c r="Q425" s="141"/>
    </row>
    <row r="426" spans="1:17" ht="15.75">
      <c r="A426" s="181"/>
      <c r="B426" s="192"/>
      <c r="C426" s="179"/>
      <c r="D426" s="181"/>
      <c r="E426" s="181"/>
      <c r="F426" s="181"/>
      <c r="G426" s="181"/>
      <c r="H426" s="61" t="s">
        <v>60</v>
      </c>
      <c r="I426" s="62"/>
      <c r="J426" s="62"/>
      <c r="K426" s="62"/>
      <c r="L426" s="62"/>
      <c r="M426" s="62"/>
      <c r="N426" s="62"/>
      <c r="O426" s="63">
        <f t="shared" si="85"/>
        <v>0</v>
      </c>
      <c r="P426" s="126"/>
      <c r="Q426" s="141"/>
    </row>
    <row r="427" spans="1:17" ht="15.75">
      <c r="A427" s="181"/>
      <c r="B427" s="192"/>
      <c r="C427" s="180"/>
      <c r="D427" s="181"/>
      <c r="E427" s="181"/>
      <c r="F427" s="181"/>
      <c r="G427" s="181"/>
      <c r="H427" s="61" t="s">
        <v>61</v>
      </c>
      <c r="I427" s="64">
        <f aca="true" t="shared" si="89" ref="I427:N427">I423+I424+I425+I426</f>
        <v>0</v>
      </c>
      <c r="J427" s="64">
        <f t="shared" si="89"/>
        <v>0</v>
      </c>
      <c r="K427" s="64">
        <f t="shared" si="89"/>
        <v>0</v>
      </c>
      <c r="L427" s="64">
        <f t="shared" si="89"/>
        <v>0</v>
      </c>
      <c r="M427" s="64">
        <f t="shared" si="89"/>
        <v>0</v>
      </c>
      <c r="N427" s="64">
        <f t="shared" si="89"/>
        <v>0</v>
      </c>
      <c r="O427" s="63">
        <f t="shared" si="85"/>
        <v>0</v>
      </c>
      <c r="P427" s="126">
        <f>P423+P424+P425+P426</f>
        <v>334000</v>
      </c>
      <c r="Q427" s="141"/>
    </row>
    <row r="428" spans="1:16" ht="52.5" customHeight="1">
      <c r="A428" s="14" t="s">
        <v>62</v>
      </c>
      <c r="B428" s="200" t="s">
        <v>63</v>
      </c>
      <c r="C428" s="201"/>
      <c r="D428" s="201"/>
      <c r="E428" s="201"/>
      <c r="F428" s="201"/>
      <c r="G428" s="201"/>
      <c r="H428" s="202"/>
      <c r="I428" s="33">
        <f aca="true" t="shared" si="90" ref="I428:P428">I429</f>
        <v>0</v>
      </c>
      <c r="J428" s="33">
        <f t="shared" si="90"/>
        <v>0</v>
      </c>
      <c r="K428" s="33">
        <f t="shared" si="90"/>
        <v>1280509.22</v>
      </c>
      <c r="L428" s="33">
        <f>L429</f>
        <v>534467.73</v>
      </c>
      <c r="M428" s="33">
        <f>M429</f>
        <v>11174.380000000001</v>
      </c>
      <c r="N428" s="33">
        <f>N429</f>
        <v>0</v>
      </c>
      <c r="O428" s="36">
        <f t="shared" si="90"/>
        <v>1826151.3299999998</v>
      </c>
      <c r="P428" s="129">
        <f t="shared" si="90"/>
        <v>12542428.82</v>
      </c>
    </row>
    <row r="429" spans="1:16" ht="33.75" customHeight="1">
      <c r="A429" s="3" t="s">
        <v>64</v>
      </c>
      <c r="B429" s="165" t="s">
        <v>65</v>
      </c>
      <c r="C429" s="165"/>
      <c r="D429" s="165"/>
      <c r="E429" s="165"/>
      <c r="F429" s="165"/>
      <c r="G429" s="165"/>
      <c r="H429" s="165"/>
      <c r="I429" s="80">
        <f aca="true" t="shared" si="91" ref="I429:N429">I434+I439+I444+I449+I454+I459+I464+I469+I474+I479+I484+I489+I494+I499+I504+I509+I514+I519+I524+I529+I534+I539+I544+I549+I554+I559+I564+I569+I574+I579+I584+I589+I594+I599+I604</f>
        <v>0</v>
      </c>
      <c r="J429" s="80">
        <f t="shared" si="91"/>
        <v>0</v>
      </c>
      <c r="K429" s="80">
        <f t="shared" si="91"/>
        <v>1280509.22</v>
      </c>
      <c r="L429" s="80">
        <f t="shared" si="91"/>
        <v>534467.73</v>
      </c>
      <c r="M429" s="80">
        <f t="shared" si="91"/>
        <v>11174.380000000001</v>
      </c>
      <c r="N429" s="80">
        <f t="shared" si="91"/>
        <v>0</v>
      </c>
      <c r="O429" s="81">
        <f>I429+J429+K429+L429+M429+N429</f>
        <v>1826151.3299999998</v>
      </c>
      <c r="P429" s="130">
        <f>P434+P439+P444+P449+P454+P459+P464+P469+P474+P479+P484+P489+P494+P499+P504+P509+P514+P519+P524+P529+P534+P539+P544+P549+P554+P559+P564+P569+P574+P579+P584+P589+P594+P599+P604</f>
        <v>12542428.82</v>
      </c>
    </row>
    <row r="430" spans="1:16" ht="13.5" customHeight="1">
      <c r="A430" s="203">
        <v>83</v>
      </c>
      <c r="B430" s="214" t="s">
        <v>66</v>
      </c>
      <c r="C430" s="205" t="s">
        <v>125</v>
      </c>
      <c r="D430" s="208" t="s">
        <v>32</v>
      </c>
      <c r="E430" s="209"/>
      <c r="F430" s="208" t="s">
        <v>56</v>
      </c>
      <c r="G430" s="209"/>
      <c r="H430" s="67" t="s">
        <v>57</v>
      </c>
      <c r="I430" s="62"/>
      <c r="J430" s="62"/>
      <c r="K430" s="62"/>
      <c r="L430" s="62"/>
      <c r="M430" s="62"/>
      <c r="N430" s="62"/>
      <c r="O430" s="68">
        <f>-I430+J430+K430+L430+M430+N430</f>
        <v>0</v>
      </c>
      <c r="P430" s="126">
        <v>466251.39</v>
      </c>
    </row>
    <row r="431" spans="1:16" ht="15.75">
      <c r="A431" s="203"/>
      <c r="B431" s="214"/>
      <c r="C431" s="206"/>
      <c r="D431" s="210"/>
      <c r="E431" s="211"/>
      <c r="F431" s="210"/>
      <c r="G431" s="211"/>
      <c r="H431" s="67" t="s">
        <v>58</v>
      </c>
      <c r="I431" s="62"/>
      <c r="J431" s="62"/>
      <c r="K431" s="62"/>
      <c r="L431" s="62"/>
      <c r="M431" s="62"/>
      <c r="N431" s="62"/>
      <c r="O431" s="68">
        <f aca="true" t="shared" si="92" ref="O431:O494">-I431+J431+K431+L431+M431+N431</f>
        <v>0</v>
      </c>
      <c r="P431" s="126">
        <v>155417.13</v>
      </c>
    </row>
    <row r="432" spans="1:16" ht="15.75">
      <c r="A432" s="203"/>
      <c r="B432" s="214"/>
      <c r="C432" s="206"/>
      <c r="D432" s="210"/>
      <c r="E432" s="211"/>
      <c r="F432" s="210"/>
      <c r="G432" s="211"/>
      <c r="H432" s="67" t="s">
        <v>59</v>
      </c>
      <c r="I432" s="62"/>
      <c r="J432" s="62"/>
      <c r="K432" s="62"/>
      <c r="L432" s="62"/>
      <c r="M432" s="62"/>
      <c r="N432" s="62"/>
      <c r="O432" s="68">
        <f t="shared" si="92"/>
        <v>0</v>
      </c>
      <c r="P432" s="126">
        <v>155417.13</v>
      </c>
    </row>
    <row r="433" spans="1:16" ht="15.75">
      <c r="A433" s="203"/>
      <c r="B433" s="214"/>
      <c r="C433" s="206"/>
      <c r="D433" s="210"/>
      <c r="E433" s="211"/>
      <c r="F433" s="210"/>
      <c r="G433" s="211"/>
      <c r="H433" s="67" t="s">
        <v>60</v>
      </c>
      <c r="I433" s="62"/>
      <c r="J433" s="62"/>
      <c r="K433" s="62"/>
      <c r="L433" s="62"/>
      <c r="M433" s="62"/>
      <c r="N433" s="62"/>
      <c r="O433" s="68">
        <f t="shared" si="92"/>
        <v>0</v>
      </c>
      <c r="P433" s="126"/>
    </row>
    <row r="434" spans="1:16" ht="15.75">
      <c r="A434" s="203"/>
      <c r="B434" s="214"/>
      <c r="C434" s="207"/>
      <c r="D434" s="212"/>
      <c r="E434" s="213"/>
      <c r="F434" s="212"/>
      <c r="G434" s="213"/>
      <c r="H434" s="67" t="s">
        <v>61</v>
      </c>
      <c r="I434" s="64">
        <f aca="true" t="shared" si="93" ref="I434:N434">I430+I431+I432+I433</f>
        <v>0</v>
      </c>
      <c r="J434" s="64">
        <f t="shared" si="93"/>
        <v>0</v>
      </c>
      <c r="K434" s="64">
        <f t="shared" si="93"/>
        <v>0</v>
      </c>
      <c r="L434" s="64">
        <f t="shared" si="93"/>
        <v>0</v>
      </c>
      <c r="M434" s="64">
        <f t="shared" si="93"/>
        <v>0</v>
      </c>
      <c r="N434" s="64">
        <f t="shared" si="93"/>
        <v>0</v>
      </c>
      <c r="O434" s="68">
        <f t="shared" si="92"/>
        <v>0</v>
      </c>
      <c r="P434" s="126">
        <f>P430+P431+P432+P433</f>
        <v>777085.65</v>
      </c>
    </row>
    <row r="435" spans="1:16" ht="13.5" customHeight="1">
      <c r="A435" s="203">
        <v>84</v>
      </c>
      <c r="B435" s="214" t="s">
        <v>66</v>
      </c>
      <c r="C435" s="205" t="s">
        <v>388</v>
      </c>
      <c r="D435" s="208" t="s">
        <v>32</v>
      </c>
      <c r="E435" s="209"/>
      <c r="F435" s="208" t="s">
        <v>56</v>
      </c>
      <c r="G435" s="209"/>
      <c r="H435" s="67" t="s">
        <v>57</v>
      </c>
      <c r="I435" s="62"/>
      <c r="J435" s="62"/>
      <c r="K435" s="62"/>
      <c r="L435" s="62"/>
      <c r="M435" s="62"/>
      <c r="N435" s="62"/>
      <c r="O435" s="68">
        <f>-I435+J435+K435+L435+M435+N435</f>
        <v>0</v>
      </c>
      <c r="P435" s="126"/>
    </row>
    <row r="436" spans="1:16" ht="15.75">
      <c r="A436" s="203"/>
      <c r="B436" s="214"/>
      <c r="C436" s="206"/>
      <c r="D436" s="210"/>
      <c r="E436" s="211"/>
      <c r="F436" s="210"/>
      <c r="G436" s="211"/>
      <c r="H436" s="67" t="s">
        <v>58</v>
      </c>
      <c r="I436" s="62"/>
      <c r="J436" s="62"/>
      <c r="K436" s="62"/>
      <c r="L436" s="62"/>
      <c r="M436" s="62"/>
      <c r="N436" s="62"/>
      <c r="O436" s="68">
        <f t="shared" si="92"/>
        <v>0</v>
      </c>
      <c r="P436" s="126"/>
    </row>
    <row r="437" spans="1:16" ht="15.75">
      <c r="A437" s="203"/>
      <c r="B437" s="214"/>
      <c r="C437" s="206"/>
      <c r="D437" s="210"/>
      <c r="E437" s="211"/>
      <c r="F437" s="210"/>
      <c r="G437" s="211"/>
      <c r="H437" s="67" t="s">
        <v>59</v>
      </c>
      <c r="I437" s="62"/>
      <c r="J437" s="62"/>
      <c r="K437" s="62"/>
      <c r="L437" s="62"/>
      <c r="M437" s="62"/>
      <c r="N437" s="62"/>
      <c r="O437" s="68">
        <f t="shared" si="92"/>
        <v>0</v>
      </c>
      <c r="P437" s="126">
        <v>17167.93</v>
      </c>
    </row>
    <row r="438" spans="1:16" ht="15.75">
      <c r="A438" s="203"/>
      <c r="B438" s="214"/>
      <c r="C438" s="206"/>
      <c r="D438" s="210"/>
      <c r="E438" s="211"/>
      <c r="F438" s="210"/>
      <c r="G438" s="211"/>
      <c r="H438" s="67" t="s">
        <v>60</v>
      </c>
      <c r="I438" s="62"/>
      <c r="J438" s="62"/>
      <c r="K438" s="62"/>
      <c r="L438" s="62"/>
      <c r="M438" s="62"/>
      <c r="N438" s="62"/>
      <c r="O438" s="68">
        <f t="shared" si="92"/>
        <v>0</v>
      </c>
      <c r="P438" s="126"/>
    </row>
    <row r="439" spans="1:16" ht="15.75">
      <c r="A439" s="203"/>
      <c r="B439" s="214"/>
      <c r="C439" s="207"/>
      <c r="D439" s="212"/>
      <c r="E439" s="213"/>
      <c r="F439" s="212"/>
      <c r="G439" s="213"/>
      <c r="H439" s="67" t="s">
        <v>61</v>
      </c>
      <c r="I439" s="64">
        <f aca="true" t="shared" si="94" ref="I439:N439">I435+I436+I437+I438</f>
        <v>0</v>
      </c>
      <c r="J439" s="64">
        <f t="shared" si="94"/>
        <v>0</v>
      </c>
      <c r="K439" s="64">
        <f t="shared" si="94"/>
        <v>0</v>
      </c>
      <c r="L439" s="64">
        <f t="shared" si="94"/>
        <v>0</v>
      </c>
      <c r="M439" s="64">
        <f t="shared" si="94"/>
        <v>0</v>
      </c>
      <c r="N439" s="64">
        <f t="shared" si="94"/>
        <v>0</v>
      </c>
      <c r="O439" s="68">
        <f t="shared" si="92"/>
        <v>0</v>
      </c>
      <c r="P439" s="126">
        <f>P435+P436+P437+P438</f>
        <v>17167.93</v>
      </c>
    </row>
    <row r="440" spans="1:16" ht="13.5" customHeight="1">
      <c r="A440" s="203">
        <v>85</v>
      </c>
      <c r="B440" s="204" t="s">
        <v>66</v>
      </c>
      <c r="C440" s="205" t="s">
        <v>240</v>
      </c>
      <c r="D440" s="208" t="s">
        <v>32</v>
      </c>
      <c r="E440" s="209"/>
      <c r="F440" s="208" t="s">
        <v>56</v>
      </c>
      <c r="G440" s="209"/>
      <c r="H440" s="67" t="s">
        <v>57</v>
      </c>
      <c r="I440" s="62"/>
      <c r="J440" s="62"/>
      <c r="K440" s="62"/>
      <c r="L440" s="62"/>
      <c r="M440" s="62"/>
      <c r="N440" s="62"/>
      <c r="O440" s="68">
        <f>-I440+J440+K440+L440+M440+N440</f>
        <v>0</v>
      </c>
      <c r="P440" s="126"/>
    </row>
    <row r="441" spans="1:16" ht="15" customHeight="1">
      <c r="A441" s="203"/>
      <c r="B441" s="204"/>
      <c r="C441" s="206"/>
      <c r="D441" s="210"/>
      <c r="E441" s="211"/>
      <c r="F441" s="210"/>
      <c r="G441" s="211"/>
      <c r="H441" s="67" t="s">
        <v>58</v>
      </c>
      <c r="I441" s="62"/>
      <c r="J441" s="62"/>
      <c r="K441" s="64">
        <v>709825.85</v>
      </c>
      <c r="L441" s="62"/>
      <c r="M441" s="62"/>
      <c r="N441" s="62"/>
      <c r="O441" s="68">
        <f t="shared" si="92"/>
        <v>709825.85</v>
      </c>
      <c r="P441" s="126"/>
    </row>
    <row r="442" spans="1:16" ht="15.75">
      <c r="A442" s="203"/>
      <c r="B442" s="204"/>
      <c r="C442" s="206"/>
      <c r="D442" s="210"/>
      <c r="E442" s="211"/>
      <c r="F442" s="210"/>
      <c r="G442" s="211"/>
      <c r="H442" s="67" t="s">
        <v>59</v>
      </c>
      <c r="I442" s="62"/>
      <c r="J442" s="62"/>
      <c r="K442" s="64">
        <v>75852.43</v>
      </c>
      <c r="L442" s="62"/>
      <c r="M442" s="62"/>
      <c r="N442" s="62"/>
      <c r="O442" s="68">
        <f t="shared" si="92"/>
        <v>75852.43</v>
      </c>
      <c r="P442" s="126"/>
    </row>
    <row r="443" spans="1:16" ht="15.75">
      <c r="A443" s="203"/>
      <c r="B443" s="204"/>
      <c r="C443" s="206"/>
      <c r="D443" s="210"/>
      <c r="E443" s="211"/>
      <c r="F443" s="210"/>
      <c r="G443" s="211"/>
      <c r="H443" s="67" t="s">
        <v>60</v>
      </c>
      <c r="I443" s="62"/>
      <c r="J443" s="62"/>
      <c r="K443" s="62"/>
      <c r="L443" s="62"/>
      <c r="M443" s="62"/>
      <c r="N443" s="62"/>
      <c r="O443" s="68">
        <f t="shared" si="92"/>
        <v>0</v>
      </c>
      <c r="P443" s="126"/>
    </row>
    <row r="444" spans="1:16" ht="15.75">
      <c r="A444" s="203"/>
      <c r="B444" s="204"/>
      <c r="C444" s="207"/>
      <c r="D444" s="212"/>
      <c r="E444" s="213"/>
      <c r="F444" s="212"/>
      <c r="G444" s="213"/>
      <c r="H444" s="67" t="s">
        <v>61</v>
      </c>
      <c r="I444" s="64">
        <f aca="true" t="shared" si="95" ref="I444:N444">I440+I441+I442+I443</f>
        <v>0</v>
      </c>
      <c r="J444" s="64">
        <f t="shared" si="95"/>
        <v>0</v>
      </c>
      <c r="K444" s="64">
        <f t="shared" si="95"/>
        <v>785678.28</v>
      </c>
      <c r="L444" s="64">
        <f t="shared" si="95"/>
        <v>0</v>
      </c>
      <c r="M444" s="64">
        <f t="shared" si="95"/>
        <v>0</v>
      </c>
      <c r="N444" s="64">
        <f t="shared" si="95"/>
        <v>0</v>
      </c>
      <c r="O444" s="68">
        <f t="shared" si="92"/>
        <v>785678.28</v>
      </c>
      <c r="P444" s="126">
        <f>P440+P441+P442+P443</f>
        <v>0</v>
      </c>
    </row>
    <row r="445" spans="1:16" ht="13.5" customHeight="1">
      <c r="A445" s="203">
        <v>86</v>
      </c>
      <c r="B445" s="204" t="s">
        <v>66</v>
      </c>
      <c r="C445" s="205" t="s">
        <v>393</v>
      </c>
      <c r="D445" s="208" t="s">
        <v>32</v>
      </c>
      <c r="E445" s="209"/>
      <c r="F445" s="208" t="s">
        <v>56</v>
      </c>
      <c r="G445" s="209"/>
      <c r="H445" s="67" t="s">
        <v>57</v>
      </c>
      <c r="I445" s="62"/>
      <c r="J445" s="62"/>
      <c r="K445" s="62"/>
      <c r="L445" s="62"/>
      <c r="M445" s="62"/>
      <c r="N445" s="62"/>
      <c r="O445" s="68">
        <f t="shared" si="92"/>
        <v>0</v>
      </c>
      <c r="P445" s="126"/>
    </row>
    <row r="446" spans="1:16" ht="15" customHeight="1">
      <c r="A446" s="203"/>
      <c r="B446" s="204"/>
      <c r="C446" s="206"/>
      <c r="D446" s="210"/>
      <c r="E446" s="211"/>
      <c r="F446" s="210"/>
      <c r="G446" s="211"/>
      <c r="H446" s="67" t="s">
        <v>58</v>
      </c>
      <c r="I446" s="62"/>
      <c r="J446" s="62"/>
      <c r="K446" s="62"/>
      <c r="L446" s="62"/>
      <c r="M446" s="62"/>
      <c r="N446" s="62"/>
      <c r="O446" s="68">
        <f t="shared" si="92"/>
        <v>0</v>
      </c>
      <c r="P446" s="126"/>
    </row>
    <row r="447" spans="1:16" ht="15.75">
      <c r="A447" s="203"/>
      <c r="B447" s="204"/>
      <c r="C447" s="206"/>
      <c r="D447" s="210"/>
      <c r="E447" s="211"/>
      <c r="F447" s="210"/>
      <c r="G447" s="211"/>
      <c r="H447" s="67" t="s">
        <v>59</v>
      </c>
      <c r="I447" s="62"/>
      <c r="J447" s="62"/>
      <c r="K447" s="62"/>
      <c r="L447" s="62"/>
      <c r="M447" s="62"/>
      <c r="N447" s="62"/>
      <c r="O447" s="68">
        <f t="shared" si="92"/>
        <v>0</v>
      </c>
      <c r="P447" s="126"/>
    </row>
    <row r="448" spans="1:16" ht="15.75">
      <c r="A448" s="203"/>
      <c r="B448" s="204"/>
      <c r="C448" s="206"/>
      <c r="D448" s="210"/>
      <c r="E448" s="211"/>
      <c r="F448" s="210"/>
      <c r="G448" s="211"/>
      <c r="H448" s="67" t="s">
        <v>60</v>
      </c>
      <c r="I448" s="62"/>
      <c r="J448" s="62"/>
      <c r="K448" s="62"/>
      <c r="L448" s="62"/>
      <c r="M448" s="62"/>
      <c r="N448" s="62"/>
      <c r="O448" s="68">
        <f t="shared" si="92"/>
        <v>0</v>
      </c>
      <c r="P448" s="126">
        <v>1263378.08</v>
      </c>
    </row>
    <row r="449" spans="1:16" ht="15.75">
      <c r="A449" s="203"/>
      <c r="B449" s="204"/>
      <c r="C449" s="207"/>
      <c r="D449" s="212"/>
      <c r="E449" s="213"/>
      <c r="F449" s="212"/>
      <c r="G449" s="213"/>
      <c r="H449" s="67" t="s">
        <v>61</v>
      </c>
      <c r="I449" s="64">
        <f aca="true" t="shared" si="96" ref="I449:N449">I445+I446+I447+I448</f>
        <v>0</v>
      </c>
      <c r="J449" s="64">
        <f t="shared" si="96"/>
        <v>0</v>
      </c>
      <c r="K449" s="64">
        <f t="shared" si="96"/>
        <v>0</v>
      </c>
      <c r="L449" s="64">
        <f t="shared" si="96"/>
        <v>0</v>
      </c>
      <c r="M449" s="64">
        <f t="shared" si="96"/>
        <v>0</v>
      </c>
      <c r="N449" s="64">
        <f t="shared" si="96"/>
        <v>0</v>
      </c>
      <c r="O449" s="68">
        <f t="shared" si="92"/>
        <v>0</v>
      </c>
      <c r="P449" s="126">
        <f>P445+P446+P447+P448</f>
        <v>1263378.08</v>
      </c>
    </row>
    <row r="450" spans="1:16" ht="13.5" customHeight="1">
      <c r="A450" s="203">
        <v>87</v>
      </c>
      <c r="B450" s="204" t="s">
        <v>66</v>
      </c>
      <c r="C450" s="205" t="s">
        <v>150</v>
      </c>
      <c r="D450" s="208" t="s">
        <v>32</v>
      </c>
      <c r="E450" s="209"/>
      <c r="F450" s="208" t="s">
        <v>56</v>
      </c>
      <c r="G450" s="209"/>
      <c r="H450" s="67" t="s">
        <v>57</v>
      </c>
      <c r="I450" s="62"/>
      <c r="J450" s="62"/>
      <c r="K450" s="62"/>
      <c r="L450" s="62"/>
      <c r="M450" s="62"/>
      <c r="N450" s="62"/>
      <c r="O450" s="68">
        <f t="shared" si="92"/>
        <v>0</v>
      </c>
      <c r="P450" s="126"/>
    </row>
    <row r="451" spans="1:16" ht="16.5" customHeight="1">
      <c r="A451" s="203"/>
      <c r="B451" s="204"/>
      <c r="C451" s="206"/>
      <c r="D451" s="210"/>
      <c r="E451" s="211"/>
      <c r="F451" s="210"/>
      <c r="G451" s="211"/>
      <c r="H451" s="67" t="s">
        <v>58</v>
      </c>
      <c r="I451" s="62"/>
      <c r="J451" s="62"/>
      <c r="K451" s="62"/>
      <c r="L451" s="62"/>
      <c r="M451" s="62"/>
      <c r="N451" s="62"/>
      <c r="O451" s="68">
        <f t="shared" si="92"/>
        <v>0</v>
      </c>
      <c r="P451" s="126"/>
    </row>
    <row r="452" spans="1:16" ht="15.75">
      <c r="A452" s="203"/>
      <c r="B452" s="204"/>
      <c r="C452" s="206"/>
      <c r="D452" s="210"/>
      <c r="E452" s="211"/>
      <c r="F452" s="210"/>
      <c r="G452" s="211"/>
      <c r="H452" s="67" t="s">
        <v>59</v>
      </c>
      <c r="I452" s="62"/>
      <c r="J452" s="62"/>
      <c r="K452" s="62"/>
      <c r="L452" s="62"/>
      <c r="M452" s="62"/>
      <c r="N452" s="62"/>
      <c r="O452" s="68">
        <f t="shared" si="92"/>
        <v>0</v>
      </c>
      <c r="P452" s="126"/>
    </row>
    <row r="453" spans="1:16" ht="15.75">
      <c r="A453" s="203"/>
      <c r="B453" s="204"/>
      <c r="C453" s="206"/>
      <c r="D453" s="210"/>
      <c r="E453" s="211"/>
      <c r="F453" s="210"/>
      <c r="G453" s="211"/>
      <c r="H453" s="67" t="s">
        <v>60</v>
      </c>
      <c r="I453" s="62"/>
      <c r="J453" s="62"/>
      <c r="K453" s="62"/>
      <c r="L453" s="62"/>
      <c r="M453" s="62"/>
      <c r="N453" s="62"/>
      <c r="O453" s="68">
        <f t="shared" si="92"/>
        <v>0</v>
      </c>
      <c r="P453" s="126">
        <v>1844286.66</v>
      </c>
    </row>
    <row r="454" spans="1:16" ht="15.75">
      <c r="A454" s="203"/>
      <c r="B454" s="204"/>
      <c r="C454" s="207"/>
      <c r="D454" s="212"/>
      <c r="E454" s="213"/>
      <c r="F454" s="212"/>
      <c r="G454" s="213"/>
      <c r="H454" s="67" t="s">
        <v>61</v>
      </c>
      <c r="I454" s="64">
        <f aca="true" t="shared" si="97" ref="I454:N454">I450+I451+I452+I453</f>
        <v>0</v>
      </c>
      <c r="J454" s="64">
        <f t="shared" si="97"/>
        <v>0</v>
      </c>
      <c r="K454" s="64">
        <f t="shared" si="97"/>
        <v>0</v>
      </c>
      <c r="L454" s="64">
        <f t="shared" si="97"/>
        <v>0</v>
      </c>
      <c r="M454" s="64">
        <f t="shared" si="97"/>
        <v>0</v>
      </c>
      <c r="N454" s="64">
        <f t="shared" si="97"/>
        <v>0</v>
      </c>
      <c r="O454" s="68">
        <f t="shared" si="92"/>
        <v>0</v>
      </c>
      <c r="P454" s="126">
        <f>P450+P451+P452+P453</f>
        <v>1844286.66</v>
      </c>
    </row>
    <row r="455" spans="1:16" ht="13.5" customHeight="1">
      <c r="A455" s="203">
        <v>88</v>
      </c>
      <c r="B455" s="204" t="s">
        <v>66</v>
      </c>
      <c r="C455" s="205" t="s">
        <v>389</v>
      </c>
      <c r="D455" s="208" t="s">
        <v>32</v>
      </c>
      <c r="E455" s="209"/>
      <c r="F455" s="208" t="s">
        <v>56</v>
      </c>
      <c r="G455" s="209"/>
      <c r="H455" s="67" t="s">
        <v>57</v>
      </c>
      <c r="I455" s="62"/>
      <c r="J455" s="62"/>
      <c r="K455" s="62"/>
      <c r="L455" s="62"/>
      <c r="M455" s="62"/>
      <c r="N455" s="62"/>
      <c r="O455" s="68">
        <f t="shared" si="92"/>
        <v>0</v>
      </c>
      <c r="P455" s="126"/>
    </row>
    <row r="456" spans="1:16" ht="15.75" customHeight="1">
      <c r="A456" s="203"/>
      <c r="B456" s="204"/>
      <c r="C456" s="206"/>
      <c r="D456" s="210"/>
      <c r="E456" s="211"/>
      <c r="F456" s="210"/>
      <c r="G456" s="211"/>
      <c r="H456" s="67" t="s">
        <v>58</v>
      </c>
      <c r="I456" s="62"/>
      <c r="J456" s="62"/>
      <c r="K456" s="62"/>
      <c r="L456" s="62"/>
      <c r="M456" s="62"/>
      <c r="N456" s="62"/>
      <c r="O456" s="68">
        <f t="shared" si="92"/>
        <v>0</v>
      </c>
      <c r="P456" s="126"/>
    </row>
    <row r="457" spans="1:16" ht="15.75">
      <c r="A457" s="203"/>
      <c r="B457" s="204"/>
      <c r="C457" s="206"/>
      <c r="D457" s="210"/>
      <c r="E457" s="211"/>
      <c r="F457" s="210"/>
      <c r="G457" s="211"/>
      <c r="H457" s="67" t="s">
        <v>59</v>
      </c>
      <c r="I457" s="62"/>
      <c r="J457" s="62"/>
      <c r="K457" s="62"/>
      <c r="L457" s="62"/>
      <c r="M457" s="62"/>
      <c r="N457" s="62"/>
      <c r="O457" s="68">
        <f t="shared" si="92"/>
        <v>0</v>
      </c>
      <c r="P457" s="126"/>
    </row>
    <row r="458" spans="1:16" ht="15.75">
      <c r="A458" s="203"/>
      <c r="B458" s="204"/>
      <c r="C458" s="206"/>
      <c r="D458" s="210"/>
      <c r="E458" s="211"/>
      <c r="F458" s="210"/>
      <c r="G458" s="211"/>
      <c r="H458" s="67" t="s">
        <v>60</v>
      </c>
      <c r="I458" s="62"/>
      <c r="J458" s="62"/>
      <c r="K458" s="62"/>
      <c r="L458" s="62"/>
      <c r="M458" s="62"/>
      <c r="N458" s="62"/>
      <c r="O458" s="68">
        <f t="shared" si="92"/>
        <v>0</v>
      </c>
      <c r="P458" s="126">
        <v>2559525.76</v>
      </c>
    </row>
    <row r="459" spans="1:16" ht="15.75">
      <c r="A459" s="203"/>
      <c r="B459" s="204"/>
      <c r="C459" s="207"/>
      <c r="D459" s="212"/>
      <c r="E459" s="213"/>
      <c r="F459" s="212"/>
      <c r="G459" s="213"/>
      <c r="H459" s="67" t="s">
        <v>61</v>
      </c>
      <c r="I459" s="64">
        <f aca="true" t="shared" si="98" ref="I459:N459">I455+I456+I457+I458</f>
        <v>0</v>
      </c>
      <c r="J459" s="64">
        <f t="shared" si="98"/>
        <v>0</v>
      </c>
      <c r="K459" s="64">
        <f t="shared" si="98"/>
        <v>0</v>
      </c>
      <c r="L459" s="64">
        <f t="shared" si="98"/>
        <v>0</v>
      </c>
      <c r="M459" s="64">
        <f t="shared" si="98"/>
        <v>0</v>
      </c>
      <c r="N459" s="64">
        <f t="shared" si="98"/>
        <v>0</v>
      </c>
      <c r="O459" s="68">
        <f t="shared" si="92"/>
        <v>0</v>
      </c>
      <c r="P459" s="126">
        <f>P455+P456+P457+P458</f>
        <v>2559525.76</v>
      </c>
    </row>
    <row r="460" spans="1:16" ht="13.5" customHeight="1">
      <c r="A460" s="203">
        <v>89</v>
      </c>
      <c r="B460" s="204" t="s">
        <v>243</v>
      </c>
      <c r="C460" s="205" t="s">
        <v>241</v>
      </c>
      <c r="D460" s="208" t="s">
        <v>32</v>
      </c>
      <c r="E460" s="209"/>
      <c r="F460" s="203" t="s">
        <v>122</v>
      </c>
      <c r="G460" s="203"/>
      <c r="H460" s="10" t="s">
        <v>57</v>
      </c>
      <c r="I460" s="62"/>
      <c r="J460" s="8"/>
      <c r="K460" s="8"/>
      <c r="L460" s="62"/>
      <c r="M460" s="62"/>
      <c r="N460" s="8"/>
      <c r="O460" s="68">
        <f t="shared" si="92"/>
        <v>0</v>
      </c>
      <c r="P460" s="131"/>
    </row>
    <row r="461" spans="1:16" ht="18" customHeight="1">
      <c r="A461" s="203"/>
      <c r="B461" s="204"/>
      <c r="C461" s="206"/>
      <c r="D461" s="210"/>
      <c r="E461" s="211"/>
      <c r="F461" s="203"/>
      <c r="G461" s="203"/>
      <c r="H461" s="10" t="s">
        <v>58</v>
      </c>
      <c r="I461" s="62"/>
      <c r="J461" s="8"/>
      <c r="K461" s="8"/>
      <c r="L461" s="62"/>
      <c r="M461" s="62"/>
      <c r="N461" s="8"/>
      <c r="O461" s="68">
        <f t="shared" si="92"/>
        <v>0</v>
      </c>
      <c r="P461" s="131"/>
    </row>
    <row r="462" spans="1:16" ht="15.75">
      <c r="A462" s="203"/>
      <c r="B462" s="204"/>
      <c r="C462" s="206"/>
      <c r="D462" s="210"/>
      <c r="E462" s="211"/>
      <c r="F462" s="203"/>
      <c r="G462" s="203"/>
      <c r="H462" s="10" t="s">
        <v>59</v>
      </c>
      <c r="I462" s="62"/>
      <c r="J462" s="8"/>
      <c r="K462" s="8"/>
      <c r="L462" s="62"/>
      <c r="M462" s="62"/>
      <c r="N462" s="8"/>
      <c r="O462" s="68">
        <f t="shared" si="92"/>
        <v>0</v>
      </c>
      <c r="P462" s="131"/>
    </row>
    <row r="463" spans="1:16" ht="15.75">
      <c r="A463" s="203"/>
      <c r="B463" s="204"/>
      <c r="C463" s="206"/>
      <c r="D463" s="210"/>
      <c r="E463" s="211"/>
      <c r="F463" s="203"/>
      <c r="G463" s="203"/>
      <c r="H463" s="10" t="s">
        <v>60</v>
      </c>
      <c r="I463" s="62"/>
      <c r="J463" s="8"/>
      <c r="K463" s="8"/>
      <c r="L463" s="62"/>
      <c r="M463" s="62"/>
      <c r="N463" s="8"/>
      <c r="O463" s="68">
        <f t="shared" si="92"/>
        <v>0</v>
      </c>
      <c r="P463" s="131"/>
    </row>
    <row r="464" spans="1:16" ht="15.75">
      <c r="A464" s="203"/>
      <c r="B464" s="204"/>
      <c r="C464" s="207"/>
      <c r="D464" s="212"/>
      <c r="E464" s="213"/>
      <c r="F464" s="203"/>
      <c r="G464" s="203"/>
      <c r="H464" s="10" t="s">
        <v>61</v>
      </c>
      <c r="I464" s="64">
        <f aca="true" t="shared" si="99" ref="I464:N464">I460+I461+I462+I463</f>
        <v>0</v>
      </c>
      <c r="J464" s="9">
        <f t="shared" si="99"/>
        <v>0</v>
      </c>
      <c r="K464" s="9">
        <f t="shared" si="99"/>
        <v>0</v>
      </c>
      <c r="L464" s="64">
        <f t="shared" si="99"/>
        <v>0</v>
      </c>
      <c r="M464" s="64">
        <f t="shared" si="99"/>
        <v>0</v>
      </c>
      <c r="N464" s="9">
        <f t="shared" si="99"/>
        <v>0</v>
      </c>
      <c r="O464" s="68">
        <f t="shared" si="92"/>
        <v>0</v>
      </c>
      <c r="P464" s="131">
        <v>0</v>
      </c>
    </row>
    <row r="465" spans="1:16" ht="13.5" customHeight="1">
      <c r="A465" s="203">
        <v>90</v>
      </c>
      <c r="B465" s="204" t="s">
        <v>66</v>
      </c>
      <c r="C465" s="205" t="s">
        <v>242</v>
      </c>
      <c r="D465" s="215" t="s">
        <v>32</v>
      </c>
      <c r="E465" s="203"/>
      <c r="F465" s="203" t="s">
        <v>122</v>
      </c>
      <c r="G465" s="203"/>
      <c r="H465" s="10" t="s">
        <v>57</v>
      </c>
      <c r="I465" s="62"/>
      <c r="J465" s="8"/>
      <c r="K465" s="8"/>
      <c r="L465" s="62"/>
      <c r="M465" s="62"/>
      <c r="N465" s="8"/>
      <c r="O465" s="68">
        <f t="shared" si="92"/>
        <v>0</v>
      </c>
      <c r="P465" s="131"/>
    </row>
    <row r="466" spans="1:16" ht="15.75">
      <c r="A466" s="203"/>
      <c r="B466" s="204"/>
      <c r="C466" s="206"/>
      <c r="D466" s="215"/>
      <c r="E466" s="203"/>
      <c r="F466" s="203"/>
      <c r="G466" s="203"/>
      <c r="H466" s="10" t="s">
        <v>58</v>
      </c>
      <c r="I466" s="62"/>
      <c r="J466" s="8"/>
      <c r="K466" s="8"/>
      <c r="L466" s="62"/>
      <c r="M466" s="62"/>
      <c r="N466" s="8"/>
      <c r="O466" s="68">
        <f t="shared" si="92"/>
        <v>0</v>
      </c>
      <c r="P466" s="131"/>
    </row>
    <row r="467" spans="1:16" ht="15.75">
      <c r="A467" s="203"/>
      <c r="B467" s="204"/>
      <c r="C467" s="206"/>
      <c r="D467" s="215"/>
      <c r="E467" s="203"/>
      <c r="F467" s="203"/>
      <c r="G467" s="203"/>
      <c r="H467" s="10" t="s">
        <v>59</v>
      </c>
      <c r="I467" s="62"/>
      <c r="J467" s="8"/>
      <c r="K467" s="8"/>
      <c r="L467" s="62"/>
      <c r="M467" s="62"/>
      <c r="N467" s="8"/>
      <c r="O467" s="68">
        <f t="shared" si="92"/>
        <v>0</v>
      </c>
      <c r="P467" s="131"/>
    </row>
    <row r="468" spans="1:16" ht="15.75">
      <c r="A468" s="203"/>
      <c r="B468" s="204"/>
      <c r="C468" s="206"/>
      <c r="D468" s="215"/>
      <c r="E468" s="203"/>
      <c r="F468" s="203"/>
      <c r="G468" s="203"/>
      <c r="H468" s="10" t="s">
        <v>60</v>
      </c>
      <c r="I468" s="62"/>
      <c r="J468" s="8"/>
      <c r="K468" s="8"/>
      <c r="L468" s="62"/>
      <c r="M468" s="62"/>
      <c r="N468" s="8"/>
      <c r="O468" s="68">
        <f t="shared" si="92"/>
        <v>0</v>
      </c>
      <c r="P468" s="131"/>
    </row>
    <row r="469" spans="1:16" ht="15.75">
      <c r="A469" s="203"/>
      <c r="B469" s="204"/>
      <c r="C469" s="207"/>
      <c r="D469" s="215"/>
      <c r="E469" s="203"/>
      <c r="F469" s="203"/>
      <c r="G469" s="203"/>
      <c r="H469" s="10" t="s">
        <v>61</v>
      </c>
      <c r="I469" s="64">
        <f aca="true" t="shared" si="100" ref="I469:N469">I465+I466+I467+I468</f>
        <v>0</v>
      </c>
      <c r="J469" s="9">
        <f t="shared" si="100"/>
        <v>0</v>
      </c>
      <c r="K469" s="9">
        <f t="shared" si="100"/>
        <v>0</v>
      </c>
      <c r="L469" s="64">
        <f t="shared" si="100"/>
        <v>0</v>
      </c>
      <c r="M469" s="64">
        <f t="shared" si="100"/>
        <v>0</v>
      </c>
      <c r="N469" s="9">
        <f t="shared" si="100"/>
        <v>0</v>
      </c>
      <c r="O469" s="68">
        <f t="shared" si="92"/>
        <v>0</v>
      </c>
      <c r="P469" s="131">
        <v>0</v>
      </c>
    </row>
    <row r="470" spans="1:16" ht="13.5" customHeight="1">
      <c r="A470" s="203">
        <v>91</v>
      </c>
      <c r="B470" s="214" t="s">
        <v>67</v>
      </c>
      <c r="C470" s="203" t="s">
        <v>244</v>
      </c>
      <c r="D470" s="203" t="s">
        <v>32</v>
      </c>
      <c r="E470" s="203"/>
      <c r="F470" s="203" t="s">
        <v>56</v>
      </c>
      <c r="G470" s="203"/>
      <c r="H470" s="67" t="s">
        <v>57</v>
      </c>
      <c r="I470" s="62"/>
      <c r="J470" s="62"/>
      <c r="K470" s="62"/>
      <c r="L470" s="62"/>
      <c r="M470" s="62"/>
      <c r="N470" s="62"/>
      <c r="O470" s="68">
        <f t="shared" si="92"/>
        <v>0</v>
      </c>
      <c r="P470" s="126">
        <v>758026.85</v>
      </c>
    </row>
    <row r="471" spans="1:16" ht="15.75">
      <c r="A471" s="203"/>
      <c r="B471" s="214"/>
      <c r="C471" s="203"/>
      <c r="D471" s="203"/>
      <c r="E471" s="203"/>
      <c r="F471" s="203"/>
      <c r="G471" s="203"/>
      <c r="H471" s="67" t="s">
        <v>58</v>
      </c>
      <c r="I471" s="62"/>
      <c r="J471" s="62"/>
      <c r="K471" s="62"/>
      <c r="L471" s="62"/>
      <c r="M471" s="62"/>
      <c r="N471" s="62"/>
      <c r="O471" s="68">
        <f t="shared" si="92"/>
        <v>0</v>
      </c>
      <c r="P471" s="126">
        <v>252675.62</v>
      </c>
    </row>
    <row r="472" spans="1:16" ht="15.75">
      <c r="A472" s="203"/>
      <c r="B472" s="214"/>
      <c r="C472" s="203"/>
      <c r="D472" s="203"/>
      <c r="E472" s="203"/>
      <c r="F472" s="203"/>
      <c r="G472" s="203"/>
      <c r="H472" s="67" t="s">
        <v>59</v>
      </c>
      <c r="I472" s="62"/>
      <c r="J472" s="62"/>
      <c r="K472" s="62"/>
      <c r="L472" s="62"/>
      <c r="M472" s="62"/>
      <c r="N472" s="62"/>
      <c r="O472" s="68">
        <f t="shared" si="92"/>
        <v>0</v>
      </c>
      <c r="P472" s="126">
        <v>252675.62</v>
      </c>
    </row>
    <row r="473" spans="1:16" ht="15.75">
      <c r="A473" s="203"/>
      <c r="B473" s="214"/>
      <c r="C473" s="203"/>
      <c r="D473" s="203"/>
      <c r="E473" s="203"/>
      <c r="F473" s="203"/>
      <c r="G473" s="203"/>
      <c r="H473" s="67" t="s">
        <v>60</v>
      </c>
      <c r="I473" s="62"/>
      <c r="J473" s="62"/>
      <c r="K473" s="62"/>
      <c r="L473" s="62"/>
      <c r="M473" s="62"/>
      <c r="N473" s="62"/>
      <c r="O473" s="68">
        <f t="shared" si="92"/>
        <v>0</v>
      </c>
      <c r="P473" s="126"/>
    </row>
    <row r="474" spans="1:16" ht="15.75">
      <c r="A474" s="203"/>
      <c r="B474" s="214"/>
      <c r="C474" s="205"/>
      <c r="D474" s="203"/>
      <c r="E474" s="203"/>
      <c r="F474" s="203"/>
      <c r="G474" s="203"/>
      <c r="H474" s="67" t="s">
        <v>61</v>
      </c>
      <c r="I474" s="64">
        <f aca="true" t="shared" si="101" ref="I474:N474">I470+I471+I472+I473</f>
        <v>0</v>
      </c>
      <c r="J474" s="64">
        <f t="shared" si="101"/>
        <v>0</v>
      </c>
      <c r="K474" s="64">
        <f t="shared" si="101"/>
        <v>0</v>
      </c>
      <c r="L474" s="64">
        <f t="shared" si="101"/>
        <v>0</v>
      </c>
      <c r="M474" s="64">
        <f t="shared" si="101"/>
        <v>0</v>
      </c>
      <c r="N474" s="64">
        <f t="shared" si="101"/>
        <v>0</v>
      </c>
      <c r="O474" s="68">
        <f t="shared" si="92"/>
        <v>0</v>
      </c>
      <c r="P474" s="126">
        <f>P470+P471+P472+P473</f>
        <v>1263378.0899999999</v>
      </c>
    </row>
    <row r="475" spans="1:16" ht="13.5" customHeight="1">
      <c r="A475" s="203">
        <v>92</v>
      </c>
      <c r="B475" s="214" t="s">
        <v>67</v>
      </c>
      <c r="C475" s="205" t="s">
        <v>245</v>
      </c>
      <c r="D475" s="215" t="s">
        <v>32</v>
      </c>
      <c r="E475" s="203"/>
      <c r="F475" s="203" t="s">
        <v>56</v>
      </c>
      <c r="G475" s="203"/>
      <c r="H475" s="67" t="s">
        <v>57</v>
      </c>
      <c r="I475" s="62"/>
      <c r="J475" s="62"/>
      <c r="K475" s="62"/>
      <c r="L475" s="62"/>
      <c r="M475" s="62"/>
      <c r="N475" s="62"/>
      <c r="O475" s="68">
        <f>-I475+J475+K475+L475+M475+N475</f>
        <v>0</v>
      </c>
      <c r="P475" s="126"/>
    </row>
    <row r="476" spans="1:16" ht="24" customHeight="1">
      <c r="A476" s="203"/>
      <c r="B476" s="214"/>
      <c r="C476" s="206"/>
      <c r="D476" s="215"/>
      <c r="E476" s="203"/>
      <c r="F476" s="203"/>
      <c r="G476" s="203"/>
      <c r="H476" s="67" t="s">
        <v>58</v>
      </c>
      <c r="I476" s="62"/>
      <c r="J476" s="62"/>
      <c r="K476" s="62"/>
      <c r="L476" s="62"/>
      <c r="M476" s="62"/>
      <c r="N476" s="62"/>
      <c r="O476" s="68">
        <f t="shared" si="92"/>
        <v>0</v>
      </c>
      <c r="P476" s="126"/>
    </row>
    <row r="477" spans="1:16" ht="15.75">
      <c r="A477" s="203"/>
      <c r="B477" s="214"/>
      <c r="C477" s="206"/>
      <c r="D477" s="215"/>
      <c r="E477" s="203"/>
      <c r="F477" s="203"/>
      <c r="G477" s="203"/>
      <c r="H477" s="67" t="s">
        <v>59</v>
      </c>
      <c r="I477" s="62"/>
      <c r="J477" s="62"/>
      <c r="K477" s="62"/>
      <c r="L477" s="62"/>
      <c r="M477" s="62"/>
      <c r="N477" s="62"/>
      <c r="O477" s="68">
        <f t="shared" si="92"/>
        <v>0</v>
      </c>
      <c r="P477" s="126"/>
    </row>
    <row r="478" spans="1:16" ht="15.75">
      <c r="A478" s="203"/>
      <c r="B478" s="214"/>
      <c r="C478" s="206"/>
      <c r="D478" s="215"/>
      <c r="E478" s="203"/>
      <c r="F478" s="203"/>
      <c r="G478" s="203"/>
      <c r="H478" s="67" t="s">
        <v>60</v>
      </c>
      <c r="I478" s="62"/>
      <c r="J478" s="62"/>
      <c r="K478" s="62"/>
      <c r="L478" s="62"/>
      <c r="M478" s="62"/>
      <c r="N478" s="62"/>
      <c r="O478" s="68">
        <f t="shared" si="92"/>
        <v>0</v>
      </c>
      <c r="P478" s="126"/>
    </row>
    <row r="479" spans="1:16" ht="15.75">
      <c r="A479" s="203"/>
      <c r="B479" s="214"/>
      <c r="C479" s="207"/>
      <c r="D479" s="215"/>
      <c r="E479" s="203"/>
      <c r="F479" s="203"/>
      <c r="G479" s="203"/>
      <c r="H479" s="67" t="s">
        <v>61</v>
      </c>
      <c r="I479" s="64">
        <f aca="true" t="shared" si="102" ref="I479:N479">I475+I476+I477+I478</f>
        <v>0</v>
      </c>
      <c r="J479" s="64">
        <f t="shared" si="102"/>
        <v>0</v>
      </c>
      <c r="K479" s="64">
        <f t="shared" si="102"/>
        <v>0</v>
      </c>
      <c r="L479" s="64">
        <f t="shared" si="102"/>
        <v>0</v>
      </c>
      <c r="M479" s="64">
        <f t="shared" si="102"/>
        <v>0</v>
      </c>
      <c r="N479" s="64">
        <f t="shared" si="102"/>
        <v>0</v>
      </c>
      <c r="O479" s="68">
        <f t="shared" si="92"/>
        <v>0</v>
      </c>
      <c r="P479" s="126">
        <v>0</v>
      </c>
    </row>
    <row r="480" spans="1:16" ht="13.5" customHeight="1">
      <c r="A480" s="203">
        <v>93</v>
      </c>
      <c r="B480" s="214" t="s">
        <v>67</v>
      </c>
      <c r="C480" s="205" t="s">
        <v>246</v>
      </c>
      <c r="D480" s="215" t="s">
        <v>32</v>
      </c>
      <c r="E480" s="203"/>
      <c r="F480" s="203" t="s">
        <v>56</v>
      </c>
      <c r="G480" s="203"/>
      <c r="H480" s="67" t="s">
        <v>57</v>
      </c>
      <c r="I480" s="62"/>
      <c r="J480" s="62"/>
      <c r="K480" s="62"/>
      <c r="L480" s="62"/>
      <c r="M480" s="62"/>
      <c r="N480" s="62"/>
      <c r="O480" s="68">
        <f>-I480+J480+K480+L480+M480+N480</f>
        <v>0</v>
      </c>
      <c r="P480" s="126"/>
    </row>
    <row r="481" spans="1:16" ht="15.75" customHeight="1">
      <c r="A481" s="203"/>
      <c r="B481" s="214"/>
      <c r="C481" s="206"/>
      <c r="D481" s="215"/>
      <c r="E481" s="203"/>
      <c r="F481" s="203"/>
      <c r="G481" s="203"/>
      <c r="H481" s="67" t="s">
        <v>58</v>
      </c>
      <c r="I481" s="62"/>
      <c r="J481" s="62"/>
      <c r="K481" s="62"/>
      <c r="L481" s="62"/>
      <c r="M481" s="62"/>
      <c r="N481" s="62"/>
      <c r="O481" s="68">
        <f t="shared" si="92"/>
        <v>0</v>
      </c>
      <c r="P481" s="126"/>
    </row>
    <row r="482" spans="1:16" ht="15.75">
      <c r="A482" s="203"/>
      <c r="B482" s="214"/>
      <c r="C482" s="206"/>
      <c r="D482" s="215"/>
      <c r="E482" s="203"/>
      <c r="F482" s="203"/>
      <c r="G482" s="203"/>
      <c r="H482" s="67" t="s">
        <v>59</v>
      </c>
      <c r="I482" s="62"/>
      <c r="J482" s="62"/>
      <c r="K482" s="64">
        <v>220.55</v>
      </c>
      <c r="L482" s="64">
        <v>96.05</v>
      </c>
      <c r="M482" s="64"/>
      <c r="N482" s="64"/>
      <c r="O482" s="68">
        <f t="shared" si="92"/>
        <v>316.6</v>
      </c>
      <c r="P482" s="126"/>
    </row>
    <row r="483" spans="1:16" ht="15.75">
      <c r="A483" s="203"/>
      <c r="B483" s="214"/>
      <c r="C483" s="206"/>
      <c r="D483" s="215"/>
      <c r="E483" s="203"/>
      <c r="F483" s="203"/>
      <c r="G483" s="203"/>
      <c r="H483" s="67" t="s">
        <v>60</v>
      </c>
      <c r="I483" s="62"/>
      <c r="J483" s="62"/>
      <c r="K483" s="62"/>
      <c r="L483" s="62"/>
      <c r="M483" s="62"/>
      <c r="N483" s="62"/>
      <c r="O483" s="68">
        <f t="shared" si="92"/>
        <v>0</v>
      </c>
      <c r="P483" s="126"/>
    </row>
    <row r="484" spans="1:16" ht="15.75">
      <c r="A484" s="203"/>
      <c r="B484" s="214"/>
      <c r="C484" s="207"/>
      <c r="D484" s="215"/>
      <c r="E484" s="203"/>
      <c r="F484" s="203"/>
      <c r="G484" s="203"/>
      <c r="H484" s="67" t="s">
        <v>61</v>
      </c>
      <c r="I484" s="64">
        <f aca="true" t="shared" si="103" ref="I484:N484">I480+I481+I482+I483</f>
        <v>0</v>
      </c>
      <c r="J484" s="64">
        <f t="shared" si="103"/>
        <v>0</v>
      </c>
      <c r="K484" s="64">
        <f t="shared" si="103"/>
        <v>220.55</v>
      </c>
      <c r="L484" s="64">
        <f t="shared" si="103"/>
        <v>96.05</v>
      </c>
      <c r="M484" s="64">
        <f t="shared" si="103"/>
        <v>0</v>
      </c>
      <c r="N484" s="64">
        <f t="shared" si="103"/>
        <v>0</v>
      </c>
      <c r="O484" s="68">
        <f t="shared" si="92"/>
        <v>316.6</v>
      </c>
      <c r="P484" s="126">
        <v>0</v>
      </c>
    </row>
    <row r="485" spans="1:16" ht="13.5" customHeight="1">
      <c r="A485" s="203">
        <v>94</v>
      </c>
      <c r="B485" s="214" t="s">
        <v>67</v>
      </c>
      <c r="C485" s="205" t="s">
        <v>394</v>
      </c>
      <c r="D485" s="215" t="s">
        <v>32</v>
      </c>
      <c r="E485" s="203"/>
      <c r="F485" s="203" t="s">
        <v>56</v>
      </c>
      <c r="G485" s="203"/>
      <c r="H485" s="10" t="s">
        <v>57</v>
      </c>
      <c r="I485" s="62"/>
      <c r="J485" s="8"/>
      <c r="K485" s="8"/>
      <c r="L485" s="62"/>
      <c r="M485" s="62"/>
      <c r="N485" s="8"/>
      <c r="O485" s="68">
        <f>-I485+J485+K485+L485+M485+N485</f>
        <v>0</v>
      </c>
      <c r="P485" s="131">
        <v>331165.35</v>
      </c>
    </row>
    <row r="486" spans="1:16" ht="15.75" customHeight="1">
      <c r="A486" s="203"/>
      <c r="B486" s="214"/>
      <c r="C486" s="206"/>
      <c r="D486" s="215"/>
      <c r="E486" s="203"/>
      <c r="F486" s="203"/>
      <c r="G486" s="203"/>
      <c r="H486" s="10" t="s">
        <v>58</v>
      </c>
      <c r="I486" s="62"/>
      <c r="J486" s="8"/>
      <c r="K486" s="8"/>
      <c r="L486" s="62"/>
      <c r="M486" s="62"/>
      <c r="N486" s="8"/>
      <c r="O486" s="68">
        <f t="shared" si="92"/>
        <v>0</v>
      </c>
      <c r="P486" s="131">
        <v>110388.45</v>
      </c>
    </row>
    <row r="487" spans="1:16" ht="15.75">
      <c r="A487" s="203"/>
      <c r="B487" s="214"/>
      <c r="C487" s="206"/>
      <c r="D487" s="215"/>
      <c r="E487" s="203"/>
      <c r="F487" s="203"/>
      <c r="G487" s="203"/>
      <c r="H487" s="10" t="s">
        <v>59</v>
      </c>
      <c r="I487" s="62"/>
      <c r="J487" s="8"/>
      <c r="K487" s="8"/>
      <c r="L487" s="62"/>
      <c r="M487" s="62"/>
      <c r="N487" s="8"/>
      <c r="O487" s="68">
        <f t="shared" si="92"/>
        <v>0</v>
      </c>
      <c r="P487" s="131">
        <v>110388.45</v>
      </c>
    </row>
    <row r="488" spans="1:16" ht="15.75">
      <c r="A488" s="203"/>
      <c r="B488" s="214"/>
      <c r="C488" s="206"/>
      <c r="D488" s="215"/>
      <c r="E488" s="203"/>
      <c r="F488" s="203"/>
      <c r="G488" s="203"/>
      <c r="H488" s="10" t="s">
        <v>60</v>
      </c>
      <c r="I488" s="62"/>
      <c r="J488" s="8"/>
      <c r="K488" s="8"/>
      <c r="L488" s="62"/>
      <c r="M488" s="62"/>
      <c r="N488" s="8"/>
      <c r="O488" s="68">
        <f t="shared" si="92"/>
        <v>0</v>
      </c>
      <c r="P488" s="131"/>
    </row>
    <row r="489" spans="1:16" ht="15.75">
      <c r="A489" s="203"/>
      <c r="B489" s="214"/>
      <c r="C489" s="207"/>
      <c r="D489" s="215"/>
      <c r="E489" s="203"/>
      <c r="F489" s="203"/>
      <c r="G489" s="203"/>
      <c r="H489" s="10" t="s">
        <v>61</v>
      </c>
      <c r="I489" s="64">
        <f aca="true" t="shared" si="104" ref="I489:N489">I485+I486+I487+I488</f>
        <v>0</v>
      </c>
      <c r="J489" s="9">
        <f t="shared" si="104"/>
        <v>0</v>
      </c>
      <c r="K489" s="9">
        <f t="shared" si="104"/>
        <v>0</v>
      </c>
      <c r="L489" s="64">
        <f t="shared" si="104"/>
        <v>0</v>
      </c>
      <c r="M489" s="64">
        <f t="shared" si="104"/>
        <v>0</v>
      </c>
      <c r="N489" s="9">
        <f t="shared" si="104"/>
        <v>0</v>
      </c>
      <c r="O489" s="68">
        <f t="shared" si="92"/>
        <v>0</v>
      </c>
      <c r="P489" s="131">
        <f>P485+P486+P487+P488</f>
        <v>551942.25</v>
      </c>
    </row>
    <row r="490" spans="1:16" ht="13.5" customHeight="1">
      <c r="A490" s="203">
        <v>95</v>
      </c>
      <c r="B490" s="214" t="s">
        <v>67</v>
      </c>
      <c r="C490" s="205" t="s">
        <v>395</v>
      </c>
      <c r="D490" s="215" t="s">
        <v>32</v>
      </c>
      <c r="E490" s="203"/>
      <c r="F490" s="203" t="s">
        <v>56</v>
      </c>
      <c r="G490" s="203"/>
      <c r="H490" s="10" t="s">
        <v>57</v>
      </c>
      <c r="I490" s="62"/>
      <c r="J490" s="8"/>
      <c r="K490" s="8"/>
      <c r="L490" s="62"/>
      <c r="M490" s="62"/>
      <c r="N490" s="8"/>
      <c r="O490" s="68">
        <f t="shared" si="92"/>
        <v>0</v>
      </c>
      <c r="P490" s="131"/>
    </row>
    <row r="491" spans="1:16" ht="17.25" customHeight="1">
      <c r="A491" s="203"/>
      <c r="B491" s="214"/>
      <c r="C491" s="206"/>
      <c r="D491" s="215"/>
      <c r="E491" s="203"/>
      <c r="F491" s="203"/>
      <c r="G491" s="203"/>
      <c r="H491" s="10" t="s">
        <v>58</v>
      </c>
      <c r="I491" s="62"/>
      <c r="J491" s="8"/>
      <c r="K491" s="8"/>
      <c r="L491" s="62"/>
      <c r="M491" s="62"/>
      <c r="N491" s="8"/>
      <c r="O491" s="68">
        <f t="shared" si="92"/>
        <v>0</v>
      </c>
      <c r="P491" s="131"/>
    </row>
    <row r="492" spans="1:16" ht="15.75">
      <c r="A492" s="203"/>
      <c r="B492" s="214"/>
      <c r="C492" s="206"/>
      <c r="D492" s="215"/>
      <c r="E492" s="203"/>
      <c r="F492" s="203"/>
      <c r="G492" s="203"/>
      <c r="H492" s="10" t="s">
        <v>59</v>
      </c>
      <c r="I492" s="62"/>
      <c r="J492" s="8"/>
      <c r="K492" s="8"/>
      <c r="L492" s="62"/>
      <c r="M492" s="62"/>
      <c r="N492" s="8"/>
      <c r="O492" s="68">
        <f t="shared" si="92"/>
        <v>0</v>
      </c>
      <c r="P492" s="131"/>
    </row>
    <row r="493" spans="1:16" ht="15.75">
      <c r="A493" s="203"/>
      <c r="B493" s="214"/>
      <c r="C493" s="206"/>
      <c r="D493" s="215"/>
      <c r="E493" s="203"/>
      <c r="F493" s="203"/>
      <c r="G493" s="203"/>
      <c r="H493" s="10" t="s">
        <v>60</v>
      </c>
      <c r="I493" s="62"/>
      <c r="J493" s="8"/>
      <c r="K493" s="8"/>
      <c r="L493" s="62"/>
      <c r="M493" s="62"/>
      <c r="N493" s="8"/>
      <c r="O493" s="68">
        <f t="shared" si="92"/>
        <v>0</v>
      </c>
      <c r="P493" s="131"/>
    </row>
    <row r="494" spans="1:16" ht="16.5" customHeight="1">
      <c r="A494" s="203"/>
      <c r="B494" s="214"/>
      <c r="C494" s="207"/>
      <c r="D494" s="215"/>
      <c r="E494" s="203"/>
      <c r="F494" s="203"/>
      <c r="G494" s="203"/>
      <c r="H494" s="10" t="s">
        <v>61</v>
      </c>
      <c r="I494" s="64">
        <f aca="true" t="shared" si="105" ref="I494:N494">I490+I491+I492+I493</f>
        <v>0</v>
      </c>
      <c r="J494" s="9">
        <f t="shared" si="105"/>
        <v>0</v>
      </c>
      <c r="K494" s="9">
        <f t="shared" si="105"/>
        <v>0</v>
      </c>
      <c r="L494" s="64">
        <f t="shared" si="105"/>
        <v>0</v>
      </c>
      <c r="M494" s="64">
        <f t="shared" si="105"/>
        <v>0</v>
      </c>
      <c r="N494" s="9">
        <f t="shared" si="105"/>
        <v>0</v>
      </c>
      <c r="O494" s="68">
        <f t="shared" si="92"/>
        <v>0</v>
      </c>
      <c r="P494" s="131">
        <v>0</v>
      </c>
    </row>
    <row r="495" spans="1:16" ht="16.5" customHeight="1">
      <c r="A495" s="203">
        <v>96</v>
      </c>
      <c r="B495" s="204" t="s">
        <v>67</v>
      </c>
      <c r="C495" s="205" t="s">
        <v>396</v>
      </c>
      <c r="D495" s="215" t="s">
        <v>32</v>
      </c>
      <c r="E495" s="203"/>
      <c r="F495" s="203" t="s">
        <v>56</v>
      </c>
      <c r="G495" s="203"/>
      <c r="H495" s="10" t="s">
        <v>57</v>
      </c>
      <c r="I495" s="62"/>
      <c r="J495" s="8"/>
      <c r="K495" s="8"/>
      <c r="L495" s="62"/>
      <c r="M495" s="62"/>
      <c r="N495" s="8"/>
      <c r="O495" s="68">
        <f aca="true" t="shared" si="106" ref="O495:O504">-I495+J495+K495+L495+M495+N495</f>
        <v>0</v>
      </c>
      <c r="P495" s="131"/>
    </row>
    <row r="496" spans="1:16" ht="18" customHeight="1">
      <c r="A496" s="203"/>
      <c r="B496" s="204"/>
      <c r="C496" s="206"/>
      <c r="D496" s="215"/>
      <c r="E496" s="203"/>
      <c r="F496" s="203"/>
      <c r="G496" s="203"/>
      <c r="H496" s="10" t="s">
        <v>58</v>
      </c>
      <c r="I496" s="62"/>
      <c r="J496" s="8"/>
      <c r="K496" s="8"/>
      <c r="L496" s="62"/>
      <c r="M496" s="62"/>
      <c r="N496" s="8"/>
      <c r="O496" s="68">
        <f t="shared" si="106"/>
        <v>0</v>
      </c>
      <c r="P496" s="131"/>
    </row>
    <row r="497" spans="1:16" ht="15.75">
      <c r="A497" s="203"/>
      <c r="B497" s="204"/>
      <c r="C497" s="206"/>
      <c r="D497" s="215"/>
      <c r="E497" s="203"/>
      <c r="F497" s="203"/>
      <c r="G497" s="203"/>
      <c r="H497" s="10" t="s">
        <v>59</v>
      </c>
      <c r="I497" s="62"/>
      <c r="J497" s="8"/>
      <c r="K497" s="8"/>
      <c r="L497" s="62"/>
      <c r="M497" s="62"/>
      <c r="N497" s="8"/>
      <c r="O497" s="68">
        <f t="shared" si="106"/>
        <v>0</v>
      </c>
      <c r="P497" s="131"/>
    </row>
    <row r="498" spans="1:16" ht="15.75">
      <c r="A498" s="203"/>
      <c r="B498" s="204"/>
      <c r="C498" s="206"/>
      <c r="D498" s="215"/>
      <c r="E498" s="203"/>
      <c r="F498" s="203"/>
      <c r="G498" s="203"/>
      <c r="H498" s="10" t="s">
        <v>60</v>
      </c>
      <c r="I498" s="62"/>
      <c r="J498" s="8"/>
      <c r="K498" s="8"/>
      <c r="L498" s="62"/>
      <c r="M498" s="62"/>
      <c r="N498" s="8"/>
      <c r="O498" s="68">
        <f t="shared" si="106"/>
        <v>0</v>
      </c>
      <c r="P498" s="131">
        <v>733011.23</v>
      </c>
    </row>
    <row r="499" spans="1:16" ht="15.75">
      <c r="A499" s="203"/>
      <c r="B499" s="204"/>
      <c r="C499" s="207"/>
      <c r="D499" s="215"/>
      <c r="E499" s="203"/>
      <c r="F499" s="203"/>
      <c r="G499" s="203"/>
      <c r="H499" s="10" t="s">
        <v>61</v>
      </c>
      <c r="I499" s="64">
        <f aca="true" t="shared" si="107" ref="I499:N499">I495+I496+I497+I498</f>
        <v>0</v>
      </c>
      <c r="J499" s="9">
        <f t="shared" si="107"/>
        <v>0</v>
      </c>
      <c r="K499" s="9">
        <f t="shared" si="107"/>
        <v>0</v>
      </c>
      <c r="L499" s="64">
        <f t="shared" si="107"/>
        <v>0</v>
      </c>
      <c r="M499" s="64">
        <f t="shared" si="107"/>
        <v>0</v>
      </c>
      <c r="N499" s="9">
        <f t="shared" si="107"/>
        <v>0</v>
      </c>
      <c r="O499" s="68">
        <f t="shared" si="106"/>
        <v>0</v>
      </c>
      <c r="P499" s="131">
        <v>733011.23</v>
      </c>
    </row>
    <row r="500" spans="1:16" ht="13.5" customHeight="1">
      <c r="A500" s="203">
        <v>97</v>
      </c>
      <c r="B500" s="204" t="s">
        <v>66</v>
      </c>
      <c r="C500" s="205" t="s">
        <v>397</v>
      </c>
      <c r="D500" s="215" t="s">
        <v>32</v>
      </c>
      <c r="E500" s="203"/>
      <c r="F500" s="203" t="s">
        <v>56</v>
      </c>
      <c r="G500" s="203"/>
      <c r="H500" s="10" t="s">
        <v>57</v>
      </c>
      <c r="I500" s="62"/>
      <c r="J500" s="8"/>
      <c r="K500" s="8"/>
      <c r="L500" s="62"/>
      <c r="M500" s="62"/>
      <c r="N500" s="8"/>
      <c r="O500" s="68">
        <f t="shared" si="106"/>
        <v>0</v>
      </c>
      <c r="P500" s="131"/>
    </row>
    <row r="501" spans="1:18" ht="15.75" customHeight="1">
      <c r="A501" s="203"/>
      <c r="B501" s="204"/>
      <c r="C501" s="206"/>
      <c r="D501" s="215"/>
      <c r="E501" s="203"/>
      <c r="F501" s="203"/>
      <c r="G501" s="203"/>
      <c r="H501" s="10" t="s">
        <v>58</v>
      </c>
      <c r="I501" s="62"/>
      <c r="J501" s="8"/>
      <c r="K501" s="8"/>
      <c r="L501" s="62"/>
      <c r="M501" s="62"/>
      <c r="N501" s="8"/>
      <c r="O501" s="68">
        <f t="shared" si="106"/>
        <v>0</v>
      </c>
      <c r="P501" s="131"/>
      <c r="R501" s="19" t="s">
        <v>410</v>
      </c>
    </row>
    <row r="502" spans="1:16" ht="15.75">
      <c r="A502" s="203"/>
      <c r="B502" s="204"/>
      <c r="C502" s="206"/>
      <c r="D502" s="215"/>
      <c r="E502" s="203"/>
      <c r="F502" s="203"/>
      <c r="G502" s="203"/>
      <c r="H502" s="10" t="s">
        <v>59</v>
      </c>
      <c r="I502" s="62"/>
      <c r="J502" s="8"/>
      <c r="K502" s="8"/>
      <c r="L502" s="62"/>
      <c r="M502" s="62"/>
      <c r="N502" s="8"/>
      <c r="O502" s="68">
        <f t="shared" si="106"/>
        <v>0</v>
      </c>
      <c r="P502" s="131"/>
    </row>
    <row r="503" spans="1:16" ht="15.75">
      <c r="A503" s="203"/>
      <c r="B503" s="204"/>
      <c r="C503" s="206"/>
      <c r="D503" s="215"/>
      <c r="E503" s="203"/>
      <c r="F503" s="203"/>
      <c r="G503" s="203"/>
      <c r="H503" s="10" t="s">
        <v>60</v>
      </c>
      <c r="I503" s="62"/>
      <c r="J503" s="8"/>
      <c r="K503" s="8"/>
      <c r="L503" s="62"/>
      <c r="M503" s="62"/>
      <c r="N503" s="8"/>
      <c r="O503" s="68">
        <f t="shared" si="106"/>
        <v>0</v>
      </c>
      <c r="P503" s="131"/>
    </row>
    <row r="504" spans="1:16" ht="15.75">
      <c r="A504" s="203"/>
      <c r="B504" s="204"/>
      <c r="C504" s="207"/>
      <c r="D504" s="215"/>
      <c r="E504" s="203"/>
      <c r="F504" s="203"/>
      <c r="G504" s="203"/>
      <c r="H504" s="10" t="s">
        <v>61</v>
      </c>
      <c r="I504" s="64">
        <f aca="true" t="shared" si="108" ref="I504:N504">I500+I501+I502+I503</f>
        <v>0</v>
      </c>
      <c r="J504" s="9">
        <f t="shared" si="108"/>
        <v>0</v>
      </c>
      <c r="K504" s="9">
        <f t="shared" si="108"/>
        <v>0</v>
      </c>
      <c r="L504" s="64">
        <f t="shared" si="108"/>
        <v>0</v>
      </c>
      <c r="M504" s="64">
        <f t="shared" si="108"/>
        <v>0</v>
      </c>
      <c r="N504" s="9">
        <f t="shared" si="108"/>
        <v>0</v>
      </c>
      <c r="O504" s="68">
        <f t="shared" si="106"/>
        <v>0</v>
      </c>
      <c r="P504" s="131">
        <v>0</v>
      </c>
    </row>
    <row r="505" spans="1:16" ht="13.5" customHeight="1">
      <c r="A505" s="203">
        <v>98</v>
      </c>
      <c r="B505" s="204" t="s">
        <v>68</v>
      </c>
      <c r="C505" s="205" t="s">
        <v>398</v>
      </c>
      <c r="D505" s="215" t="s">
        <v>32</v>
      </c>
      <c r="E505" s="203"/>
      <c r="F505" s="203" t="s">
        <v>56</v>
      </c>
      <c r="G505" s="203"/>
      <c r="H505" s="10" t="s">
        <v>57</v>
      </c>
      <c r="I505" s="62"/>
      <c r="J505" s="8"/>
      <c r="K505" s="8"/>
      <c r="L505" s="62"/>
      <c r="M505" s="62"/>
      <c r="N505" s="8"/>
      <c r="O505" s="68">
        <f>-I505+J505+K505+L505+M505+N505</f>
        <v>0</v>
      </c>
      <c r="P505" s="131">
        <v>83377.21</v>
      </c>
    </row>
    <row r="506" spans="1:16" ht="15.75" customHeight="1">
      <c r="A506" s="203"/>
      <c r="B506" s="204"/>
      <c r="C506" s="206"/>
      <c r="D506" s="215"/>
      <c r="E506" s="203"/>
      <c r="F506" s="203"/>
      <c r="G506" s="203"/>
      <c r="H506" s="10" t="s">
        <v>58</v>
      </c>
      <c r="I506" s="62"/>
      <c r="J506" s="8"/>
      <c r="K506" s="8"/>
      <c r="L506" s="62"/>
      <c r="M506" s="62"/>
      <c r="N506" s="8"/>
      <c r="O506" s="68">
        <f aca="true" t="shared" si="109" ref="O506:O529">-I506+J506+K506+L506+M506+N506</f>
        <v>0</v>
      </c>
      <c r="P506" s="131">
        <v>27792.4</v>
      </c>
    </row>
    <row r="507" spans="1:16" ht="15.75">
      <c r="A507" s="203"/>
      <c r="B507" s="204"/>
      <c r="C507" s="206"/>
      <c r="D507" s="215"/>
      <c r="E507" s="203"/>
      <c r="F507" s="203"/>
      <c r="G507" s="203"/>
      <c r="H507" s="10" t="s">
        <v>59</v>
      </c>
      <c r="I507" s="62"/>
      <c r="J507" s="8"/>
      <c r="K507" s="8"/>
      <c r="L507" s="62"/>
      <c r="M507" s="62"/>
      <c r="N507" s="8"/>
      <c r="O507" s="68">
        <f t="shared" si="109"/>
        <v>0</v>
      </c>
      <c r="P507" s="131">
        <v>27792.4</v>
      </c>
    </row>
    <row r="508" spans="1:16" ht="15.75">
      <c r="A508" s="203"/>
      <c r="B508" s="204"/>
      <c r="C508" s="206"/>
      <c r="D508" s="215"/>
      <c r="E508" s="203"/>
      <c r="F508" s="203"/>
      <c r="G508" s="203"/>
      <c r="H508" s="10" t="s">
        <v>60</v>
      </c>
      <c r="I508" s="62"/>
      <c r="J508" s="8"/>
      <c r="K508" s="8"/>
      <c r="L508" s="62"/>
      <c r="M508" s="62"/>
      <c r="N508" s="8"/>
      <c r="O508" s="68">
        <f t="shared" si="109"/>
        <v>0</v>
      </c>
      <c r="P508" s="131"/>
    </row>
    <row r="509" spans="1:16" ht="15.75">
      <c r="A509" s="203"/>
      <c r="B509" s="204"/>
      <c r="C509" s="207"/>
      <c r="D509" s="215"/>
      <c r="E509" s="203"/>
      <c r="F509" s="203"/>
      <c r="G509" s="203"/>
      <c r="H509" s="10" t="s">
        <v>61</v>
      </c>
      <c r="I509" s="64">
        <f aca="true" t="shared" si="110" ref="I509:N509">I505+I506+I507+I508</f>
        <v>0</v>
      </c>
      <c r="J509" s="9">
        <f t="shared" si="110"/>
        <v>0</v>
      </c>
      <c r="K509" s="9">
        <f t="shared" si="110"/>
        <v>0</v>
      </c>
      <c r="L509" s="64">
        <f t="shared" si="110"/>
        <v>0</v>
      </c>
      <c r="M509" s="64">
        <f t="shared" si="110"/>
        <v>0</v>
      </c>
      <c r="N509" s="9">
        <f t="shared" si="110"/>
        <v>0</v>
      </c>
      <c r="O509" s="68">
        <f t="shared" si="109"/>
        <v>0</v>
      </c>
      <c r="P509" s="131">
        <f>P505+P506+P507+P508</f>
        <v>138962.01</v>
      </c>
    </row>
    <row r="510" spans="1:16" ht="13.5" customHeight="1">
      <c r="A510" s="203">
        <v>99</v>
      </c>
      <c r="B510" s="204" t="s">
        <v>11</v>
      </c>
      <c r="C510" s="205" t="s">
        <v>399</v>
      </c>
      <c r="D510" s="215" t="s">
        <v>32</v>
      </c>
      <c r="E510" s="203"/>
      <c r="F510" s="203" t="s">
        <v>122</v>
      </c>
      <c r="G510" s="203"/>
      <c r="H510" s="67" t="s">
        <v>57</v>
      </c>
      <c r="I510" s="62"/>
      <c r="J510" s="62"/>
      <c r="K510" s="62"/>
      <c r="L510" s="62"/>
      <c r="M510" s="62"/>
      <c r="N510" s="62"/>
      <c r="O510" s="68">
        <f>-I510+J510+K510+L510+M510+N510</f>
        <v>0</v>
      </c>
      <c r="P510" s="126"/>
    </row>
    <row r="511" spans="1:16" ht="24" customHeight="1">
      <c r="A511" s="203"/>
      <c r="B511" s="204"/>
      <c r="C511" s="206"/>
      <c r="D511" s="215"/>
      <c r="E511" s="203"/>
      <c r="F511" s="203"/>
      <c r="G511" s="203"/>
      <c r="H511" s="67" t="s">
        <v>58</v>
      </c>
      <c r="I511" s="62"/>
      <c r="J511" s="62"/>
      <c r="K511" s="64">
        <v>401388.05</v>
      </c>
      <c r="L511" s="64">
        <v>382277.26</v>
      </c>
      <c r="M511" s="64"/>
      <c r="N511" s="64"/>
      <c r="O511" s="68">
        <f t="shared" si="109"/>
        <v>783665.31</v>
      </c>
      <c r="P511" s="126"/>
    </row>
    <row r="512" spans="1:16" ht="15.75">
      <c r="A512" s="203"/>
      <c r="B512" s="204"/>
      <c r="C512" s="206"/>
      <c r="D512" s="215"/>
      <c r="E512" s="203"/>
      <c r="F512" s="203"/>
      <c r="G512" s="203"/>
      <c r="H512" s="67" t="s">
        <v>59</v>
      </c>
      <c r="I512" s="62"/>
      <c r="J512" s="62"/>
      <c r="K512" s="64">
        <v>74225.7</v>
      </c>
      <c r="L512" s="64">
        <v>118794.42</v>
      </c>
      <c r="M512" s="64"/>
      <c r="N512" s="64"/>
      <c r="O512" s="68">
        <f t="shared" si="109"/>
        <v>193020.12</v>
      </c>
      <c r="P512" s="126"/>
    </row>
    <row r="513" spans="1:16" ht="15.75">
      <c r="A513" s="203"/>
      <c r="B513" s="204"/>
      <c r="C513" s="206"/>
      <c r="D513" s="215"/>
      <c r="E513" s="203"/>
      <c r="F513" s="203"/>
      <c r="G513" s="203"/>
      <c r="H513" s="67" t="s">
        <v>60</v>
      </c>
      <c r="I513" s="62"/>
      <c r="J513" s="62"/>
      <c r="K513" s="62"/>
      <c r="L513" s="62"/>
      <c r="M513" s="62"/>
      <c r="N513" s="62"/>
      <c r="O513" s="68">
        <f t="shared" si="109"/>
        <v>0</v>
      </c>
      <c r="P513" s="126"/>
    </row>
    <row r="514" spans="1:16" ht="15.75">
      <c r="A514" s="203"/>
      <c r="B514" s="204"/>
      <c r="C514" s="207"/>
      <c r="D514" s="215"/>
      <c r="E514" s="203"/>
      <c r="F514" s="203"/>
      <c r="G514" s="203"/>
      <c r="H514" s="67" t="s">
        <v>61</v>
      </c>
      <c r="I514" s="64">
        <f aca="true" t="shared" si="111" ref="I514:N514">I510+I511+I512+I513</f>
        <v>0</v>
      </c>
      <c r="J514" s="64">
        <f t="shared" si="111"/>
        <v>0</v>
      </c>
      <c r="K514" s="64">
        <f t="shared" si="111"/>
        <v>475613.75</v>
      </c>
      <c r="L514" s="64">
        <f t="shared" si="111"/>
        <v>501071.68</v>
      </c>
      <c r="M514" s="64">
        <f t="shared" si="111"/>
        <v>0</v>
      </c>
      <c r="N514" s="64">
        <f t="shared" si="111"/>
        <v>0</v>
      </c>
      <c r="O514" s="68">
        <f t="shared" si="109"/>
        <v>976685.4299999999</v>
      </c>
      <c r="P514" s="126">
        <v>0</v>
      </c>
    </row>
    <row r="515" spans="1:17" ht="13.5" customHeight="1">
      <c r="A515" s="203">
        <v>100</v>
      </c>
      <c r="B515" s="204" t="s">
        <v>67</v>
      </c>
      <c r="C515" s="205" t="s">
        <v>400</v>
      </c>
      <c r="D515" s="215" t="s">
        <v>32</v>
      </c>
      <c r="E515" s="203"/>
      <c r="F515" s="203" t="s">
        <v>56</v>
      </c>
      <c r="G515" s="203"/>
      <c r="H515" s="67" t="s">
        <v>57</v>
      </c>
      <c r="I515" s="62"/>
      <c r="J515" s="62"/>
      <c r="K515" s="62"/>
      <c r="L515" s="62"/>
      <c r="M515" s="62"/>
      <c r="N515" s="62"/>
      <c r="O515" s="68">
        <f>-I515+J515+K515+L515+M515+N515</f>
        <v>0</v>
      </c>
      <c r="P515" s="126"/>
      <c r="Q515" s="45"/>
    </row>
    <row r="516" spans="1:17" ht="15.75" customHeight="1">
      <c r="A516" s="203"/>
      <c r="B516" s="204"/>
      <c r="C516" s="206"/>
      <c r="D516" s="215"/>
      <c r="E516" s="203"/>
      <c r="F516" s="203"/>
      <c r="G516" s="203"/>
      <c r="H516" s="67" t="s">
        <v>58</v>
      </c>
      <c r="I516" s="62"/>
      <c r="J516" s="62"/>
      <c r="K516" s="62"/>
      <c r="L516" s="62"/>
      <c r="M516" s="62"/>
      <c r="N516" s="62"/>
      <c r="O516" s="68">
        <f t="shared" si="109"/>
        <v>0</v>
      </c>
      <c r="P516" s="126"/>
      <c r="Q516" s="45"/>
    </row>
    <row r="517" spans="1:17" ht="20.25" customHeight="1">
      <c r="A517" s="203"/>
      <c r="B517" s="204"/>
      <c r="C517" s="206"/>
      <c r="D517" s="215"/>
      <c r="E517" s="203"/>
      <c r="F517" s="203"/>
      <c r="G517" s="203"/>
      <c r="H517" s="67" t="s">
        <v>59</v>
      </c>
      <c r="I517" s="62"/>
      <c r="J517" s="62"/>
      <c r="K517" s="62"/>
      <c r="L517" s="62"/>
      <c r="M517" s="62"/>
      <c r="N517" s="62"/>
      <c r="O517" s="68">
        <f t="shared" si="109"/>
        <v>0</v>
      </c>
      <c r="P517" s="126"/>
      <c r="Q517" s="45"/>
    </row>
    <row r="518" spans="1:16" ht="15.75">
      <c r="A518" s="203"/>
      <c r="B518" s="204"/>
      <c r="C518" s="206"/>
      <c r="D518" s="215"/>
      <c r="E518" s="203"/>
      <c r="F518" s="203"/>
      <c r="G518" s="203"/>
      <c r="H518" s="67" t="s">
        <v>60</v>
      </c>
      <c r="I518" s="62"/>
      <c r="J518" s="62"/>
      <c r="K518" s="62"/>
      <c r="L518" s="62"/>
      <c r="M518" s="62"/>
      <c r="N518" s="62"/>
      <c r="O518" s="68">
        <f t="shared" si="109"/>
        <v>0</v>
      </c>
      <c r="P518" s="126"/>
    </row>
    <row r="519" spans="1:16" ht="15.75">
      <c r="A519" s="203"/>
      <c r="B519" s="204"/>
      <c r="C519" s="207"/>
      <c r="D519" s="215"/>
      <c r="E519" s="203"/>
      <c r="F519" s="203"/>
      <c r="G519" s="203"/>
      <c r="H519" s="67" t="s">
        <v>61</v>
      </c>
      <c r="I519" s="64">
        <f aca="true" t="shared" si="112" ref="I519:N519">I515+I516+I517+I518</f>
        <v>0</v>
      </c>
      <c r="J519" s="64">
        <f t="shared" si="112"/>
        <v>0</v>
      </c>
      <c r="K519" s="64">
        <f t="shared" si="112"/>
        <v>0</v>
      </c>
      <c r="L519" s="64">
        <f t="shared" si="112"/>
        <v>0</v>
      </c>
      <c r="M519" s="64">
        <f t="shared" si="112"/>
        <v>0</v>
      </c>
      <c r="N519" s="64">
        <f t="shared" si="112"/>
        <v>0</v>
      </c>
      <c r="O519" s="68">
        <f t="shared" si="109"/>
        <v>0</v>
      </c>
      <c r="P519" s="126">
        <v>0</v>
      </c>
    </row>
    <row r="520" spans="1:16" ht="13.5" customHeight="1">
      <c r="A520" s="203">
        <v>101</v>
      </c>
      <c r="B520" s="204" t="s">
        <v>67</v>
      </c>
      <c r="C520" s="203" t="s">
        <v>401</v>
      </c>
      <c r="D520" s="203" t="s">
        <v>32</v>
      </c>
      <c r="E520" s="203"/>
      <c r="F520" s="203" t="s">
        <v>56</v>
      </c>
      <c r="G520" s="203"/>
      <c r="H520" s="67" t="s">
        <v>57</v>
      </c>
      <c r="I520" s="62"/>
      <c r="J520" s="62"/>
      <c r="K520" s="62"/>
      <c r="L520" s="62"/>
      <c r="M520" s="62"/>
      <c r="N520" s="62"/>
      <c r="O520" s="68">
        <f t="shared" si="109"/>
        <v>0</v>
      </c>
      <c r="P520" s="126"/>
    </row>
    <row r="521" spans="1:16" ht="15.75">
      <c r="A521" s="203"/>
      <c r="B521" s="204"/>
      <c r="C521" s="203"/>
      <c r="D521" s="203"/>
      <c r="E521" s="203"/>
      <c r="F521" s="203"/>
      <c r="G521" s="203"/>
      <c r="H521" s="67" t="s">
        <v>58</v>
      </c>
      <c r="I521" s="62"/>
      <c r="J521" s="62"/>
      <c r="K521" s="62"/>
      <c r="L521" s="62"/>
      <c r="M521" s="62"/>
      <c r="N521" s="62"/>
      <c r="O521" s="68">
        <f t="shared" si="109"/>
        <v>0</v>
      </c>
      <c r="P521" s="126"/>
    </row>
    <row r="522" spans="1:16" ht="15.75">
      <c r="A522" s="203"/>
      <c r="B522" s="204"/>
      <c r="C522" s="203"/>
      <c r="D522" s="203"/>
      <c r="E522" s="203"/>
      <c r="F522" s="203"/>
      <c r="G522" s="203"/>
      <c r="H522" s="67" t="s">
        <v>59</v>
      </c>
      <c r="I522" s="62"/>
      <c r="J522" s="62"/>
      <c r="K522" s="64">
        <v>5796.64</v>
      </c>
      <c r="L522" s="62"/>
      <c r="M522" s="64">
        <v>3974.38</v>
      </c>
      <c r="N522" s="64"/>
      <c r="O522" s="68">
        <f t="shared" si="109"/>
        <v>9771.02</v>
      </c>
      <c r="P522" s="126"/>
    </row>
    <row r="523" spans="1:16" ht="15.75">
      <c r="A523" s="203"/>
      <c r="B523" s="204"/>
      <c r="C523" s="203"/>
      <c r="D523" s="203"/>
      <c r="E523" s="203"/>
      <c r="F523" s="203"/>
      <c r="G523" s="203"/>
      <c r="H523" s="67" t="s">
        <v>60</v>
      </c>
      <c r="I523" s="62"/>
      <c r="J523" s="62"/>
      <c r="K523" s="64"/>
      <c r="L523" s="62"/>
      <c r="M523" s="62"/>
      <c r="N523" s="64"/>
      <c r="O523" s="68">
        <f t="shared" si="109"/>
        <v>0</v>
      </c>
      <c r="P523" s="126"/>
    </row>
    <row r="524" spans="1:16" ht="15.75">
      <c r="A524" s="203"/>
      <c r="B524" s="204"/>
      <c r="C524" s="203"/>
      <c r="D524" s="203"/>
      <c r="E524" s="203"/>
      <c r="F524" s="203"/>
      <c r="G524" s="203"/>
      <c r="H524" s="67" t="s">
        <v>61</v>
      </c>
      <c r="I524" s="64">
        <f aca="true" t="shared" si="113" ref="I524:N524">I520+I521+I522+I523</f>
        <v>0</v>
      </c>
      <c r="J524" s="64">
        <f t="shared" si="113"/>
        <v>0</v>
      </c>
      <c r="K524" s="64">
        <f t="shared" si="113"/>
        <v>5796.64</v>
      </c>
      <c r="L524" s="64">
        <f t="shared" si="113"/>
        <v>0</v>
      </c>
      <c r="M524" s="64">
        <f t="shared" si="113"/>
        <v>3974.38</v>
      </c>
      <c r="N524" s="64">
        <f t="shared" si="113"/>
        <v>0</v>
      </c>
      <c r="O524" s="68">
        <f t="shared" si="109"/>
        <v>9771.02</v>
      </c>
      <c r="P524" s="126">
        <v>0</v>
      </c>
    </row>
    <row r="525" spans="1:16" ht="13.5" customHeight="1">
      <c r="A525" s="203">
        <v>102</v>
      </c>
      <c r="B525" s="204" t="s">
        <v>66</v>
      </c>
      <c r="C525" s="205" t="s">
        <v>402</v>
      </c>
      <c r="D525" s="215" t="s">
        <v>32</v>
      </c>
      <c r="E525" s="203"/>
      <c r="F525" s="203" t="s">
        <v>56</v>
      </c>
      <c r="G525" s="203"/>
      <c r="H525" s="10" t="s">
        <v>57</v>
      </c>
      <c r="I525" s="62"/>
      <c r="J525" s="8"/>
      <c r="K525" s="8"/>
      <c r="L525" s="62"/>
      <c r="M525" s="62"/>
      <c r="N525" s="8"/>
      <c r="O525" s="68">
        <f t="shared" si="109"/>
        <v>0</v>
      </c>
      <c r="P525" s="131"/>
    </row>
    <row r="526" spans="1:16" ht="15.75" customHeight="1">
      <c r="A526" s="203"/>
      <c r="B526" s="204"/>
      <c r="C526" s="206"/>
      <c r="D526" s="215"/>
      <c r="E526" s="203"/>
      <c r="F526" s="203"/>
      <c r="G526" s="203"/>
      <c r="H526" s="10" t="s">
        <v>58</v>
      </c>
      <c r="I526" s="62"/>
      <c r="J526" s="8"/>
      <c r="K526" s="8"/>
      <c r="L526" s="62"/>
      <c r="M526" s="62"/>
      <c r="N526" s="8"/>
      <c r="O526" s="68">
        <f t="shared" si="109"/>
        <v>0</v>
      </c>
      <c r="P526" s="131"/>
    </row>
    <row r="527" spans="1:16" ht="15.75">
      <c r="A527" s="203"/>
      <c r="B527" s="204"/>
      <c r="C527" s="206"/>
      <c r="D527" s="215"/>
      <c r="E527" s="203"/>
      <c r="F527" s="203"/>
      <c r="G527" s="203"/>
      <c r="H527" s="10" t="s">
        <v>59</v>
      </c>
      <c r="I527" s="62"/>
      <c r="J527" s="8"/>
      <c r="K527" s="8"/>
      <c r="L527" s="62"/>
      <c r="M527" s="62"/>
      <c r="N527" s="8"/>
      <c r="O527" s="68">
        <f t="shared" si="109"/>
        <v>0</v>
      </c>
      <c r="P527" s="131"/>
    </row>
    <row r="528" spans="1:16" ht="15.75">
      <c r="A528" s="203"/>
      <c r="B528" s="204"/>
      <c r="C528" s="206"/>
      <c r="D528" s="215"/>
      <c r="E528" s="203"/>
      <c r="F528" s="203"/>
      <c r="G528" s="203"/>
      <c r="H528" s="10" t="s">
        <v>60</v>
      </c>
      <c r="I528" s="62"/>
      <c r="J528" s="8"/>
      <c r="K528" s="8"/>
      <c r="L528" s="62"/>
      <c r="M528" s="62"/>
      <c r="N528" s="8"/>
      <c r="O528" s="68">
        <f t="shared" si="109"/>
        <v>0</v>
      </c>
      <c r="P528" s="131">
        <v>557230.73</v>
      </c>
    </row>
    <row r="529" spans="1:16" ht="15.75">
      <c r="A529" s="203"/>
      <c r="B529" s="204"/>
      <c r="C529" s="207"/>
      <c r="D529" s="215"/>
      <c r="E529" s="203"/>
      <c r="F529" s="203"/>
      <c r="G529" s="203"/>
      <c r="H529" s="10" t="s">
        <v>61</v>
      </c>
      <c r="I529" s="64">
        <f aca="true" t="shared" si="114" ref="I529:N529">I525+I526+I527+I528</f>
        <v>0</v>
      </c>
      <c r="J529" s="9">
        <f t="shared" si="114"/>
        <v>0</v>
      </c>
      <c r="K529" s="9">
        <f t="shared" si="114"/>
        <v>0</v>
      </c>
      <c r="L529" s="64">
        <f t="shared" si="114"/>
        <v>0</v>
      </c>
      <c r="M529" s="64">
        <f t="shared" si="114"/>
        <v>0</v>
      </c>
      <c r="N529" s="9">
        <f t="shared" si="114"/>
        <v>0</v>
      </c>
      <c r="O529" s="68">
        <f t="shared" si="109"/>
        <v>0</v>
      </c>
      <c r="P529" s="131">
        <v>557230.73</v>
      </c>
    </row>
    <row r="530" spans="1:16" ht="13.5" customHeight="1">
      <c r="A530" s="203">
        <v>103</v>
      </c>
      <c r="B530" s="204" t="s">
        <v>66</v>
      </c>
      <c r="C530" s="205" t="s">
        <v>403</v>
      </c>
      <c r="D530" s="215" t="s">
        <v>32</v>
      </c>
      <c r="E530" s="203"/>
      <c r="F530" s="203" t="s">
        <v>56</v>
      </c>
      <c r="G530" s="203"/>
      <c r="H530" s="10" t="s">
        <v>57</v>
      </c>
      <c r="I530" s="62"/>
      <c r="J530" s="8"/>
      <c r="K530" s="8"/>
      <c r="L530" s="62"/>
      <c r="M530" s="62"/>
      <c r="N530" s="8"/>
      <c r="O530" s="68">
        <f>-I530+J530+K530+L530+M530+N530</f>
        <v>0</v>
      </c>
      <c r="P530" s="131">
        <v>758026.85</v>
      </c>
    </row>
    <row r="531" spans="1:16" ht="15.75" customHeight="1">
      <c r="A531" s="203"/>
      <c r="B531" s="204"/>
      <c r="C531" s="206"/>
      <c r="D531" s="215"/>
      <c r="E531" s="203"/>
      <c r="F531" s="203"/>
      <c r="G531" s="203"/>
      <c r="H531" s="10" t="s">
        <v>58</v>
      </c>
      <c r="I531" s="62"/>
      <c r="J531" s="8"/>
      <c r="K531" s="8"/>
      <c r="L531" s="62"/>
      <c r="M531" s="62"/>
      <c r="N531" s="8"/>
      <c r="O531" s="68">
        <f aca="true" t="shared" si="115" ref="O531:O554">-I531+J531+K531+L531+M531+N531</f>
        <v>0</v>
      </c>
      <c r="P531" s="131">
        <v>252675.62</v>
      </c>
    </row>
    <row r="532" spans="1:16" ht="15.75">
      <c r="A532" s="203"/>
      <c r="B532" s="204"/>
      <c r="C532" s="206"/>
      <c r="D532" s="215"/>
      <c r="E532" s="203"/>
      <c r="F532" s="203"/>
      <c r="G532" s="203"/>
      <c r="H532" s="10" t="s">
        <v>59</v>
      </c>
      <c r="I532" s="62"/>
      <c r="J532" s="8"/>
      <c r="K532" s="8"/>
      <c r="L532" s="62"/>
      <c r="M532" s="62"/>
      <c r="N532" s="8"/>
      <c r="O532" s="68">
        <f t="shared" si="115"/>
        <v>0</v>
      </c>
      <c r="P532" s="131">
        <v>252675.62</v>
      </c>
    </row>
    <row r="533" spans="1:16" ht="15.75">
      <c r="A533" s="203"/>
      <c r="B533" s="204"/>
      <c r="C533" s="206"/>
      <c r="D533" s="215"/>
      <c r="E533" s="203"/>
      <c r="F533" s="203"/>
      <c r="G533" s="203"/>
      <c r="H533" s="10" t="s">
        <v>60</v>
      </c>
      <c r="I533" s="62"/>
      <c r="J533" s="8"/>
      <c r="K533" s="8"/>
      <c r="L533" s="62"/>
      <c r="M533" s="62"/>
      <c r="N533" s="8"/>
      <c r="O533" s="68">
        <f t="shared" si="115"/>
        <v>0</v>
      </c>
      <c r="P533" s="131"/>
    </row>
    <row r="534" spans="1:16" ht="16.5" customHeight="1">
      <c r="A534" s="203"/>
      <c r="B534" s="204"/>
      <c r="C534" s="207"/>
      <c r="D534" s="215"/>
      <c r="E534" s="203"/>
      <c r="F534" s="203"/>
      <c r="G534" s="203"/>
      <c r="H534" s="10" t="s">
        <v>61</v>
      </c>
      <c r="I534" s="64">
        <f aca="true" t="shared" si="116" ref="I534:N534">I530+I531+I532+I533</f>
        <v>0</v>
      </c>
      <c r="J534" s="9">
        <f t="shared" si="116"/>
        <v>0</v>
      </c>
      <c r="K534" s="9">
        <f t="shared" si="116"/>
        <v>0</v>
      </c>
      <c r="L534" s="64">
        <f t="shared" si="116"/>
        <v>0</v>
      </c>
      <c r="M534" s="64">
        <f t="shared" si="116"/>
        <v>0</v>
      </c>
      <c r="N534" s="9">
        <f t="shared" si="116"/>
        <v>0</v>
      </c>
      <c r="O534" s="68">
        <f t="shared" si="115"/>
        <v>0</v>
      </c>
      <c r="P534" s="131">
        <f>P530+P531+P532+P533</f>
        <v>1263378.0899999999</v>
      </c>
    </row>
    <row r="535" spans="1:16" ht="13.5" customHeight="1">
      <c r="A535" s="203">
        <v>104</v>
      </c>
      <c r="B535" s="204" t="s">
        <v>66</v>
      </c>
      <c r="C535" s="205" t="s">
        <v>252</v>
      </c>
      <c r="D535" s="215" t="s">
        <v>32</v>
      </c>
      <c r="E535" s="203"/>
      <c r="F535" s="203" t="s">
        <v>56</v>
      </c>
      <c r="G535" s="203"/>
      <c r="H535" s="10" t="s">
        <v>57</v>
      </c>
      <c r="I535" s="62"/>
      <c r="J535" s="8"/>
      <c r="K535" s="8"/>
      <c r="L535" s="62"/>
      <c r="M535" s="62"/>
      <c r="N535" s="8"/>
      <c r="O535" s="68">
        <f>-I535+J535+K535+L535+M535+N535</f>
        <v>0</v>
      </c>
      <c r="P535" s="131">
        <v>823849.4</v>
      </c>
    </row>
    <row r="536" spans="1:16" ht="24" customHeight="1">
      <c r="A536" s="203"/>
      <c r="B536" s="204"/>
      <c r="C536" s="206"/>
      <c r="D536" s="215"/>
      <c r="E536" s="203"/>
      <c r="F536" s="203"/>
      <c r="G536" s="203"/>
      <c r="H536" s="10" t="s">
        <v>58</v>
      </c>
      <c r="I536" s="62"/>
      <c r="J536" s="8"/>
      <c r="K536" s="8"/>
      <c r="L536" s="62"/>
      <c r="M536" s="62"/>
      <c r="N536" s="8"/>
      <c r="O536" s="68">
        <f t="shared" si="115"/>
        <v>0</v>
      </c>
      <c r="P536" s="131">
        <v>274616.47</v>
      </c>
    </row>
    <row r="537" spans="1:16" ht="15.75">
      <c r="A537" s="203"/>
      <c r="B537" s="204"/>
      <c r="C537" s="206"/>
      <c r="D537" s="215"/>
      <c r="E537" s="203"/>
      <c r="F537" s="203"/>
      <c r="G537" s="203"/>
      <c r="H537" s="10" t="s">
        <v>59</v>
      </c>
      <c r="I537" s="62"/>
      <c r="J537" s="8"/>
      <c r="K537" s="8"/>
      <c r="L537" s="62"/>
      <c r="M537" s="62"/>
      <c r="N537" s="8"/>
      <c r="O537" s="68">
        <f t="shared" si="115"/>
        <v>0</v>
      </c>
      <c r="P537" s="131">
        <v>274616.47</v>
      </c>
    </row>
    <row r="538" spans="1:16" ht="15.75">
      <c r="A538" s="203"/>
      <c r="B538" s="204"/>
      <c r="C538" s="206"/>
      <c r="D538" s="215"/>
      <c r="E538" s="203"/>
      <c r="F538" s="203"/>
      <c r="G538" s="203"/>
      <c r="H538" s="10" t="s">
        <v>60</v>
      </c>
      <c r="I538" s="62"/>
      <c r="J538" s="8"/>
      <c r="K538" s="8"/>
      <c r="L538" s="62"/>
      <c r="M538" s="62"/>
      <c r="N538" s="8"/>
      <c r="O538" s="68">
        <f t="shared" si="115"/>
        <v>0</v>
      </c>
      <c r="P538" s="131"/>
    </row>
    <row r="539" spans="1:16" ht="17.25" customHeight="1">
      <c r="A539" s="203"/>
      <c r="B539" s="204"/>
      <c r="C539" s="207"/>
      <c r="D539" s="215"/>
      <c r="E539" s="203"/>
      <c r="F539" s="203"/>
      <c r="G539" s="203"/>
      <c r="H539" s="10" t="s">
        <v>61</v>
      </c>
      <c r="I539" s="64">
        <f aca="true" t="shared" si="117" ref="I539:N539">I535+I536+I537+I538</f>
        <v>0</v>
      </c>
      <c r="J539" s="9">
        <f t="shared" si="117"/>
        <v>0</v>
      </c>
      <c r="K539" s="9">
        <f t="shared" si="117"/>
        <v>0</v>
      </c>
      <c r="L539" s="64">
        <f t="shared" si="117"/>
        <v>0</v>
      </c>
      <c r="M539" s="64">
        <f t="shared" si="117"/>
        <v>0</v>
      </c>
      <c r="N539" s="9">
        <f t="shared" si="117"/>
        <v>0</v>
      </c>
      <c r="O539" s="68">
        <f t="shared" si="115"/>
        <v>0</v>
      </c>
      <c r="P539" s="131">
        <f>P535+P536+P537+P538</f>
        <v>1373082.34</v>
      </c>
    </row>
    <row r="540" spans="1:16" ht="15.75" customHeight="1">
      <c r="A540" s="203">
        <v>105</v>
      </c>
      <c r="B540" s="204" t="s">
        <v>66</v>
      </c>
      <c r="C540" s="205" t="s">
        <v>252</v>
      </c>
      <c r="D540" s="215" t="s">
        <v>32</v>
      </c>
      <c r="E540" s="203"/>
      <c r="F540" s="203" t="s">
        <v>56</v>
      </c>
      <c r="G540" s="203"/>
      <c r="H540" s="10" t="s">
        <v>57</v>
      </c>
      <c r="I540" s="62"/>
      <c r="J540" s="8"/>
      <c r="K540" s="8"/>
      <c r="L540" s="62"/>
      <c r="M540" s="62"/>
      <c r="N540" s="8"/>
      <c r="O540" s="68">
        <f>-I540+J540+K540+L540+M540+N540</f>
        <v>0</v>
      </c>
      <c r="P540" s="131"/>
    </row>
    <row r="541" spans="1:16" ht="15.75">
      <c r="A541" s="203"/>
      <c r="B541" s="204"/>
      <c r="C541" s="206"/>
      <c r="D541" s="215"/>
      <c r="E541" s="203"/>
      <c r="F541" s="203"/>
      <c r="G541" s="203"/>
      <c r="H541" s="10" t="s">
        <v>58</v>
      </c>
      <c r="I541" s="62"/>
      <c r="J541" s="8"/>
      <c r="K541" s="8"/>
      <c r="L541" s="62"/>
      <c r="M541" s="62"/>
      <c r="N541" s="8"/>
      <c r="O541" s="68">
        <f t="shared" si="115"/>
        <v>0</v>
      </c>
      <c r="P541" s="131"/>
    </row>
    <row r="542" spans="1:16" ht="15.75">
      <c r="A542" s="203"/>
      <c r="B542" s="204"/>
      <c r="C542" s="206"/>
      <c r="D542" s="215"/>
      <c r="E542" s="203"/>
      <c r="F542" s="203"/>
      <c r="G542" s="203"/>
      <c r="H542" s="10" t="s">
        <v>59</v>
      </c>
      <c r="I542" s="62"/>
      <c r="J542" s="8"/>
      <c r="K542" s="8"/>
      <c r="L542" s="62"/>
      <c r="M542" s="62"/>
      <c r="N542" s="8"/>
      <c r="O542" s="68">
        <f t="shared" si="115"/>
        <v>0</v>
      </c>
      <c r="P542" s="131"/>
    </row>
    <row r="543" spans="1:16" ht="15.75">
      <c r="A543" s="203"/>
      <c r="B543" s="204"/>
      <c r="C543" s="206"/>
      <c r="D543" s="215"/>
      <c r="E543" s="203"/>
      <c r="F543" s="203"/>
      <c r="G543" s="203"/>
      <c r="H543" s="10" t="s">
        <v>60</v>
      </c>
      <c r="I543" s="62"/>
      <c r="J543" s="8"/>
      <c r="K543" s="8"/>
      <c r="L543" s="62"/>
      <c r="M543" s="62"/>
      <c r="N543" s="8"/>
      <c r="O543" s="68">
        <f t="shared" si="115"/>
        <v>0</v>
      </c>
      <c r="P543" s="131"/>
    </row>
    <row r="544" spans="1:16" ht="15.75">
      <c r="A544" s="203"/>
      <c r="B544" s="204"/>
      <c r="C544" s="207"/>
      <c r="D544" s="215"/>
      <c r="E544" s="203"/>
      <c r="F544" s="203"/>
      <c r="G544" s="203"/>
      <c r="H544" s="10" t="s">
        <v>61</v>
      </c>
      <c r="I544" s="64">
        <f aca="true" t="shared" si="118" ref="I544:N544">I540+I541+I542+I543</f>
        <v>0</v>
      </c>
      <c r="J544" s="9">
        <f t="shared" si="118"/>
        <v>0</v>
      </c>
      <c r="K544" s="9">
        <f t="shared" si="118"/>
        <v>0</v>
      </c>
      <c r="L544" s="64">
        <f t="shared" si="118"/>
        <v>0</v>
      </c>
      <c r="M544" s="64">
        <f t="shared" si="118"/>
        <v>0</v>
      </c>
      <c r="N544" s="9">
        <f t="shared" si="118"/>
        <v>0</v>
      </c>
      <c r="O544" s="68">
        <f t="shared" si="115"/>
        <v>0</v>
      </c>
      <c r="P544" s="131">
        <f>P540+P541+P542+P543</f>
        <v>0</v>
      </c>
    </row>
    <row r="545" spans="1:16" ht="15.75" customHeight="1">
      <c r="A545" s="203">
        <v>106</v>
      </c>
      <c r="B545" s="204" t="s">
        <v>66</v>
      </c>
      <c r="C545" s="205" t="s">
        <v>255</v>
      </c>
      <c r="D545" s="215" t="s">
        <v>32</v>
      </c>
      <c r="E545" s="203"/>
      <c r="F545" s="203" t="s">
        <v>56</v>
      </c>
      <c r="G545" s="203"/>
      <c r="H545" s="10" t="s">
        <v>57</v>
      </c>
      <c r="I545" s="62"/>
      <c r="J545" s="8"/>
      <c r="K545" s="8"/>
      <c r="L545" s="62"/>
      <c r="M545" s="62"/>
      <c r="N545" s="8"/>
      <c r="O545" s="68">
        <f t="shared" si="115"/>
        <v>0</v>
      </c>
      <c r="P545" s="131">
        <v>90000</v>
      </c>
    </row>
    <row r="546" spans="1:16" ht="15.75">
      <c r="A546" s="203"/>
      <c r="B546" s="204"/>
      <c r="C546" s="206"/>
      <c r="D546" s="215"/>
      <c r="E546" s="203"/>
      <c r="F546" s="203"/>
      <c r="G546" s="203"/>
      <c r="H546" s="10" t="s">
        <v>58</v>
      </c>
      <c r="I546" s="62"/>
      <c r="J546" s="8"/>
      <c r="K546" s="8"/>
      <c r="L546" s="62"/>
      <c r="M546" s="62"/>
      <c r="N546" s="8"/>
      <c r="O546" s="68">
        <f t="shared" si="115"/>
        <v>0</v>
      </c>
      <c r="P546" s="131">
        <v>5000</v>
      </c>
    </row>
    <row r="547" spans="1:16" ht="15.75">
      <c r="A547" s="203"/>
      <c r="B547" s="204"/>
      <c r="C547" s="206"/>
      <c r="D547" s="215"/>
      <c r="E547" s="203"/>
      <c r="F547" s="203"/>
      <c r="G547" s="203"/>
      <c r="H547" s="10" t="s">
        <v>59</v>
      </c>
      <c r="I547" s="62"/>
      <c r="J547" s="8"/>
      <c r="K547" s="8"/>
      <c r="L547" s="62"/>
      <c r="M547" s="62"/>
      <c r="N547" s="8"/>
      <c r="O547" s="68">
        <f t="shared" si="115"/>
        <v>0</v>
      </c>
      <c r="P547" s="131">
        <v>5000</v>
      </c>
    </row>
    <row r="548" spans="1:16" ht="15.75">
      <c r="A548" s="203"/>
      <c r="B548" s="204"/>
      <c r="C548" s="206"/>
      <c r="D548" s="215"/>
      <c r="E548" s="203"/>
      <c r="F548" s="203"/>
      <c r="G548" s="203"/>
      <c r="H548" s="10" t="s">
        <v>60</v>
      </c>
      <c r="I548" s="62"/>
      <c r="J548" s="8"/>
      <c r="K548" s="8"/>
      <c r="L548" s="62"/>
      <c r="M548" s="62"/>
      <c r="N548" s="8"/>
      <c r="O548" s="68">
        <f t="shared" si="115"/>
        <v>0</v>
      </c>
      <c r="P548" s="131"/>
    </row>
    <row r="549" spans="1:16" ht="15.75">
      <c r="A549" s="203"/>
      <c r="B549" s="204"/>
      <c r="C549" s="207"/>
      <c r="D549" s="215"/>
      <c r="E549" s="203"/>
      <c r="F549" s="203"/>
      <c r="G549" s="203"/>
      <c r="H549" s="10" t="s">
        <v>61</v>
      </c>
      <c r="I549" s="64">
        <f aca="true" t="shared" si="119" ref="I549:N549">I545+I546+I547+I548</f>
        <v>0</v>
      </c>
      <c r="J549" s="9">
        <f t="shared" si="119"/>
        <v>0</v>
      </c>
      <c r="K549" s="9">
        <f t="shared" si="119"/>
        <v>0</v>
      </c>
      <c r="L549" s="64">
        <f t="shared" si="119"/>
        <v>0</v>
      </c>
      <c r="M549" s="64">
        <f t="shared" si="119"/>
        <v>0</v>
      </c>
      <c r="N549" s="9">
        <f t="shared" si="119"/>
        <v>0</v>
      </c>
      <c r="O549" s="68">
        <f t="shared" si="115"/>
        <v>0</v>
      </c>
      <c r="P549" s="131">
        <f>P545+P546+P547+P548</f>
        <v>100000</v>
      </c>
    </row>
    <row r="550" spans="1:16" ht="15.75" customHeight="1">
      <c r="A550" s="203">
        <v>107</v>
      </c>
      <c r="B550" s="204" t="s">
        <v>66</v>
      </c>
      <c r="C550" s="205" t="s">
        <v>418</v>
      </c>
      <c r="D550" s="215" t="s">
        <v>32</v>
      </c>
      <c r="E550" s="203"/>
      <c r="F550" s="203" t="s">
        <v>56</v>
      </c>
      <c r="G550" s="203"/>
      <c r="H550" s="10" t="s">
        <v>57</v>
      </c>
      <c r="I550" s="62"/>
      <c r="J550" s="8"/>
      <c r="K550" s="8"/>
      <c r="L550" s="62"/>
      <c r="M550" s="62"/>
      <c r="N550" s="8"/>
      <c r="O550" s="68">
        <f t="shared" si="115"/>
        <v>0</v>
      </c>
      <c r="P550" s="131">
        <v>90000</v>
      </c>
    </row>
    <row r="551" spans="1:16" ht="15.75">
      <c r="A551" s="203"/>
      <c r="B551" s="204"/>
      <c r="C551" s="206"/>
      <c r="D551" s="215"/>
      <c r="E551" s="203"/>
      <c r="F551" s="203"/>
      <c r="G551" s="203"/>
      <c r="H551" s="10" t="s">
        <v>58</v>
      </c>
      <c r="I551" s="62"/>
      <c r="J551" s="8"/>
      <c r="K551" s="8"/>
      <c r="L551" s="62"/>
      <c r="M551" s="62"/>
      <c r="N551" s="8"/>
      <c r="O551" s="68">
        <f t="shared" si="115"/>
        <v>0</v>
      </c>
      <c r="P551" s="131">
        <v>5000</v>
      </c>
    </row>
    <row r="552" spans="1:16" ht="15.75">
      <c r="A552" s="203"/>
      <c r="B552" s="204"/>
      <c r="C552" s="206"/>
      <c r="D552" s="215"/>
      <c r="E552" s="203"/>
      <c r="F552" s="203"/>
      <c r="G552" s="203"/>
      <c r="H552" s="10" t="s">
        <v>59</v>
      </c>
      <c r="I552" s="62"/>
      <c r="J552" s="8"/>
      <c r="K552" s="8"/>
      <c r="L552" s="62"/>
      <c r="M552" s="62"/>
      <c r="N552" s="8"/>
      <c r="O552" s="68">
        <f t="shared" si="115"/>
        <v>0</v>
      </c>
      <c r="P552" s="131">
        <v>5000</v>
      </c>
    </row>
    <row r="553" spans="1:16" ht="15.75">
      <c r="A553" s="203"/>
      <c r="B553" s="204"/>
      <c r="C553" s="206"/>
      <c r="D553" s="215"/>
      <c r="E553" s="203"/>
      <c r="F553" s="203"/>
      <c r="G553" s="203"/>
      <c r="H553" s="10" t="s">
        <v>60</v>
      </c>
      <c r="I553" s="62"/>
      <c r="J553" s="8"/>
      <c r="K553" s="8"/>
      <c r="L553" s="62"/>
      <c r="M553" s="62"/>
      <c r="N553" s="8"/>
      <c r="O553" s="68">
        <f t="shared" si="115"/>
        <v>0</v>
      </c>
      <c r="P553" s="131"/>
    </row>
    <row r="554" spans="1:16" ht="15.75">
      <c r="A554" s="203"/>
      <c r="B554" s="204"/>
      <c r="C554" s="207"/>
      <c r="D554" s="215"/>
      <c r="E554" s="203"/>
      <c r="F554" s="203"/>
      <c r="G554" s="203"/>
      <c r="H554" s="10" t="s">
        <v>61</v>
      </c>
      <c r="I554" s="64">
        <f aca="true" t="shared" si="120" ref="I554:N554">I550+I551+I552+I553</f>
        <v>0</v>
      </c>
      <c r="J554" s="9">
        <f t="shared" si="120"/>
        <v>0</v>
      </c>
      <c r="K554" s="9">
        <f t="shared" si="120"/>
        <v>0</v>
      </c>
      <c r="L554" s="64">
        <f t="shared" si="120"/>
        <v>0</v>
      </c>
      <c r="M554" s="64">
        <f t="shared" si="120"/>
        <v>0</v>
      </c>
      <c r="N554" s="9">
        <f t="shared" si="120"/>
        <v>0</v>
      </c>
      <c r="O554" s="68">
        <f t="shared" si="115"/>
        <v>0</v>
      </c>
      <c r="P554" s="131">
        <f>P550+P551+P552+P553</f>
        <v>100000</v>
      </c>
    </row>
    <row r="555" spans="1:16" ht="15.75" customHeight="1">
      <c r="A555" s="203">
        <v>108</v>
      </c>
      <c r="B555" s="204" t="s">
        <v>66</v>
      </c>
      <c r="C555" s="205" t="s">
        <v>258</v>
      </c>
      <c r="D555" s="215" t="s">
        <v>32</v>
      </c>
      <c r="E555" s="203"/>
      <c r="F555" s="203" t="s">
        <v>56</v>
      </c>
      <c r="G555" s="203"/>
      <c r="H555" s="67" t="s">
        <v>57</v>
      </c>
      <c r="I555" s="62"/>
      <c r="J555" s="62"/>
      <c r="K555" s="62"/>
      <c r="L555" s="62"/>
      <c r="M555" s="62"/>
      <c r="N555" s="62"/>
      <c r="O555" s="68">
        <f>-I555+J555+K555+L555+M555+N555</f>
        <v>0</v>
      </c>
      <c r="P555" s="126"/>
    </row>
    <row r="556" spans="1:16" ht="15.75">
      <c r="A556" s="203"/>
      <c r="B556" s="204"/>
      <c r="C556" s="206"/>
      <c r="D556" s="215"/>
      <c r="E556" s="203"/>
      <c r="F556" s="203"/>
      <c r="G556" s="203"/>
      <c r="H556" s="67" t="s">
        <v>58</v>
      </c>
      <c r="I556" s="62"/>
      <c r="J556" s="62"/>
      <c r="K556" s="62"/>
      <c r="L556" s="62"/>
      <c r="M556" s="62"/>
      <c r="N556" s="62"/>
      <c r="O556" s="68">
        <f aca="true" t="shared" si="121" ref="O556:O574">-I556+J556+K556+L556+M556+N556</f>
        <v>0</v>
      </c>
      <c r="P556" s="126"/>
    </row>
    <row r="557" spans="1:16" ht="15.75">
      <c r="A557" s="203"/>
      <c r="B557" s="204"/>
      <c r="C557" s="206"/>
      <c r="D557" s="215"/>
      <c r="E557" s="203"/>
      <c r="F557" s="203"/>
      <c r="G557" s="203"/>
      <c r="H557" s="67" t="s">
        <v>59</v>
      </c>
      <c r="I557" s="62"/>
      <c r="J557" s="62"/>
      <c r="K557" s="94">
        <v>13200</v>
      </c>
      <c r="L557" s="94">
        <v>15600</v>
      </c>
      <c r="M557" s="94">
        <v>7200</v>
      </c>
      <c r="N557" s="64"/>
      <c r="O557" s="68">
        <f t="shared" si="121"/>
        <v>36000</v>
      </c>
      <c r="P557" s="126"/>
    </row>
    <row r="558" spans="1:16" ht="15.75">
      <c r="A558" s="203"/>
      <c r="B558" s="204"/>
      <c r="C558" s="206"/>
      <c r="D558" s="215"/>
      <c r="E558" s="203"/>
      <c r="F558" s="203"/>
      <c r="G558" s="203"/>
      <c r="H558" s="67" t="s">
        <v>60</v>
      </c>
      <c r="I558" s="62"/>
      <c r="J558" s="62"/>
      <c r="K558" s="94"/>
      <c r="L558" s="94"/>
      <c r="M558" s="94"/>
      <c r="N558" s="62"/>
      <c r="O558" s="68">
        <f t="shared" si="121"/>
        <v>0</v>
      </c>
      <c r="P558" s="126"/>
    </row>
    <row r="559" spans="1:16" ht="15.75">
      <c r="A559" s="203"/>
      <c r="B559" s="204"/>
      <c r="C559" s="207"/>
      <c r="D559" s="215"/>
      <c r="E559" s="203"/>
      <c r="F559" s="203"/>
      <c r="G559" s="203"/>
      <c r="H559" s="67" t="s">
        <v>61</v>
      </c>
      <c r="I559" s="64">
        <f aca="true" t="shared" si="122" ref="I559:N559">I555+I556+I557+I558</f>
        <v>0</v>
      </c>
      <c r="J559" s="64">
        <f t="shared" si="122"/>
        <v>0</v>
      </c>
      <c r="K559" s="94">
        <f t="shared" si="122"/>
        <v>13200</v>
      </c>
      <c r="L559" s="94">
        <f t="shared" si="122"/>
        <v>15600</v>
      </c>
      <c r="M559" s="94">
        <f t="shared" si="122"/>
        <v>7200</v>
      </c>
      <c r="N559" s="64">
        <f t="shared" si="122"/>
        <v>0</v>
      </c>
      <c r="O559" s="68">
        <f t="shared" si="121"/>
        <v>36000</v>
      </c>
      <c r="P559" s="126">
        <f>P555+P556+P557+P558</f>
        <v>0</v>
      </c>
    </row>
    <row r="560" spans="1:16" ht="15.75">
      <c r="A560" s="203">
        <v>109</v>
      </c>
      <c r="B560" s="204" t="s">
        <v>66</v>
      </c>
      <c r="C560" s="205" t="s">
        <v>163</v>
      </c>
      <c r="D560" s="215" t="s">
        <v>32</v>
      </c>
      <c r="E560" s="203"/>
      <c r="F560" s="203" t="s">
        <v>583</v>
      </c>
      <c r="G560" s="203"/>
      <c r="H560" s="67" t="s">
        <v>57</v>
      </c>
      <c r="I560" s="62"/>
      <c r="J560" s="62"/>
      <c r="K560" s="62"/>
      <c r="L560" s="62"/>
      <c r="M560" s="62"/>
      <c r="N560" s="62"/>
      <c r="O560" s="68">
        <f>-I560+J560+K560+L560+M560+N560</f>
        <v>0</v>
      </c>
      <c r="P560" s="126"/>
    </row>
    <row r="561" spans="1:16" ht="15.75">
      <c r="A561" s="203"/>
      <c r="B561" s="204"/>
      <c r="C561" s="206"/>
      <c r="D561" s="215"/>
      <c r="E561" s="203"/>
      <c r="F561" s="203"/>
      <c r="G561" s="203"/>
      <c r="H561" s="67" t="s">
        <v>58</v>
      </c>
      <c r="I561" s="62"/>
      <c r="J561" s="62"/>
      <c r="K561" s="62"/>
      <c r="L561" s="62"/>
      <c r="M561" s="62"/>
      <c r="N561" s="62"/>
      <c r="O561" s="68">
        <f t="shared" si="121"/>
        <v>0</v>
      </c>
      <c r="P561" s="126"/>
    </row>
    <row r="562" spans="1:16" ht="15.75">
      <c r="A562" s="203"/>
      <c r="B562" s="204"/>
      <c r="C562" s="206"/>
      <c r="D562" s="215"/>
      <c r="E562" s="203"/>
      <c r="F562" s="203"/>
      <c r="G562" s="203"/>
      <c r="H562" s="67" t="s">
        <v>59</v>
      </c>
      <c r="I562" s="62"/>
      <c r="J562" s="62"/>
      <c r="K562" s="62"/>
      <c r="L562" s="64">
        <v>17700</v>
      </c>
      <c r="M562" s="62"/>
      <c r="N562" s="64"/>
      <c r="O562" s="68">
        <f t="shared" si="121"/>
        <v>17700</v>
      </c>
      <c r="P562" s="126"/>
    </row>
    <row r="563" spans="1:16" ht="15.75">
      <c r="A563" s="203"/>
      <c r="B563" s="204"/>
      <c r="C563" s="206"/>
      <c r="D563" s="215"/>
      <c r="E563" s="203"/>
      <c r="F563" s="203"/>
      <c r="G563" s="203"/>
      <c r="H563" s="67" t="s">
        <v>60</v>
      </c>
      <c r="I563" s="62"/>
      <c r="J563" s="62"/>
      <c r="K563" s="62"/>
      <c r="L563" s="62"/>
      <c r="M563" s="62"/>
      <c r="N563" s="62"/>
      <c r="O563" s="68">
        <f t="shared" si="121"/>
        <v>0</v>
      </c>
      <c r="P563" s="126"/>
    </row>
    <row r="564" spans="1:16" ht="15.75">
      <c r="A564" s="203"/>
      <c r="B564" s="204"/>
      <c r="C564" s="207"/>
      <c r="D564" s="215"/>
      <c r="E564" s="203"/>
      <c r="F564" s="203"/>
      <c r="G564" s="203"/>
      <c r="H564" s="67" t="s">
        <v>61</v>
      </c>
      <c r="I564" s="64">
        <f aca="true" t="shared" si="123" ref="I564:N564">I560+I561+I562+I563</f>
        <v>0</v>
      </c>
      <c r="J564" s="64">
        <f t="shared" si="123"/>
        <v>0</v>
      </c>
      <c r="K564" s="64">
        <f t="shared" si="123"/>
        <v>0</v>
      </c>
      <c r="L564" s="64">
        <f t="shared" si="123"/>
        <v>17700</v>
      </c>
      <c r="M564" s="64">
        <f t="shared" si="123"/>
        <v>0</v>
      </c>
      <c r="N564" s="64">
        <f t="shared" si="123"/>
        <v>0</v>
      </c>
      <c r="O564" s="68">
        <f t="shared" si="121"/>
        <v>17700</v>
      </c>
      <c r="P564" s="126">
        <f>P560+P561+P562+P563</f>
        <v>0</v>
      </c>
    </row>
    <row r="565" spans="1:16" ht="15.75">
      <c r="A565" s="203">
        <v>110</v>
      </c>
      <c r="B565" s="204" t="s">
        <v>66</v>
      </c>
      <c r="C565" s="205" t="s">
        <v>390</v>
      </c>
      <c r="D565" s="215" t="s">
        <v>32</v>
      </c>
      <c r="E565" s="203"/>
      <c r="F565" s="203" t="s">
        <v>56</v>
      </c>
      <c r="G565" s="203"/>
      <c r="H565" s="67" t="s">
        <v>57</v>
      </c>
      <c r="I565" s="62"/>
      <c r="J565" s="62"/>
      <c r="K565" s="62"/>
      <c r="L565" s="62"/>
      <c r="M565" s="62"/>
      <c r="N565" s="62"/>
      <c r="O565" s="68">
        <f>-I565+J565+K565+L565+M565+N565</f>
        <v>0</v>
      </c>
      <c r="P565" s="126"/>
    </row>
    <row r="566" spans="1:16" ht="15.75">
      <c r="A566" s="203"/>
      <c r="B566" s="204"/>
      <c r="C566" s="206"/>
      <c r="D566" s="215"/>
      <c r="E566" s="203"/>
      <c r="F566" s="203"/>
      <c r="G566" s="203"/>
      <c r="H566" s="67" t="s">
        <v>58</v>
      </c>
      <c r="I566" s="62"/>
      <c r="J566" s="62"/>
      <c r="K566" s="62"/>
      <c r="L566" s="62"/>
      <c r="M566" s="62"/>
      <c r="N566" s="62"/>
      <c r="O566" s="68">
        <f t="shared" si="121"/>
        <v>0</v>
      </c>
      <c r="P566" s="126"/>
    </row>
    <row r="567" spans="1:16" ht="15.75">
      <c r="A567" s="203"/>
      <c r="B567" s="204"/>
      <c r="C567" s="206"/>
      <c r="D567" s="215"/>
      <c r="E567" s="203"/>
      <c r="F567" s="203"/>
      <c r="G567" s="203"/>
      <c r="H567" s="67" t="s">
        <v>59</v>
      </c>
      <c r="I567" s="62"/>
      <c r="J567" s="62"/>
      <c r="K567" s="62"/>
      <c r="L567" s="62"/>
      <c r="M567" s="62"/>
      <c r="N567" s="64"/>
      <c r="O567" s="68">
        <f t="shared" si="121"/>
        <v>0</v>
      </c>
      <c r="P567" s="126"/>
    </row>
    <row r="568" spans="1:16" ht="15.75">
      <c r="A568" s="203"/>
      <c r="B568" s="204"/>
      <c r="C568" s="206"/>
      <c r="D568" s="215"/>
      <c r="E568" s="203"/>
      <c r="F568" s="203"/>
      <c r="G568" s="203"/>
      <c r="H568" s="67" t="s">
        <v>60</v>
      </c>
      <c r="I568" s="62"/>
      <c r="J568" s="62"/>
      <c r="K568" s="62"/>
      <c r="L568" s="62"/>
      <c r="M568" s="62"/>
      <c r="N568" s="62"/>
      <c r="O568" s="68">
        <f t="shared" si="121"/>
        <v>0</v>
      </c>
      <c r="P568" s="126"/>
    </row>
    <row r="569" spans="1:16" ht="15.75">
      <c r="A569" s="203"/>
      <c r="B569" s="204"/>
      <c r="C569" s="207"/>
      <c r="D569" s="215"/>
      <c r="E569" s="203"/>
      <c r="F569" s="203"/>
      <c r="G569" s="203"/>
      <c r="H569" s="67" t="s">
        <v>61</v>
      </c>
      <c r="I569" s="64">
        <f aca="true" t="shared" si="124" ref="I569:N569">I565+I566+I567+I568</f>
        <v>0</v>
      </c>
      <c r="J569" s="64">
        <f t="shared" si="124"/>
        <v>0</v>
      </c>
      <c r="K569" s="64">
        <f t="shared" si="124"/>
        <v>0</v>
      </c>
      <c r="L569" s="64">
        <f t="shared" si="124"/>
        <v>0</v>
      </c>
      <c r="M569" s="64">
        <f t="shared" si="124"/>
        <v>0</v>
      </c>
      <c r="N569" s="64">
        <f t="shared" si="124"/>
        <v>0</v>
      </c>
      <c r="O569" s="68">
        <f t="shared" si="121"/>
        <v>0</v>
      </c>
      <c r="P569" s="126">
        <f>P565+P566+P567+P568</f>
        <v>0</v>
      </c>
    </row>
    <row r="570" spans="1:16" ht="15.75">
      <c r="A570" s="203">
        <v>111</v>
      </c>
      <c r="B570" s="204" t="s">
        <v>66</v>
      </c>
      <c r="C570" s="205" t="s">
        <v>390</v>
      </c>
      <c r="D570" s="215" t="s">
        <v>32</v>
      </c>
      <c r="E570" s="203"/>
      <c r="F570" s="203" t="s">
        <v>56</v>
      </c>
      <c r="G570" s="203"/>
      <c r="H570" s="67" t="s">
        <v>57</v>
      </c>
      <c r="I570" s="62"/>
      <c r="J570" s="62"/>
      <c r="K570" s="62"/>
      <c r="L570" s="62"/>
      <c r="M570" s="62"/>
      <c r="N570" s="62"/>
      <c r="O570" s="68">
        <f t="shared" si="121"/>
        <v>0</v>
      </c>
      <c r="P570" s="126"/>
    </row>
    <row r="571" spans="1:16" ht="15.75">
      <c r="A571" s="203"/>
      <c r="B571" s="204"/>
      <c r="C571" s="206"/>
      <c r="D571" s="215"/>
      <c r="E571" s="203"/>
      <c r="F571" s="203"/>
      <c r="G571" s="203"/>
      <c r="H571" s="67" t="s">
        <v>58</v>
      </c>
      <c r="I571" s="62"/>
      <c r="J571" s="62"/>
      <c r="K571" s="62"/>
      <c r="L571" s="62"/>
      <c r="M571" s="62"/>
      <c r="N571" s="62"/>
      <c r="O571" s="68">
        <f t="shared" si="121"/>
        <v>0</v>
      </c>
      <c r="P571" s="126"/>
    </row>
    <row r="572" spans="1:16" ht="15.75">
      <c r="A572" s="203"/>
      <c r="B572" s="204"/>
      <c r="C572" s="206"/>
      <c r="D572" s="215"/>
      <c r="E572" s="203"/>
      <c r="F572" s="203"/>
      <c r="G572" s="203"/>
      <c r="H572" s="67" t="s">
        <v>59</v>
      </c>
      <c r="I572" s="62"/>
      <c r="J572" s="62"/>
      <c r="K572" s="62"/>
      <c r="L572" s="62"/>
      <c r="M572" s="62"/>
      <c r="N572" s="64"/>
      <c r="O572" s="68">
        <f t="shared" si="121"/>
        <v>0</v>
      </c>
      <c r="P572" s="126"/>
    </row>
    <row r="573" spans="1:16" ht="15.75">
      <c r="A573" s="203"/>
      <c r="B573" s="204"/>
      <c r="C573" s="206"/>
      <c r="D573" s="215"/>
      <c r="E573" s="203"/>
      <c r="F573" s="203"/>
      <c r="G573" s="203"/>
      <c r="H573" s="67" t="s">
        <v>60</v>
      </c>
      <c r="I573" s="62"/>
      <c r="J573" s="62"/>
      <c r="K573" s="62"/>
      <c r="L573" s="62"/>
      <c r="M573" s="62"/>
      <c r="N573" s="62"/>
      <c r="O573" s="68">
        <f t="shared" si="121"/>
        <v>0</v>
      </c>
      <c r="P573" s="126"/>
    </row>
    <row r="574" spans="1:16" ht="15.75">
      <c r="A574" s="203"/>
      <c r="B574" s="204"/>
      <c r="C574" s="207"/>
      <c r="D574" s="215"/>
      <c r="E574" s="203"/>
      <c r="F574" s="203"/>
      <c r="G574" s="203"/>
      <c r="H574" s="67" t="s">
        <v>61</v>
      </c>
      <c r="I574" s="64">
        <f aca="true" t="shared" si="125" ref="I574:N574">I570+I571+I572+I573</f>
        <v>0</v>
      </c>
      <c r="J574" s="64">
        <f t="shared" si="125"/>
        <v>0</v>
      </c>
      <c r="K574" s="64">
        <f t="shared" si="125"/>
        <v>0</v>
      </c>
      <c r="L574" s="64">
        <f t="shared" si="125"/>
        <v>0</v>
      </c>
      <c r="M574" s="64">
        <f t="shared" si="125"/>
        <v>0</v>
      </c>
      <c r="N574" s="64">
        <f t="shared" si="125"/>
        <v>0</v>
      </c>
      <c r="O574" s="68">
        <f t="shared" si="121"/>
        <v>0</v>
      </c>
      <c r="P574" s="126">
        <f>P570+P571+P572+P573</f>
        <v>0</v>
      </c>
    </row>
    <row r="575" spans="1:16" ht="15.75">
      <c r="A575" s="203">
        <v>112</v>
      </c>
      <c r="B575" s="204" t="s">
        <v>66</v>
      </c>
      <c r="C575" s="205" t="s">
        <v>390</v>
      </c>
      <c r="D575" s="215" t="s">
        <v>32</v>
      </c>
      <c r="E575" s="203"/>
      <c r="F575" s="203" t="s">
        <v>56</v>
      </c>
      <c r="G575" s="203"/>
      <c r="H575" s="67" t="s">
        <v>57</v>
      </c>
      <c r="I575" s="62"/>
      <c r="J575" s="62"/>
      <c r="K575" s="62"/>
      <c r="L575" s="62"/>
      <c r="M575" s="62"/>
      <c r="N575" s="62"/>
      <c r="O575" s="68">
        <f>-I575+J575+K575+L575+M575+N575</f>
        <v>0</v>
      </c>
      <c r="P575" s="126"/>
    </row>
    <row r="576" spans="1:16" ht="15.75">
      <c r="A576" s="203"/>
      <c r="B576" s="204"/>
      <c r="C576" s="206"/>
      <c r="D576" s="215"/>
      <c r="E576" s="203"/>
      <c r="F576" s="203"/>
      <c r="G576" s="203"/>
      <c r="H576" s="67" t="s">
        <v>58</v>
      </c>
      <c r="I576" s="62"/>
      <c r="J576" s="62"/>
      <c r="K576" s="62"/>
      <c r="L576" s="62"/>
      <c r="M576" s="62"/>
      <c r="N576" s="62"/>
      <c r="O576" s="68">
        <f aca="true" t="shared" si="126" ref="O576:O594">-I576+J576+K576+L576+M576+N576</f>
        <v>0</v>
      </c>
      <c r="P576" s="126"/>
    </row>
    <row r="577" spans="1:16" ht="15.75">
      <c r="A577" s="203"/>
      <c r="B577" s="204"/>
      <c r="C577" s="206"/>
      <c r="D577" s="215"/>
      <c r="E577" s="203"/>
      <c r="F577" s="203"/>
      <c r="G577" s="203"/>
      <c r="H577" s="67" t="s">
        <v>59</v>
      </c>
      <c r="I577" s="62"/>
      <c r="J577" s="62"/>
      <c r="K577" s="62"/>
      <c r="L577" s="62"/>
      <c r="M577" s="62"/>
      <c r="N577" s="64"/>
      <c r="O577" s="68">
        <f t="shared" si="126"/>
        <v>0</v>
      </c>
      <c r="P577" s="126"/>
    </row>
    <row r="578" spans="1:16" ht="15.75">
      <c r="A578" s="203"/>
      <c r="B578" s="204"/>
      <c r="C578" s="206"/>
      <c r="D578" s="215"/>
      <c r="E578" s="203"/>
      <c r="F578" s="203"/>
      <c r="G578" s="203"/>
      <c r="H578" s="67" t="s">
        <v>60</v>
      </c>
      <c r="I578" s="62"/>
      <c r="J578" s="62"/>
      <c r="K578" s="62"/>
      <c r="L578" s="62"/>
      <c r="M578" s="62"/>
      <c r="N578" s="62"/>
      <c r="O578" s="68">
        <f t="shared" si="126"/>
        <v>0</v>
      </c>
      <c r="P578" s="126"/>
    </row>
    <row r="579" spans="1:16" ht="15.75">
      <c r="A579" s="203"/>
      <c r="B579" s="204"/>
      <c r="C579" s="207"/>
      <c r="D579" s="215"/>
      <c r="E579" s="203"/>
      <c r="F579" s="203"/>
      <c r="G579" s="203"/>
      <c r="H579" s="67" t="s">
        <v>61</v>
      </c>
      <c r="I579" s="64">
        <f aca="true" t="shared" si="127" ref="I579:N579">I575+I576+I577+I578</f>
        <v>0</v>
      </c>
      <c r="J579" s="64">
        <f t="shared" si="127"/>
        <v>0</v>
      </c>
      <c r="K579" s="64">
        <f t="shared" si="127"/>
        <v>0</v>
      </c>
      <c r="L579" s="64">
        <f t="shared" si="127"/>
        <v>0</v>
      </c>
      <c r="M579" s="64">
        <f t="shared" si="127"/>
        <v>0</v>
      </c>
      <c r="N579" s="64">
        <f t="shared" si="127"/>
        <v>0</v>
      </c>
      <c r="O579" s="68">
        <f t="shared" si="126"/>
        <v>0</v>
      </c>
      <c r="P579" s="126">
        <f>P575+P576+P577+P578</f>
        <v>0</v>
      </c>
    </row>
    <row r="580" spans="1:16" ht="15.75">
      <c r="A580" s="203">
        <v>113</v>
      </c>
      <c r="B580" s="204" t="s">
        <v>66</v>
      </c>
      <c r="C580" s="205" t="s">
        <v>391</v>
      </c>
      <c r="D580" s="215" t="s">
        <v>32</v>
      </c>
      <c r="E580" s="203"/>
      <c r="F580" s="203" t="s">
        <v>56</v>
      </c>
      <c r="G580" s="203"/>
      <c r="H580" s="10" t="s">
        <v>57</v>
      </c>
      <c r="I580" s="62"/>
      <c r="J580" s="8"/>
      <c r="K580" s="8"/>
      <c r="L580" s="62"/>
      <c r="M580" s="62"/>
      <c r="N580" s="8"/>
      <c r="O580" s="68">
        <f>-I580+J580+K580+L580+M580+N580</f>
        <v>0</v>
      </c>
      <c r="P580" s="126"/>
    </row>
    <row r="581" spans="1:16" ht="15.75">
      <c r="A581" s="203"/>
      <c r="B581" s="204"/>
      <c r="C581" s="206"/>
      <c r="D581" s="215"/>
      <c r="E581" s="203"/>
      <c r="F581" s="203"/>
      <c r="G581" s="203"/>
      <c r="H581" s="10" t="s">
        <v>58</v>
      </c>
      <c r="I581" s="62"/>
      <c r="J581" s="8"/>
      <c r="K581" s="8"/>
      <c r="L581" s="62"/>
      <c r="M581" s="62"/>
      <c r="N581" s="8"/>
      <c r="O581" s="68">
        <f t="shared" si="126"/>
        <v>0</v>
      </c>
      <c r="P581" s="126"/>
    </row>
    <row r="582" spans="1:16" ht="15.75">
      <c r="A582" s="203"/>
      <c r="B582" s="204"/>
      <c r="C582" s="206"/>
      <c r="D582" s="215"/>
      <c r="E582" s="203"/>
      <c r="F582" s="203"/>
      <c r="G582" s="203"/>
      <c r="H582" s="10" t="s">
        <v>59</v>
      </c>
      <c r="I582" s="62"/>
      <c r="J582" s="8"/>
      <c r="K582" s="8"/>
      <c r="L582" s="62"/>
      <c r="M582" s="62"/>
      <c r="N582" s="8"/>
      <c r="O582" s="68">
        <f t="shared" si="126"/>
        <v>0</v>
      </c>
      <c r="P582" s="126"/>
    </row>
    <row r="583" spans="1:16" ht="15.75">
      <c r="A583" s="203"/>
      <c r="B583" s="204"/>
      <c r="C583" s="206"/>
      <c r="D583" s="215"/>
      <c r="E583" s="203"/>
      <c r="F583" s="203"/>
      <c r="G583" s="203"/>
      <c r="H583" s="10" t="s">
        <v>60</v>
      </c>
      <c r="I583" s="62"/>
      <c r="J583" s="8"/>
      <c r="K583" s="8"/>
      <c r="L583" s="62"/>
      <c r="M583" s="62"/>
      <c r="N583" s="8"/>
      <c r="O583" s="68">
        <f t="shared" si="126"/>
        <v>0</v>
      </c>
      <c r="P583" s="126"/>
    </row>
    <row r="584" spans="1:16" ht="15.75">
      <c r="A584" s="203"/>
      <c r="B584" s="204"/>
      <c r="C584" s="207"/>
      <c r="D584" s="215"/>
      <c r="E584" s="203"/>
      <c r="F584" s="203"/>
      <c r="G584" s="203"/>
      <c r="H584" s="10" t="s">
        <v>61</v>
      </c>
      <c r="I584" s="64">
        <f aca="true" t="shared" si="128" ref="I584:N584">I580+I581+I582+I583</f>
        <v>0</v>
      </c>
      <c r="J584" s="9">
        <f t="shared" si="128"/>
        <v>0</v>
      </c>
      <c r="K584" s="9">
        <f t="shared" si="128"/>
        <v>0</v>
      </c>
      <c r="L584" s="64">
        <f t="shared" si="128"/>
        <v>0</v>
      </c>
      <c r="M584" s="64">
        <f t="shared" si="128"/>
        <v>0</v>
      </c>
      <c r="N584" s="9">
        <f t="shared" si="128"/>
        <v>0</v>
      </c>
      <c r="O584" s="68">
        <f t="shared" si="126"/>
        <v>0</v>
      </c>
      <c r="P584" s="126">
        <f>P580+P581+P582+P583</f>
        <v>0</v>
      </c>
    </row>
    <row r="585" spans="1:16" ht="15.75">
      <c r="A585" s="203">
        <v>114</v>
      </c>
      <c r="B585" s="204" t="s">
        <v>66</v>
      </c>
      <c r="C585" s="205" t="s">
        <v>264</v>
      </c>
      <c r="D585" s="215" t="s">
        <v>32</v>
      </c>
      <c r="E585" s="203"/>
      <c r="F585" s="203" t="s">
        <v>56</v>
      </c>
      <c r="G585" s="203"/>
      <c r="H585" s="10" t="s">
        <v>57</v>
      </c>
      <c r="I585" s="62"/>
      <c r="J585" s="8"/>
      <c r="K585" s="8"/>
      <c r="L585" s="62"/>
      <c r="M585" s="62"/>
      <c r="N585" s="8"/>
      <c r="O585" s="68">
        <f>-I585+J585+K585+L585+M585+N585</f>
        <v>0</v>
      </c>
      <c r="P585" s="126"/>
    </row>
    <row r="586" spans="1:16" ht="15.75">
      <c r="A586" s="203"/>
      <c r="B586" s="204"/>
      <c r="C586" s="206"/>
      <c r="D586" s="215"/>
      <c r="E586" s="203"/>
      <c r="F586" s="203"/>
      <c r="G586" s="203"/>
      <c r="H586" s="10" t="s">
        <v>58</v>
      </c>
      <c r="I586" s="62"/>
      <c r="J586" s="8"/>
      <c r="K586" s="8"/>
      <c r="L586" s="62"/>
      <c r="M586" s="62"/>
      <c r="N586" s="8"/>
      <c r="O586" s="68">
        <f t="shared" si="126"/>
        <v>0</v>
      </c>
      <c r="P586" s="126"/>
    </row>
    <row r="587" spans="1:16" ht="15.75">
      <c r="A587" s="203"/>
      <c r="B587" s="204"/>
      <c r="C587" s="206"/>
      <c r="D587" s="215"/>
      <c r="E587" s="203"/>
      <c r="F587" s="203"/>
      <c r="G587" s="203"/>
      <c r="H587" s="10" t="s">
        <v>59</v>
      </c>
      <c r="I587" s="62"/>
      <c r="J587" s="8"/>
      <c r="K587" s="8"/>
      <c r="L587" s="62"/>
      <c r="M587" s="62"/>
      <c r="N587" s="8"/>
      <c r="O587" s="68">
        <f t="shared" si="126"/>
        <v>0</v>
      </c>
      <c r="P587" s="126"/>
    </row>
    <row r="588" spans="1:16" ht="15.75">
      <c r="A588" s="203"/>
      <c r="B588" s="204"/>
      <c r="C588" s="206"/>
      <c r="D588" s="215"/>
      <c r="E588" s="203"/>
      <c r="F588" s="203"/>
      <c r="G588" s="203"/>
      <c r="H588" s="10" t="s">
        <v>60</v>
      </c>
      <c r="I588" s="62"/>
      <c r="J588" s="8"/>
      <c r="K588" s="8"/>
      <c r="L588" s="62"/>
      <c r="M588" s="62"/>
      <c r="N588" s="8"/>
      <c r="O588" s="68">
        <f t="shared" si="126"/>
        <v>0</v>
      </c>
      <c r="P588" s="126"/>
    </row>
    <row r="589" spans="1:16" ht="15.75">
      <c r="A589" s="203"/>
      <c r="B589" s="204"/>
      <c r="C589" s="207"/>
      <c r="D589" s="215"/>
      <c r="E589" s="203"/>
      <c r="F589" s="203"/>
      <c r="G589" s="203"/>
      <c r="H589" s="10" t="s">
        <v>61</v>
      </c>
      <c r="I589" s="64">
        <f aca="true" t="shared" si="129" ref="I589:N589">I585+I586+I587+I588</f>
        <v>0</v>
      </c>
      <c r="J589" s="9">
        <f t="shared" si="129"/>
        <v>0</v>
      </c>
      <c r="K589" s="9">
        <f t="shared" si="129"/>
        <v>0</v>
      </c>
      <c r="L589" s="64">
        <f t="shared" si="129"/>
        <v>0</v>
      </c>
      <c r="M589" s="64">
        <f t="shared" si="129"/>
        <v>0</v>
      </c>
      <c r="N589" s="9">
        <f t="shared" si="129"/>
        <v>0</v>
      </c>
      <c r="O589" s="68">
        <f t="shared" si="126"/>
        <v>0</v>
      </c>
      <c r="P589" s="126">
        <f>P585+P586+P587+P588</f>
        <v>0</v>
      </c>
    </row>
    <row r="590" spans="1:16" ht="15.75">
      <c r="A590" s="203">
        <v>115</v>
      </c>
      <c r="B590" s="204" t="s">
        <v>66</v>
      </c>
      <c r="C590" s="205" t="s">
        <v>265</v>
      </c>
      <c r="D590" s="215" t="s">
        <v>32</v>
      </c>
      <c r="E590" s="203"/>
      <c r="F590" s="203" t="s">
        <v>56</v>
      </c>
      <c r="G590" s="203"/>
      <c r="H590" s="10" t="s">
        <v>57</v>
      </c>
      <c r="I590" s="62"/>
      <c r="J590" s="8"/>
      <c r="K590" s="8"/>
      <c r="L590" s="62"/>
      <c r="M590" s="62"/>
      <c r="N590" s="8"/>
      <c r="O590" s="68">
        <f t="shared" si="126"/>
        <v>0</v>
      </c>
      <c r="P590" s="126"/>
    </row>
    <row r="591" spans="1:16" ht="15.75">
      <c r="A591" s="203"/>
      <c r="B591" s="204"/>
      <c r="C591" s="206"/>
      <c r="D591" s="215"/>
      <c r="E591" s="203"/>
      <c r="F591" s="203"/>
      <c r="G591" s="203"/>
      <c r="H591" s="10" t="s">
        <v>58</v>
      </c>
      <c r="I591" s="62"/>
      <c r="J591" s="8"/>
      <c r="K591" s="8"/>
      <c r="L591" s="62"/>
      <c r="M591" s="62"/>
      <c r="N591" s="8"/>
      <c r="O591" s="68">
        <f t="shared" si="126"/>
        <v>0</v>
      </c>
      <c r="P591" s="126"/>
    </row>
    <row r="592" spans="1:16" ht="15.75">
      <c r="A592" s="203"/>
      <c r="B592" s="204"/>
      <c r="C592" s="206"/>
      <c r="D592" s="215"/>
      <c r="E592" s="203"/>
      <c r="F592" s="203"/>
      <c r="G592" s="203"/>
      <c r="H592" s="10" t="s">
        <v>59</v>
      </c>
      <c r="I592" s="62"/>
      <c r="J592" s="8"/>
      <c r="K592" s="8"/>
      <c r="L592" s="62"/>
      <c r="M592" s="62"/>
      <c r="N592" s="8"/>
      <c r="O592" s="68">
        <f t="shared" si="126"/>
        <v>0</v>
      </c>
      <c r="P592" s="126"/>
    </row>
    <row r="593" spans="1:16" ht="15.75">
      <c r="A593" s="203"/>
      <c r="B593" s="204"/>
      <c r="C593" s="206"/>
      <c r="D593" s="215"/>
      <c r="E593" s="203"/>
      <c r="F593" s="203"/>
      <c r="G593" s="203"/>
      <c r="H593" s="10" t="s">
        <v>60</v>
      </c>
      <c r="I593" s="62"/>
      <c r="J593" s="8"/>
      <c r="K593" s="8"/>
      <c r="L593" s="62"/>
      <c r="M593" s="62"/>
      <c r="N593" s="8"/>
      <c r="O593" s="68">
        <f t="shared" si="126"/>
        <v>0</v>
      </c>
      <c r="P593" s="126"/>
    </row>
    <row r="594" spans="1:16" ht="15.75">
      <c r="A594" s="203"/>
      <c r="B594" s="204"/>
      <c r="C594" s="207"/>
      <c r="D594" s="215"/>
      <c r="E594" s="203"/>
      <c r="F594" s="203"/>
      <c r="G594" s="203"/>
      <c r="H594" s="10" t="s">
        <v>61</v>
      </c>
      <c r="I594" s="64">
        <f aca="true" t="shared" si="130" ref="I594:N594">I590+I591+I592+I593</f>
        <v>0</v>
      </c>
      <c r="J594" s="9">
        <f t="shared" si="130"/>
        <v>0</v>
      </c>
      <c r="K594" s="9">
        <f t="shared" si="130"/>
        <v>0</v>
      </c>
      <c r="L594" s="64">
        <f t="shared" si="130"/>
        <v>0</v>
      </c>
      <c r="M594" s="64">
        <f t="shared" si="130"/>
        <v>0</v>
      </c>
      <c r="N594" s="9">
        <f t="shared" si="130"/>
        <v>0</v>
      </c>
      <c r="O594" s="68">
        <f t="shared" si="126"/>
        <v>0</v>
      </c>
      <c r="P594" s="126">
        <f>P590+P591+P592+P593</f>
        <v>0</v>
      </c>
    </row>
    <row r="595" spans="1:16" ht="15.75">
      <c r="A595" s="203">
        <v>116</v>
      </c>
      <c r="B595" s="204" t="s">
        <v>66</v>
      </c>
      <c r="C595" s="205" t="s">
        <v>267</v>
      </c>
      <c r="D595" s="215" t="s">
        <v>32</v>
      </c>
      <c r="E595" s="203"/>
      <c r="F595" s="203" t="s">
        <v>56</v>
      </c>
      <c r="G595" s="203"/>
      <c r="H595" s="10" t="s">
        <v>57</v>
      </c>
      <c r="I595" s="62"/>
      <c r="J595" s="8"/>
      <c r="K595" s="8"/>
      <c r="L595" s="62"/>
      <c r="M595" s="62"/>
      <c r="N595" s="8"/>
      <c r="O595" s="68">
        <f>-I595+J595+K595+L595+M595+N595</f>
        <v>0</v>
      </c>
      <c r="P595" s="126"/>
    </row>
    <row r="596" spans="1:16" ht="15.75">
      <c r="A596" s="203"/>
      <c r="B596" s="204"/>
      <c r="C596" s="206"/>
      <c r="D596" s="215"/>
      <c r="E596" s="203"/>
      <c r="F596" s="203"/>
      <c r="G596" s="203"/>
      <c r="H596" s="10" t="s">
        <v>58</v>
      </c>
      <c r="I596" s="62"/>
      <c r="J596" s="8"/>
      <c r="K596" s="8"/>
      <c r="L596" s="62"/>
      <c r="M596" s="62"/>
      <c r="N596" s="8"/>
      <c r="O596" s="68">
        <f aca="true" t="shared" si="131" ref="O596:O604">-I596+J596+K596+L596+M596+N596</f>
        <v>0</v>
      </c>
      <c r="P596" s="126"/>
    </row>
    <row r="597" spans="1:16" ht="15.75">
      <c r="A597" s="203"/>
      <c r="B597" s="204"/>
      <c r="C597" s="206"/>
      <c r="D597" s="215"/>
      <c r="E597" s="203"/>
      <c r="F597" s="203"/>
      <c r="G597" s="203"/>
      <c r="H597" s="10" t="s">
        <v>59</v>
      </c>
      <c r="I597" s="62"/>
      <c r="J597" s="8"/>
      <c r="K597" s="8"/>
      <c r="L597" s="62"/>
      <c r="M597" s="62"/>
      <c r="N597" s="8"/>
      <c r="O597" s="68">
        <f t="shared" si="131"/>
        <v>0</v>
      </c>
      <c r="P597" s="126"/>
    </row>
    <row r="598" spans="1:16" ht="15.75">
      <c r="A598" s="203"/>
      <c r="B598" s="204"/>
      <c r="C598" s="206"/>
      <c r="D598" s="215"/>
      <c r="E598" s="203"/>
      <c r="F598" s="203"/>
      <c r="G598" s="203"/>
      <c r="H598" s="10" t="s">
        <v>60</v>
      </c>
      <c r="I598" s="62"/>
      <c r="J598" s="8"/>
      <c r="K598" s="8"/>
      <c r="L598" s="62"/>
      <c r="M598" s="62"/>
      <c r="N598" s="8"/>
      <c r="O598" s="68">
        <f t="shared" si="131"/>
        <v>0</v>
      </c>
      <c r="P598" s="126"/>
    </row>
    <row r="599" spans="1:16" ht="15.75">
      <c r="A599" s="203"/>
      <c r="B599" s="204"/>
      <c r="C599" s="207"/>
      <c r="D599" s="215"/>
      <c r="E599" s="203"/>
      <c r="F599" s="203"/>
      <c r="G599" s="203"/>
      <c r="H599" s="10" t="s">
        <v>61</v>
      </c>
      <c r="I599" s="64">
        <f aca="true" t="shared" si="132" ref="I599:N599">I595+I596+I597+I598</f>
        <v>0</v>
      </c>
      <c r="J599" s="9">
        <f t="shared" si="132"/>
        <v>0</v>
      </c>
      <c r="K599" s="9">
        <f t="shared" si="132"/>
        <v>0</v>
      </c>
      <c r="L599" s="64">
        <f t="shared" si="132"/>
        <v>0</v>
      </c>
      <c r="M599" s="64">
        <f t="shared" si="132"/>
        <v>0</v>
      </c>
      <c r="N599" s="9">
        <f t="shared" si="132"/>
        <v>0</v>
      </c>
      <c r="O599" s="68">
        <f t="shared" si="131"/>
        <v>0</v>
      </c>
      <c r="P599" s="126">
        <f>P595+P596+P597+P598</f>
        <v>0</v>
      </c>
    </row>
    <row r="600" spans="1:16" ht="15.75" customHeight="1">
      <c r="A600" s="203">
        <v>117</v>
      </c>
      <c r="B600" s="204" t="s">
        <v>66</v>
      </c>
      <c r="C600" s="205" t="s">
        <v>392</v>
      </c>
      <c r="D600" s="215" t="s">
        <v>32</v>
      </c>
      <c r="E600" s="203"/>
      <c r="F600" s="203" t="s">
        <v>56</v>
      </c>
      <c r="G600" s="203"/>
      <c r="H600" s="10" t="s">
        <v>57</v>
      </c>
      <c r="I600" s="62"/>
      <c r="J600" s="8"/>
      <c r="K600" s="8"/>
      <c r="L600" s="62"/>
      <c r="M600" s="62"/>
      <c r="N600" s="8"/>
      <c r="O600" s="68">
        <f>-I600+J600+K600+L600+M600+N600</f>
        <v>0</v>
      </c>
      <c r="P600" s="126"/>
    </row>
    <row r="601" spans="1:16" ht="15" customHeight="1">
      <c r="A601" s="203"/>
      <c r="B601" s="204"/>
      <c r="C601" s="206"/>
      <c r="D601" s="215"/>
      <c r="E601" s="203"/>
      <c r="F601" s="203"/>
      <c r="G601" s="203"/>
      <c r="H601" s="10" t="s">
        <v>58</v>
      </c>
      <c r="I601" s="62"/>
      <c r="J601" s="8"/>
      <c r="K601" s="8"/>
      <c r="L601" s="62"/>
      <c r="M601" s="62"/>
      <c r="N601" s="8"/>
      <c r="O601" s="68">
        <f t="shared" si="131"/>
        <v>0</v>
      </c>
      <c r="P601" s="126"/>
    </row>
    <row r="602" spans="1:16" ht="15.75">
      <c r="A602" s="203"/>
      <c r="B602" s="204"/>
      <c r="C602" s="206"/>
      <c r="D602" s="215"/>
      <c r="E602" s="203"/>
      <c r="F602" s="203"/>
      <c r="G602" s="203"/>
      <c r="H602" s="10" t="s">
        <v>59</v>
      </c>
      <c r="I602" s="62"/>
      <c r="J602" s="8"/>
      <c r="K602" s="8"/>
      <c r="L602" s="62"/>
      <c r="M602" s="62"/>
      <c r="N602" s="8"/>
      <c r="O602" s="68">
        <f t="shared" si="131"/>
        <v>0</v>
      </c>
      <c r="P602" s="126"/>
    </row>
    <row r="603" spans="1:16" ht="15.75">
      <c r="A603" s="203"/>
      <c r="B603" s="204"/>
      <c r="C603" s="206"/>
      <c r="D603" s="215"/>
      <c r="E603" s="203"/>
      <c r="F603" s="203"/>
      <c r="G603" s="203"/>
      <c r="H603" s="10" t="s">
        <v>60</v>
      </c>
      <c r="I603" s="62"/>
      <c r="J603" s="8"/>
      <c r="K603" s="8"/>
      <c r="L603" s="62"/>
      <c r="M603" s="62"/>
      <c r="N603" s="8"/>
      <c r="O603" s="68">
        <f t="shared" si="131"/>
        <v>0</v>
      </c>
      <c r="P603" s="126"/>
    </row>
    <row r="604" spans="1:16" ht="15.75">
      <c r="A604" s="203"/>
      <c r="B604" s="204"/>
      <c r="C604" s="207"/>
      <c r="D604" s="215"/>
      <c r="E604" s="203"/>
      <c r="F604" s="203"/>
      <c r="G604" s="203"/>
      <c r="H604" s="10" t="s">
        <v>61</v>
      </c>
      <c r="I604" s="64">
        <f aca="true" t="shared" si="133" ref="I604:N604">I600+I601+I602+I603</f>
        <v>0</v>
      </c>
      <c r="J604" s="9">
        <f t="shared" si="133"/>
        <v>0</v>
      </c>
      <c r="K604" s="9">
        <f t="shared" si="133"/>
        <v>0</v>
      </c>
      <c r="L604" s="64">
        <f t="shared" si="133"/>
        <v>0</v>
      </c>
      <c r="M604" s="64">
        <f t="shared" si="133"/>
        <v>0</v>
      </c>
      <c r="N604" s="9">
        <f t="shared" si="133"/>
        <v>0</v>
      </c>
      <c r="O604" s="68">
        <f t="shared" si="131"/>
        <v>0</v>
      </c>
      <c r="P604" s="126">
        <f>P600+P601+P602+P603</f>
        <v>0</v>
      </c>
    </row>
    <row r="605" spans="1:16" ht="47.25" customHeight="1">
      <c r="A605" s="3" t="s">
        <v>69</v>
      </c>
      <c r="B605" s="219" t="s">
        <v>70</v>
      </c>
      <c r="C605" s="220"/>
      <c r="D605" s="220"/>
      <c r="E605" s="220"/>
      <c r="F605" s="220"/>
      <c r="G605" s="220"/>
      <c r="H605" s="221"/>
      <c r="I605" s="80">
        <f aca="true" t="shared" si="134" ref="I605:P605">I606</f>
        <v>0</v>
      </c>
      <c r="J605" s="80">
        <f t="shared" si="134"/>
        <v>0</v>
      </c>
      <c r="K605" s="80">
        <f t="shared" si="134"/>
        <v>0</v>
      </c>
      <c r="L605" s="80">
        <f>L606</f>
        <v>0</v>
      </c>
      <c r="M605" s="80">
        <f>M606</f>
        <v>0</v>
      </c>
      <c r="N605" s="80">
        <f t="shared" si="134"/>
        <v>0</v>
      </c>
      <c r="O605" s="80">
        <f t="shared" si="134"/>
        <v>0</v>
      </c>
      <c r="P605" s="132">
        <f t="shared" si="134"/>
        <v>2163295.5100000002</v>
      </c>
    </row>
    <row r="606" spans="1:16" ht="43.5" customHeight="1">
      <c r="A606" s="3" t="s">
        <v>71</v>
      </c>
      <c r="B606" s="222" t="s">
        <v>72</v>
      </c>
      <c r="C606" s="223"/>
      <c r="D606" s="222"/>
      <c r="E606" s="222"/>
      <c r="F606" s="222"/>
      <c r="G606" s="222"/>
      <c r="H606" s="222"/>
      <c r="I606" s="103">
        <f aca="true" t="shared" si="135" ref="I606:N606">I611+I616+I621+I626+I631+I636+I641+I646+I651+I656+I661+I666+I671+I676</f>
        <v>0</v>
      </c>
      <c r="J606" s="103">
        <f t="shared" si="135"/>
        <v>0</v>
      </c>
      <c r="K606" s="103">
        <f t="shared" si="135"/>
        <v>0</v>
      </c>
      <c r="L606" s="103">
        <f t="shared" si="135"/>
        <v>0</v>
      </c>
      <c r="M606" s="103">
        <f t="shared" si="135"/>
        <v>0</v>
      </c>
      <c r="N606" s="103">
        <f t="shared" si="135"/>
        <v>0</v>
      </c>
      <c r="O606" s="104">
        <f>I606+J606+K606+L606+M606+N606</f>
        <v>0</v>
      </c>
      <c r="P606" s="133">
        <f>P611+P616+P621+P626+P631+P636+P641+P646+P651+P656+P661+P666+P671+P676</f>
        <v>2163295.5100000002</v>
      </c>
    </row>
    <row r="607" spans="1:16" ht="24" customHeight="1">
      <c r="A607" s="203">
        <v>118</v>
      </c>
      <c r="B607" s="204" t="s">
        <v>73</v>
      </c>
      <c r="C607" s="205" t="s">
        <v>169</v>
      </c>
      <c r="D607" s="215" t="s">
        <v>32</v>
      </c>
      <c r="E607" s="203"/>
      <c r="F607" s="181" t="s">
        <v>56</v>
      </c>
      <c r="G607" s="181"/>
      <c r="H607" s="10" t="s">
        <v>57</v>
      </c>
      <c r="I607" s="8"/>
      <c r="J607" s="8"/>
      <c r="K607" s="8"/>
      <c r="L607" s="8"/>
      <c r="M607" s="8"/>
      <c r="N607" s="8"/>
      <c r="O607" s="38"/>
      <c r="P607" s="134">
        <v>62732.08</v>
      </c>
    </row>
    <row r="608" spans="1:16" ht="15.75" customHeight="1">
      <c r="A608" s="203"/>
      <c r="B608" s="204"/>
      <c r="C608" s="206"/>
      <c r="D608" s="215"/>
      <c r="E608" s="203"/>
      <c r="F608" s="181"/>
      <c r="G608" s="181"/>
      <c r="H608" s="10" t="s">
        <v>58</v>
      </c>
      <c r="I608" s="8"/>
      <c r="J608" s="8"/>
      <c r="K608" s="8"/>
      <c r="L608" s="8"/>
      <c r="M608" s="8"/>
      <c r="N608" s="8"/>
      <c r="O608" s="38"/>
      <c r="P608" s="134">
        <v>20910.69</v>
      </c>
    </row>
    <row r="609" spans="1:16" ht="15.75">
      <c r="A609" s="203"/>
      <c r="B609" s="204"/>
      <c r="C609" s="206"/>
      <c r="D609" s="215"/>
      <c r="E609" s="203"/>
      <c r="F609" s="181"/>
      <c r="G609" s="181"/>
      <c r="H609" s="10" t="s">
        <v>59</v>
      </c>
      <c r="I609" s="8"/>
      <c r="J609" s="8"/>
      <c r="K609" s="8"/>
      <c r="L609" s="8"/>
      <c r="M609" s="8"/>
      <c r="N609" s="8"/>
      <c r="O609" s="38"/>
      <c r="P609" s="134">
        <v>20910.69</v>
      </c>
    </row>
    <row r="610" spans="1:16" ht="15.75">
      <c r="A610" s="203"/>
      <c r="B610" s="204"/>
      <c r="C610" s="206"/>
      <c r="D610" s="215"/>
      <c r="E610" s="203"/>
      <c r="F610" s="181"/>
      <c r="G610" s="181"/>
      <c r="H610" s="10" t="s">
        <v>60</v>
      </c>
      <c r="I610" s="8"/>
      <c r="J610" s="8"/>
      <c r="K610" s="8"/>
      <c r="L610" s="8"/>
      <c r="M610" s="8"/>
      <c r="N610" s="8"/>
      <c r="O610" s="38"/>
      <c r="P610" s="134"/>
    </row>
    <row r="611" spans="1:16" ht="15.75">
      <c r="A611" s="203"/>
      <c r="B611" s="204"/>
      <c r="C611" s="207"/>
      <c r="D611" s="215"/>
      <c r="E611" s="203"/>
      <c r="F611" s="181"/>
      <c r="G611" s="181"/>
      <c r="H611" s="10" t="s">
        <v>61</v>
      </c>
      <c r="I611" s="9">
        <f aca="true" t="shared" si="136" ref="I611:N611">I607+I608+I609+I610</f>
        <v>0</v>
      </c>
      <c r="J611" s="9">
        <f t="shared" si="136"/>
        <v>0</v>
      </c>
      <c r="K611" s="9">
        <f t="shared" si="136"/>
        <v>0</v>
      </c>
      <c r="L611" s="9">
        <f t="shared" si="136"/>
        <v>0</v>
      </c>
      <c r="M611" s="9">
        <f t="shared" si="136"/>
        <v>0</v>
      </c>
      <c r="N611" s="9">
        <f t="shared" si="136"/>
        <v>0</v>
      </c>
      <c r="O611" s="38">
        <f>I611+J611+K611+L611+M611+N611</f>
        <v>0</v>
      </c>
      <c r="P611" s="134">
        <f>P607+P608+P609+P610</f>
        <v>104553.46</v>
      </c>
    </row>
    <row r="612" spans="1:16" ht="13.5" customHeight="1">
      <c r="A612" s="203">
        <v>119</v>
      </c>
      <c r="B612" s="204" t="s">
        <v>73</v>
      </c>
      <c r="C612" s="203" t="s">
        <v>170</v>
      </c>
      <c r="D612" s="215" t="s">
        <v>32</v>
      </c>
      <c r="E612" s="203"/>
      <c r="F612" s="181" t="s">
        <v>56</v>
      </c>
      <c r="G612" s="181"/>
      <c r="H612" s="10" t="s">
        <v>57</v>
      </c>
      <c r="I612" s="8"/>
      <c r="J612" s="8"/>
      <c r="K612" s="8"/>
      <c r="L612" s="8"/>
      <c r="M612" s="8"/>
      <c r="N612" s="8"/>
      <c r="O612" s="38">
        <f aca="true" t="shared" si="137" ref="O612:O675">I612+J612+K612+L612+M612+N612</f>
        <v>0</v>
      </c>
      <c r="P612" s="134">
        <v>62732.08</v>
      </c>
    </row>
    <row r="613" spans="1:16" ht="13.5" customHeight="1">
      <c r="A613" s="203"/>
      <c r="B613" s="204"/>
      <c r="C613" s="203"/>
      <c r="D613" s="215"/>
      <c r="E613" s="203"/>
      <c r="F613" s="181"/>
      <c r="G613" s="181"/>
      <c r="H613" s="10" t="s">
        <v>58</v>
      </c>
      <c r="I613" s="8"/>
      <c r="J613" s="8"/>
      <c r="K613" s="8"/>
      <c r="L613" s="8"/>
      <c r="M613" s="8"/>
      <c r="N613" s="8"/>
      <c r="O613" s="38">
        <f t="shared" si="137"/>
        <v>0</v>
      </c>
      <c r="P613" s="134">
        <v>20910.69</v>
      </c>
    </row>
    <row r="614" spans="1:16" ht="15.75">
      <c r="A614" s="203"/>
      <c r="B614" s="204"/>
      <c r="C614" s="203"/>
      <c r="D614" s="215"/>
      <c r="E614" s="203"/>
      <c r="F614" s="181"/>
      <c r="G614" s="181"/>
      <c r="H614" s="10" t="s">
        <v>59</v>
      </c>
      <c r="I614" s="8"/>
      <c r="J614" s="8"/>
      <c r="K614" s="8"/>
      <c r="L614" s="8"/>
      <c r="M614" s="8"/>
      <c r="N614" s="8"/>
      <c r="O614" s="38">
        <f t="shared" si="137"/>
        <v>0</v>
      </c>
      <c r="P614" s="134">
        <v>20910.69</v>
      </c>
    </row>
    <row r="615" spans="1:16" ht="15.75">
      <c r="A615" s="203"/>
      <c r="B615" s="204"/>
      <c r="C615" s="203"/>
      <c r="D615" s="215"/>
      <c r="E615" s="203"/>
      <c r="F615" s="181"/>
      <c r="G615" s="181"/>
      <c r="H615" s="10" t="s">
        <v>60</v>
      </c>
      <c r="I615" s="8"/>
      <c r="J615" s="8"/>
      <c r="K615" s="8"/>
      <c r="L615" s="8"/>
      <c r="M615" s="8"/>
      <c r="N615" s="8"/>
      <c r="O615" s="38">
        <f t="shared" si="137"/>
        <v>0</v>
      </c>
      <c r="P615" s="134"/>
    </row>
    <row r="616" spans="1:16" ht="15.75">
      <c r="A616" s="203"/>
      <c r="B616" s="204"/>
      <c r="C616" s="203"/>
      <c r="D616" s="215"/>
      <c r="E616" s="203"/>
      <c r="F616" s="181"/>
      <c r="G616" s="181"/>
      <c r="H616" s="10" t="s">
        <v>61</v>
      </c>
      <c r="I616" s="9">
        <f aca="true" t="shared" si="138" ref="I616:N616">I612+I613+I614+I615</f>
        <v>0</v>
      </c>
      <c r="J616" s="9">
        <f t="shared" si="138"/>
        <v>0</v>
      </c>
      <c r="K616" s="9">
        <f t="shared" si="138"/>
        <v>0</v>
      </c>
      <c r="L616" s="9">
        <f t="shared" si="138"/>
        <v>0</v>
      </c>
      <c r="M616" s="9">
        <f t="shared" si="138"/>
        <v>0</v>
      </c>
      <c r="N616" s="9">
        <f t="shared" si="138"/>
        <v>0</v>
      </c>
      <c r="O616" s="38">
        <f t="shared" si="137"/>
        <v>0</v>
      </c>
      <c r="P616" s="134">
        <f>P612+P613+P614+P615</f>
        <v>104553.46</v>
      </c>
    </row>
    <row r="617" spans="1:16" ht="13.5" customHeight="1">
      <c r="A617" s="203">
        <v>120</v>
      </c>
      <c r="B617" s="204" t="s">
        <v>73</v>
      </c>
      <c r="C617" s="203" t="s">
        <v>152</v>
      </c>
      <c r="D617" s="215" t="s">
        <v>32</v>
      </c>
      <c r="E617" s="203"/>
      <c r="F617" s="181" t="s">
        <v>56</v>
      </c>
      <c r="G617" s="181"/>
      <c r="H617" s="10" t="s">
        <v>57</v>
      </c>
      <c r="I617" s="8"/>
      <c r="J617" s="8"/>
      <c r="K617" s="8"/>
      <c r="L617" s="8"/>
      <c r="M617" s="8"/>
      <c r="N617" s="8"/>
      <c r="O617" s="38">
        <f t="shared" si="137"/>
        <v>0</v>
      </c>
      <c r="P617" s="134"/>
    </row>
    <row r="618" spans="1:16" ht="14.25" customHeight="1">
      <c r="A618" s="203"/>
      <c r="B618" s="204"/>
      <c r="C618" s="203"/>
      <c r="D618" s="215"/>
      <c r="E618" s="203"/>
      <c r="F618" s="181"/>
      <c r="G618" s="181"/>
      <c r="H618" s="10" t="s">
        <v>58</v>
      </c>
      <c r="I618" s="8"/>
      <c r="J618" s="8"/>
      <c r="K618" s="8"/>
      <c r="L618" s="8"/>
      <c r="M618" s="8"/>
      <c r="N618" s="8"/>
      <c r="O618" s="38">
        <f t="shared" si="137"/>
        <v>0</v>
      </c>
      <c r="P618" s="134"/>
    </row>
    <row r="619" spans="1:16" ht="15.75">
      <c r="A619" s="203"/>
      <c r="B619" s="204"/>
      <c r="C619" s="203"/>
      <c r="D619" s="215"/>
      <c r="E619" s="203"/>
      <c r="F619" s="181"/>
      <c r="G619" s="181"/>
      <c r="H619" s="10" t="s">
        <v>59</v>
      </c>
      <c r="I619" s="8"/>
      <c r="J619" s="8"/>
      <c r="K619" s="8"/>
      <c r="L619" s="8"/>
      <c r="M619" s="8"/>
      <c r="N619" s="8"/>
      <c r="O619" s="38">
        <f t="shared" si="137"/>
        <v>0</v>
      </c>
      <c r="P619" s="134"/>
    </row>
    <row r="620" spans="1:16" ht="15.75">
      <c r="A620" s="203"/>
      <c r="B620" s="204"/>
      <c r="C620" s="203"/>
      <c r="D620" s="215"/>
      <c r="E620" s="203"/>
      <c r="F620" s="181"/>
      <c r="G620" s="181"/>
      <c r="H620" s="10" t="s">
        <v>60</v>
      </c>
      <c r="I620" s="8"/>
      <c r="J620" s="8"/>
      <c r="K620" s="8"/>
      <c r="L620" s="8"/>
      <c r="M620" s="8"/>
      <c r="N620" s="8"/>
      <c r="O620" s="38">
        <f t="shared" si="137"/>
        <v>0</v>
      </c>
      <c r="P620" s="134">
        <v>379552.48</v>
      </c>
    </row>
    <row r="621" spans="1:16" ht="15.75">
      <c r="A621" s="203"/>
      <c r="B621" s="204"/>
      <c r="C621" s="203"/>
      <c r="D621" s="215"/>
      <c r="E621" s="203"/>
      <c r="F621" s="181"/>
      <c r="G621" s="181"/>
      <c r="H621" s="10" t="s">
        <v>61</v>
      </c>
      <c r="I621" s="9">
        <f aca="true" t="shared" si="139" ref="I621:N621">I617+I618+I619+I620</f>
        <v>0</v>
      </c>
      <c r="J621" s="9">
        <f t="shared" si="139"/>
        <v>0</v>
      </c>
      <c r="K621" s="9">
        <f t="shared" si="139"/>
        <v>0</v>
      </c>
      <c r="L621" s="9">
        <f t="shared" si="139"/>
        <v>0</v>
      </c>
      <c r="M621" s="9">
        <f t="shared" si="139"/>
        <v>0</v>
      </c>
      <c r="N621" s="9">
        <f t="shared" si="139"/>
        <v>0</v>
      </c>
      <c r="O621" s="38">
        <f t="shared" si="137"/>
        <v>0</v>
      </c>
      <c r="P621" s="134">
        <f>P617+P618+P619+P620</f>
        <v>379552.48</v>
      </c>
    </row>
    <row r="622" spans="1:16" ht="13.5" customHeight="1">
      <c r="A622" s="203">
        <v>121</v>
      </c>
      <c r="B622" s="204" t="s">
        <v>73</v>
      </c>
      <c r="C622" s="203" t="s">
        <v>171</v>
      </c>
      <c r="D622" s="215" t="s">
        <v>32</v>
      </c>
      <c r="E622" s="203"/>
      <c r="F622" s="181" t="s">
        <v>56</v>
      </c>
      <c r="G622" s="181"/>
      <c r="H622" s="10" t="s">
        <v>57</v>
      </c>
      <c r="I622" s="8"/>
      <c r="J622" s="8"/>
      <c r="K622" s="8"/>
      <c r="L622" s="8"/>
      <c r="M622" s="8"/>
      <c r="N622" s="8"/>
      <c r="O622" s="38">
        <f t="shared" si="137"/>
        <v>0</v>
      </c>
      <c r="P622" s="134"/>
    </row>
    <row r="623" spans="1:16" ht="18" customHeight="1">
      <c r="A623" s="203"/>
      <c r="B623" s="204"/>
      <c r="C623" s="203"/>
      <c r="D623" s="215"/>
      <c r="E623" s="203"/>
      <c r="F623" s="181"/>
      <c r="G623" s="181"/>
      <c r="H623" s="10" t="s">
        <v>58</v>
      </c>
      <c r="I623" s="8"/>
      <c r="J623" s="8"/>
      <c r="K623" s="8"/>
      <c r="L623" s="8"/>
      <c r="M623" s="8"/>
      <c r="N623" s="8"/>
      <c r="O623" s="38">
        <f t="shared" si="137"/>
        <v>0</v>
      </c>
      <c r="P623" s="134"/>
    </row>
    <row r="624" spans="1:16" ht="15.75">
      <c r="A624" s="203"/>
      <c r="B624" s="204"/>
      <c r="C624" s="203"/>
      <c r="D624" s="215"/>
      <c r="E624" s="203"/>
      <c r="F624" s="181"/>
      <c r="G624" s="181"/>
      <c r="H624" s="10" t="s">
        <v>59</v>
      </c>
      <c r="I624" s="8"/>
      <c r="J624" s="8"/>
      <c r="K624" s="8"/>
      <c r="L624" s="8"/>
      <c r="M624" s="8"/>
      <c r="N624" s="8"/>
      <c r="O624" s="38">
        <f t="shared" si="137"/>
        <v>0</v>
      </c>
      <c r="P624" s="134"/>
    </row>
    <row r="625" spans="1:16" ht="15.75">
      <c r="A625" s="203"/>
      <c r="B625" s="204"/>
      <c r="C625" s="203"/>
      <c r="D625" s="215"/>
      <c r="E625" s="203"/>
      <c r="F625" s="181"/>
      <c r="G625" s="181"/>
      <c r="H625" s="10" t="s">
        <v>60</v>
      </c>
      <c r="I625" s="8"/>
      <c r="J625" s="8"/>
      <c r="K625" s="8"/>
      <c r="L625" s="8"/>
      <c r="M625" s="8"/>
      <c r="N625" s="8"/>
      <c r="O625" s="38">
        <f t="shared" si="137"/>
        <v>0</v>
      </c>
      <c r="P625" s="134">
        <v>103088.61</v>
      </c>
    </row>
    <row r="626" spans="1:16" ht="15.75">
      <c r="A626" s="203"/>
      <c r="B626" s="204"/>
      <c r="C626" s="203"/>
      <c r="D626" s="215"/>
      <c r="E626" s="203"/>
      <c r="F626" s="181"/>
      <c r="G626" s="181"/>
      <c r="H626" s="10" t="s">
        <v>61</v>
      </c>
      <c r="I626" s="9">
        <f aca="true" t="shared" si="140" ref="I626:N626">I622+I623+I624+I625</f>
        <v>0</v>
      </c>
      <c r="J626" s="9">
        <f t="shared" si="140"/>
        <v>0</v>
      </c>
      <c r="K626" s="9">
        <f t="shared" si="140"/>
        <v>0</v>
      </c>
      <c r="L626" s="9">
        <f t="shared" si="140"/>
        <v>0</v>
      </c>
      <c r="M626" s="9">
        <f t="shared" si="140"/>
        <v>0</v>
      </c>
      <c r="N626" s="9">
        <f t="shared" si="140"/>
        <v>0</v>
      </c>
      <c r="O626" s="38">
        <f t="shared" si="137"/>
        <v>0</v>
      </c>
      <c r="P626" s="134">
        <f>P622+P623+P624+P625</f>
        <v>103088.61</v>
      </c>
    </row>
    <row r="627" spans="1:16" ht="13.5" customHeight="1">
      <c r="A627" s="203">
        <v>122</v>
      </c>
      <c r="B627" s="204" t="s">
        <v>73</v>
      </c>
      <c r="C627" s="205" t="s">
        <v>172</v>
      </c>
      <c r="D627" s="215" t="s">
        <v>32</v>
      </c>
      <c r="E627" s="203"/>
      <c r="F627" s="181" t="s">
        <v>56</v>
      </c>
      <c r="G627" s="181"/>
      <c r="H627" s="10" t="s">
        <v>57</v>
      </c>
      <c r="I627" s="8"/>
      <c r="J627" s="8"/>
      <c r="K627" s="8"/>
      <c r="L627" s="8"/>
      <c r="M627" s="8"/>
      <c r="N627" s="8"/>
      <c r="O627" s="38">
        <f t="shared" si="137"/>
        <v>0</v>
      </c>
      <c r="P627" s="134">
        <v>500211.67</v>
      </c>
    </row>
    <row r="628" spans="1:16" ht="18" customHeight="1">
      <c r="A628" s="203"/>
      <c r="B628" s="204"/>
      <c r="C628" s="206"/>
      <c r="D628" s="215"/>
      <c r="E628" s="203"/>
      <c r="F628" s="181"/>
      <c r="G628" s="181"/>
      <c r="H628" s="10" t="s">
        <v>58</v>
      </c>
      <c r="I628" s="8"/>
      <c r="J628" s="8"/>
      <c r="K628" s="8"/>
      <c r="L628" s="8"/>
      <c r="M628" s="8"/>
      <c r="N628" s="8"/>
      <c r="O628" s="38">
        <f t="shared" si="137"/>
        <v>0</v>
      </c>
      <c r="P628" s="134">
        <v>166737.22</v>
      </c>
    </row>
    <row r="629" spans="1:16" ht="15.75">
      <c r="A629" s="203"/>
      <c r="B629" s="204"/>
      <c r="C629" s="206"/>
      <c r="D629" s="215"/>
      <c r="E629" s="203"/>
      <c r="F629" s="181"/>
      <c r="G629" s="181"/>
      <c r="H629" s="10" t="s">
        <v>59</v>
      </c>
      <c r="I629" s="8"/>
      <c r="J629" s="8"/>
      <c r="K629" s="8"/>
      <c r="L629" s="8"/>
      <c r="M629" s="8"/>
      <c r="N629" s="8"/>
      <c r="O629" s="38">
        <f t="shared" si="137"/>
        <v>0</v>
      </c>
      <c r="P629" s="134">
        <v>166737.22</v>
      </c>
    </row>
    <row r="630" spans="1:16" ht="15.75">
      <c r="A630" s="203"/>
      <c r="B630" s="204"/>
      <c r="C630" s="206"/>
      <c r="D630" s="215"/>
      <c r="E630" s="203"/>
      <c r="F630" s="181"/>
      <c r="G630" s="181"/>
      <c r="H630" s="10" t="s">
        <v>60</v>
      </c>
      <c r="I630" s="8"/>
      <c r="J630" s="8"/>
      <c r="K630" s="8"/>
      <c r="L630" s="8"/>
      <c r="M630" s="8"/>
      <c r="N630" s="8"/>
      <c r="O630" s="38">
        <f t="shared" si="137"/>
        <v>0</v>
      </c>
      <c r="P630" s="134"/>
    </row>
    <row r="631" spans="1:16" ht="15.75">
      <c r="A631" s="203"/>
      <c r="B631" s="204"/>
      <c r="C631" s="207"/>
      <c r="D631" s="215"/>
      <c r="E631" s="203"/>
      <c r="F631" s="181"/>
      <c r="G631" s="181"/>
      <c r="H631" s="10" t="s">
        <v>61</v>
      </c>
      <c r="I631" s="9">
        <f aca="true" t="shared" si="141" ref="I631:N631">I627+I628+I629+I630</f>
        <v>0</v>
      </c>
      <c r="J631" s="9">
        <f t="shared" si="141"/>
        <v>0</v>
      </c>
      <c r="K631" s="9">
        <f t="shared" si="141"/>
        <v>0</v>
      </c>
      <c r="L631" s="9">
        <f t="shared" si="141"/>
        <v>0</v>
      </c>
      <c r="M631" s="9">
        <f t="shared" si="141"/>
        <v>0</v>
      </c>
      <c r="N631" s="9">
        <f t="shared" si="141"/>
        <v>0</v>
      </c>
      <c r="O631" s="38">
        <f t="shared" si="137"/>
        <v>0</v>
      </c>
      <c r="P631" s="134">
        <f>P627+P628+P629+P630</f>
        <v>833686.11</v>
      </c>
    </row>
    <row r="632" spans="1:16" ht="15.75">
      <c r="A632" s="203">
        <v>123</v>
      </c>
      <c r="B632" s="204" t="s">
        <v>270</v>
      </c>
      <c r="C632" s="205" t="s">
        <v>271</v>
      </c>
      <c r="D632" s="215" t="s">
        <v>32</v>
      </c>
      <c r="E632" s="203"/>
      <c r="F632" s="181" t="s">
        <v>56</v>
      </c>
      <c r="G632" s="181"/>
      <c r="H632" s="10" t="s">
        <v>57</v>
      </c>
      <c r="I632" s="8"/>
      <c r="J632" s="8"/>
      <c r="K632" s="8"/>
      <c r="L632" s="8"/>
      <c r="M632" s="8"/>
      <c r="N632" s="8"/>
      <c r="O632" s="38">
        <f t="shared" si="137"/>
        <v>0</v>
      </c>
      <c r="P632" s="134"/>
    </row>
    <row r="633" spans="1:16" ht="15.75">
      <c r="A633" s="203"/>
      <c r="B633" s="204"/>
      <c r="C633" s="206"/>
      <c r="D633" s="215"/>
      <c r="E633" s="203"/>
      <c r="F633" s="181"/>
      <c r="G633" s="181"/>
      <c r="H633" s="10" t="s">
        <v>58</v>
      </c>
      <c r="I633" s="8"/>
      <c r="J633" s="8"/>
      <c r="K633" s="8"/>
      <c r="L633" s="8"/>
      <c r="M633" s="8"/>
      <c r="N633" s="8"/>
      <c r="O633" s="38">
        <f t="shared" si="137"/>
        <v>0</v>
      </c>
      <c r="P633" s="134"/>
    </row>
    <row r="634" spans="1:16" ht="15.75">
      <c r="A634" s="203"/>
      <c r="B634" s="204"/>
      <c r="C634" s="206"/>
      <c r="D634" s="215"/>
      <c r="E634" s="203"/>
      <c r="F634" s="181"/>
      <c r="G634" s="181"/>
      <c r="H634" s="10" t="s">
        <v>59</v>
      </c>
      <c r="I634" s="8"/>
      <c r="J634" s="8"/>
      <c r="K634" s="8"/>
      <c r="L634" s="8"/>
      <c r="M634" s="8"/>
      <c r="N634" s="8"/>
      <c r="O634" s="38">
        <f t="shared" si="137"/>
        <v>0</v>
      </c>
      <c r="P634" s="134"/>
    </row>
    <row r="635" spans="1:16" ht="15.75">
      <c r="A635" s="203"/>
      <c r="B635" s="204"/>
      <c r="C635" s="206"/>
      <c r="D635" s="215"/>
      <c r="E635" s="203"/>
      <c r="F635" s="181"/>
      <c r="G635" s="181"/>
      <c r="H635" s="10" t="s">
        <v>60</v>
      </c>
      <c r="I635" s="8"/>
      <c r="J635" s="8"/>
      <c r="K635" s="8"/>
      <c r="L635" s="8"/>
      <c r="M635" s="8"/>
      <c r="N635" s="8"/>
      <c r="O635" s="38">
        <f t="shared" si="137"/>
        <v>0</v>
      </c>
      <c r="P635" s="134"/>
    </row>
    <row r="636" spans="1:16" ht="15.75">
      <c r="A636" s="203"/>
      <c r="B636" s="204"/>
      <c r="C636" s="207"/>
      <c r="D636" s="215"/>
      <c r="E636" s="203"/>
      <c r="F636" s="181"/>
      <c r="G636" s="181"/>
      <c r="H636" s="10" t="s">
        <v>61</v>
      </c>
      <c r="I636" s="9">
        <f aca="true" t="shared" si="142" ref="I636:N636">I632+I633+I634+I635</f>
        <v>0</v>
      </c>
      <c r="J636" s="9">
        <f t="shared" si="142"/>
        <v>0</v>
      </c>
      <c r="K636" s="9">
        <f t="shared" si="142"/>
        <v>0</v>
      </c>
      <c r="L636" s="9">
        <f t="shared" si="142"/>
        <v>0</v>
      </c>
      <c r="M636" s="9">
        <f t="shared" si="142"/>
        <v>0</v>
      </c>
      <c r="N636" s="9">
        <f t="shared" si="142"/>
        <v>0</v>
      </c>
      <c r="O636" s="38">
        <f t="shared" si="137"/>
        <v>0</v>
      </c>
      <c r="P636" s="134">
        <f>P632+P633+P634+P635</f>
        <v>0</v>
      </c>
    </row>
    <row r="637" spans="1:16" ht="13.5" customHeight="1">
      <c r="A637" s="203">
        <v>124</v>
      </c>
      <c r="B637" s="204" t="s">
        <v>73</v>
      </c>
      <c r="C637" s="203" t="s">
        <v>173</v>
      </c>
      <c r="D637" s="215" t="s">
        <v>32</v>
      </c>
      <c r="E637" s="203"/>
      <c r="F637" s="181" t="s">
        <v>56</v>
      </c>
      <c r="G637" s="181"/>
      <c r="H637" s="10" t="s">
        <v>57</v>
      </c>
      <c r="I637" s="8"/>
      <c r="J637" s="8"/>
      <c r="K637" s="8"/>
      <c r="L637" s="8"/>
      <c r="M637" s="8"/>
      <c r="N637" s="8"/>
      <c r="O637" s="38">
        <f t="shared" si="137"/>
        <v>0</v>
      </c>
      <c r="P637" s="134">
        <v>7866.51</v>
      </c>
    </row>
    <row r="638" spans="1:16" ht="15.75" customHeight="1">
      <c r="A638" s="203"/>
      <c r="B638" s="204"/>
      <c r="C638" s="203"/>
      <c r="D638" s="215"/>
      <c r="E638" s="203"/>
      <c r="F638" s="181"/>
      <c r="G638" s="181"/>
      <c r="H638" s="10" t="s">
        <v>58</v>
      </c>
      <c r="I638" s="8"/>
      <c r="J638" s="8"/>
      <c r="K638" s="8"/>
      <c r="L638" s="8"/>
      <c r="M638" s="8"/>
      <c r="N638" s="8"/>
      <c r="O638" s="38">
        <f t="shared" si="137"/>
        <v>0</v>
      </c>
      <c r="P638" s="134">
        <v>2622.17</v>
      </c>
    </row>
    <row r="639" spans="1:16" ht="15.75">
      <c r="A639" s="203"/>
      <c r="B639" s="204"/>
      <c r="C639" s="203"/>
      <c r="D639" s="215"/>
      <c r="E639" s="203"/>
      <c r="F639" s="181"/>
      <c r="G639" s="181"/>
      <c r="H639" s="10" t="s">
        <v>59</v>
      </c>
      <c r="I639" s="8"/>
      <c r="J639" s="8"/>
      <c r="K639" s="8"/>
      <c r="L639" s="8"/>
      <c r="M639" s="8"/>
      <c r="N639" s="8"/>
      <c r="O639" s="38">
        <f t="shared" si="137"/>
        <v>0</v>
      </c>
      <c r="P639" s="134">
        <v>2622.17</v>
      </c>
    </row>
    <row r="640" spans="1:16" ht="15.75">
      <c r="A640" s="203"/>
      <c r="B640" s="204"/>
      <c r="C640" s="203"/>
      <c r="D640" s="215"/>
      <c r="E640" s="203"/>
      <c r="F640" s="181"/>
      <c r="G640" s="181"/>
      <c r="H640" s="10" t="s">
        <v>60</v>
      </c>
      <c r="I640" s="8"/>
      <c r="J640" s="8"/>
      <c r="K640" s="8"/>
      <c r="L640" s="8"/>
      <c r="M640" s="8"/>
      <c r="N640" s="8"/>
      <c r="O640" s="38">
        <f t="shared" si="137"/>
        <v>0</v>
      </c>
      <c r="P640" s="134"/>
    </row>
    <row r="641" spans="1:16" ht="15.75">
      <c r="A641" s="203"/>
      <c r="B641" s="204"/>
      <c r="C641" s="203"/>
      <c r="D641" s="215"/>
      <c r="E641" s="203"/>
      <c r="F641" s="181"/>
      <c r="G641" s="181"/>
      <c r="H641" s="10" t="s">
        <v>61</v>
      </c>
      <c r="I641" s="9">
        <f aca="true" t="shared" si="143" ref="I641:N641">I637+I638+I639+I640</f>
        <v>0</v>
      </c>
      <c r="J641" s="9">
        <f t="shared" si="143"/>
        <v>0</v>
      </c>
      <c r="K641" s="9">
        <f t="shared" si="143"/>
        <v>0</v>
      </c>
      <c r="L641" s="9">
        <f t="shared" si="143"/>
        <v>0</v>
      </c>
      <c r="M641" s="9">
        <f t="shared" si="143"/>
        <v>0</v>
      </c>
      <c r="N641" s="9">
        <f t="shared" si="143"/>
        <v>0</v>
      </c>
      <c r="O641" s="38">
        <f t="shared" si="137"/>
        <v>0</v>
      </c>
      <c r="P641" s="134">
        <f>P637+P638+P639+P640</f>
        <v>13110.85</v>
      </c>
    </row>
    <row r="642" spans="1:16" ht="15.75">
      <c r="A642" s="203">
        <v>125</v>
      </c>
      <c r="B642" s="204" t="s">
        <v>73</v>
      </c>
      <c r="C642" s="203" t="s">
        <v>272</v>
      </c>
      <c r="D642" s="215" t="s">
        <v>32</v>
      </c>
      <c r="E642" s="203"/>
      <c r="F642" s="181" t="s">
        <v>56</v>
      </c>
      <c r="G642" s="181"/>
      <c r="H642" s="10" t="s">
        <v>57</v>
      </c>
      <c r="I642" s="8"/>
      <c r="J642" s="8"/>
      <c r="K642" s="8"/>
      <c r="L642" s="8"/>
      <c r="M642" s="8"/>
      <c r="N642" s="8"/>
      <c r="O642" s="38">
        <f t="shared" si="137"/>
        <v>0</v>
      </c>
      <c r="P642" s="134"/>
    </row>
    <row r="643" spans="1:16" ht="15.75">
      <c r="A643" s="203"/>
      <c r="B643" s="204"/>
      <c r="C643" s="203"/>
      <c r="D643" s="215"/>
      <c r="E643" s="203"/>
      <c r="F643" s="181"/>
      <c r="G643" s="181"/>
      <c r="H643" s="10" t="s">
        <v>58</v>
      </c>
      <c r="I643" s="8"/>
      <c r="J643" s="8"/>
      <c r="K643" s="8"/>
      <c r="L643" s="8"/>
      <c r="M643" s="8"/>
      <c r="N643" s="8"/>
      <c r="O643" s="38">
        <f t="shared" si="137"/>
        <v>0</v>
      </c>
      <c r="P643" s="134"/>
    </row>
    <row r="644" spans="1:16" ht="15.75">
      <c r="A644" s="203"/>
      <c r="B644" s="204"/>
      <c r="C644" s="203"/>
      <c r="D644" s="215"/>
      <c r="E644" s="203"/>
      <c r="F644" s="181"/>
      <c r="G644" s="181"/>
      <c r="H644" s="10" t="s">
        <v>59</v>
      </c>
      <c r="I644" s="8"/>
      <c r="J644" s="8"/>
      <c r="K644" s="8"/>
      <c r="L644" s="8"/>
      <c r="M644" s="8"/>
      <c r="N644" s="8"/>
      <c r="O644" s="38">
        <f t="shared" si="137"/>
        <v>0</v>
      </c>
      <c r="P644" s="134"/>
    </row>
    <row r="645" spans="1:16" ht="15.75">
      <c r="A645" s="203"/>
      <c r="B645" s="204"/>
      <c r="C645" s="203"/>
      <c r="D645" s="215"/>
      <c r="E645" s="203"/>
      <c r="F645" s="181"/>
      <c r="G645" s="181"/>
      <c r="H645" s="10" t="s">
        <v>60</v>
      </c>
      <c r="I645" s="8"/>
      <c r="J645" s="8"/>
      <c r="K645" s="8"/>
      <c r="L645" s="8"/>
      <c r="M645" s="8"/>
      <c r="N645" s="8"/>
      <c r="O645" s="38">
        <f t="shared" si="137"/>
        <v>0</v>
      </c>
      <c r="P645" s="134"/>
    </row>
    <row r="646" spans="1:16" ht="15.75">
      <c r="A646" s="203"/>
      <c r="B646" s="204"/>
      <c r="C646" s="203"/>
      <c r="D646" s="215"/>
      <c r="E646" s="203"/>
      <c r="F646" s="181"/>
      <c r="G646" s="181"/>
      <c r="H646" s="10" t="s">
        <v>61</v>
      </c>
      <c r="I646" s="9">
        <f aca="true" t="shared" si="144" ref="I646:N646">I642+I643+I644+I645</f>
        <v>0</v>
      </c>
      <c r="J646" s="9">
        <f t="shared" si="144"/>
        <v>0</v>
      </c>
      <c r="K646" s="9">
        <f t="shared" si="144"/>
        <v>0</v>
      </c>
      <c r="L646" s="9">
        <f t="shared" si="144"/>
        <v>0</v>
      </c>
      <c r="M646" s="9">
        <f t="shared" si="144"/>
        <v>0</v>
      </c>
      <c r="N646" s="9">
        <f t="shared" si="144"/>
        <v>0</v>
      </c>
      <c r="O646" s="38">
        <f t="shared" si="137"/>
        <v>0</v>
      </c>
      <c r="P646" s="134">
        <f>P642+P643+P644+P645</f>
        <v>0</v>
      </c>
    </row>
    <row r="647" spans="1:16" ht="13.5" customHeight="1">
      <c r="A647" s="203">
        <v>126</v>
      </c>
      <c r="B647" s="214" t="s">
        <v>74</v>
      </c>
      <c r="C647" s="203" t="s">
        <v>174</v>
      </c>
      <c r="D647" s="203" t="s">
        <v>32</v>
      </c>
      <c r="E647" s="203"/>
      <c r="F647" s="181" t="s">
        <v>56</v>
      </c>
      <c r="G647" s="181"/>
      <c r="H647" s="10" t="s">
        <v>57</v>
      </c>
      <c r="I647" s="8"/>
      <c r="J647" s="8"/>
      <c r="K647" s="8"/>
      <c r="L647" s="8"/>
      <c r="M647" s="8"/>
      <c r="N647" s="8"/>
      <c r="O647" s="38">
        <f t="shared" si="137"/>
        <v>0</v>
      </c>
      <c r="P647" s="134">
        <v>156059.12</v>
      </c>
    </row>
    <row r="648" spans="1:16" ht="15.75">
      <c r="A648" s="203"/>
      <c r="B648" s="214"/>
      <c r="C648" s="203"/>
      <c r="D648" s="203"/>
      <c r="E648" s="203"/>
      <c r="F648" s="181"/>
      <c r="G648" s="181"/>
      <c r="H648" s="10" t="s">
        <v>58</v>
      </c>
      <c r="I648" s="8"/>
      <c r="J648" s="8"/>
      <c r="K648" s="8"/>
      <c r="L648" s="8"/>
      <c r="M648" s="8"/>
      <c r="N648" s="8"/>
      <c r="O648" s="38">
        <f t="shared" si="137"/>
        <v>0</v>
      </c>
      <c r="P648" s="134">
        <v>52019.71</v>
      </c>
    </row>
    <row r="649" spans="1:16" ht="15.75">
      <c r="A649" s="203"/>
      <c r="B649" s="214"/>
      <c r="C649" s="203"/>
      <c r="D649" s="203"/>
      <c r="E649" s="203"/>
      <c r="F649" s="181"/>
      <c r="G649" s="181"/>
      <c r="H649" s="10" t="s">
        <v>59</v>
      </c>
      <c r="I649" s="8"/>
      <c r="J649" s="8"/>
      <c r="K649" s="8"/>
      <c r="L649" s="8"/>
      <c r="M649" s="8"/>
      <c r="N649" s="8"/>
      <c r="O649" s="38">
        <f t="shared" si="137"/>
        <v>0</v>
      </c>
      <c r="P649" s="134">
        <v>52019.71</v>
      </c>
    </row>
    <row r="650" spans="1:16" ht="15.75">
      <c r="A650" s="203"/>
      <c r="B650" s="214"/>
      <c r="C650" s="203"/>
      <c r="D650" s="203"/>
      <c r="E650" s="203"/>
      <c r="F650" s="181"/>
      <c r="G650" s="181"/>
      <c r="H650" s="10" t="s">
        <v>60</v>
      </c>
      <c r="I650" s="8"/>
      <c r="J650" s="8"/>
      <c r="K650" s="8"/>
      <c r="L650" s="8"/>
      <c r="M650" s="8"/>
      <c r="N650" s="8"/>
      <c r="O650" s="38">
        <f t="shared" si="137"/>
        <v>0</v>
      </c>
      <c r="P650" s="134"/>
    </row>
    <row r="651" spans="1:16" ht="15.75">
      <c r="A651" s="203"/>
      <c r="B651" s="214"/>
      <c r="C651" s="203"/>
      <c r="D651" s="203"/>
      <c r="E651" s="203"/>
      <c r="F651" s="181"/>
      <c r="G651" s="181"/>
      <c r="H651" s="10" t="s">
        <v>61</v>
      </c>
      <c r="I651" s="9">
        <f aca="true" t="shared" si="145" ref="I651:N651">I647+I648+I649+I650</f>
        <v>0</v>
      </c>
      <c r="J651" s="9">
        <f t="shared" si="145"/>
        <v>0</v>
      </c>
      <c r="K651" s="9">
        <f t="shared" si="145"/>
        <v>0</v>
      </c>
      <c r="L651" s="9">
        <f t="shared" si="145"/>
        <v>0</v>
      </c>
      <c r="M651" s="9">
        <f t="shared" si="145"/>
        <v>0</v>
      </c>
      <c r="N651" s="9">
        <f t="shared" si="145"/>
        <v>0</v>
      </c>
      <c r="O651" s="38">
        <f t="shared" si="137"/>
        <v>0</v>
      </c>
      <c r="P651" s="134">
        <f>P647+P648+P649+P650</f>
        <v>260098.53999999998</v>
      </c>
    </row>
    <row r="652" spans="1:16" ht="13.5" customHeight="1">
      <c r="A652" s="203">
        <v>127</v>
      </c>
      <c r="B652" s="214" t="s">
        <v>75</v>
      </c>
      <c r="C652" s="203" t="s">
        <v>12</v>
      </c>
      <c r="D652" s="203" t="s">
        <v>32</v>
      </c>
      <c r="E652" s="203"/>
      <c r="F652" s="181" t="s">
        <v>56</v>
      </c>
      <c r="G652" s="181"/>
      <c r="H652" s="10" t="s">
        <v>57</v>
      </c>
      <c r="I652" s="8"/>
      <c r="J652" s="8"/>
      <c r="K652" s="8"/>
      <c r="L652" s="8"/>
      <c r="M652" s="8"/>
      <c r="N652" s="8"/>
      <c r="O652" s="38">
        <f t="shared" si="137"/>
        <v>0</v>
      </c>
      <c r="P652" s="134">
        <v>62732.08</v>
      </c>
    </row>
    <row r="653" spans="1:16" ht="15.75">
      <c r="A653" s="203"/>
      <c r="B653" s="214"/>
      <c r="C653" s="203"/>
      <c r="D653" s="203"/>
      <c r="E653" s="203"/>
      <c r="F653" s="181"/>
      <c r="G653" s="181"/>
      <c r="H653" s="10" t="s">
        <v>58</v>
      </c>
      <c r="I653" s="8"/>
      <c r="J653" s="8"/>
      <c r="K653" s="8"/>
      <c r="L653" s="8"/>
      <c r="M653" s="8"/>
      <c r="N653" s="8"/>
      <c r="O653" s="38">
        <f t="shared" si="137"/>
        <v>0</v>
      </c>
      <c r="P653" s="134">
        <v>20910.69</v>
      </c>
    </row>
    <row r="654" spans="1:16" ht="15.75">
      <c r="A654" s="203"/>
      <c r="B654" s="214"/>
      <c r="C654" s="203"/>
      <c r="D654" s="203"/>
      <c r="E654" s="203"/>
      <c r="F654" s="181"/>
      <c r="G654" s="181"/>
      <c r="H654" s="10" t="s">
        <v>59</v>
      </c>
      <c r="I654" s="8"/>
      <c r="J654" s="8"/>
      <c r="K654" s="8"/>
      <c r="L654" s="8"/>
      <c r="M654" s="8"/>
      <c r="N654" s="8"/>
      <c r="O654" s="38">
        <f t="shared" si="137"/>
        <v>0</v>
      </c>
      <c r="P654" s="134">
        <v>20910.69</v>
      </c>
    </row>
    <row r="655" spans="1:16" ht="15.75">
      <c r="A655" s="203"/>
      <c r="B655" s="214"/>
      <c r="C655" s="203"/>
      <c r="D655" s="203"/>
      <c r="E655" s="203"/>
      <c r="F655" s="181"/>
      <c r="G655" s="181"/>
      <c r="H655" s="10" t="s">
        <v>60</v>
      </c>
      <c r="I655" s="8"/>
      <c r="J655" s="8"/>
      <c r="K655" s="8"/>
      <c r="L655" s="8"/>
      <c r="M655" s="8"/>
      <c r="N655" s="8"/>
      <c r="O655" s="38">
        <f t="shared" si="137"/>
        <v>0</v>
      </c>
      <c r="P655" s="134"/>
    </row>
    <row r="656" spans="1:16" ht="15.75">
      <c r="A656" s="203"/>
      <c r="B656" s="214"/>
      <c r="C656" s="203"/>
      <c r="D656" s="203"/>
      <c r="E656" s="203"/>
      <c r="F656" s="181"/>
      <c r="G656" s="181"/>
      <c r="H656" s="10" t="s">
        <v>61</v>
      </c>
      <c r="I656" s="9">
        <f aca="true" t="shared" si="146" ref="I656:N656">I652+I653+I654+I655</f>
        <v>0</v>
      </c>
      <c r="J656" s="9">
        <f t="shared" si="146"/>
        <v>0</v>
      </c>
      <c r="K656" s="9">
        <f t="shared" si="146"/>
        <v>0</v>
      </c>
      <c r="L656" s="9">
        <f t="shared" si="146"/>
        <v>0</v>
      </c>
      <c r="M656" s="9">
        <f t="shared" si="146"/>
        <v>0</v>
      </c>
      <c r="N656" s="9">
        <f t="shared" si="146"/>
        <v>0</v>
      </c>
      <c r="O656" s="38">
        <f t="shared" si="137"/>
        <v>0</v>
      </c>
      <c r="P656" s="134">
        <f>P652+P653+P654+P655</f>
        <v>104553.46</v>
      </c>
    </row>
    <row r="657" spans="1:16" ht="15.75" customHeight="1">
      <c r="A657" s="203">
        <v>128</v>
      </c>
      <c r="B657" s="214" t="s">
        <v>74</v>
      </c>
      <c r="C657" s="203" t="s">
        <v>13</v>
      </c>
      <c r="D657" s="203" t="s">
        <v>32</v>
      </c>
      <c r="E657" s="203"/>
      <c r="F657" s="181" t="s">
        <v>56</v>
      </c>
      <c r="G657" s="181"/>
      <c r="H657" s="10" t="s">
        <v>57</v>
      </c>
      <c r="I657" s="8"/>
      <c r="J657" s="8"/>
      <c r="K657" s="8"/>
      <c r="L657" s="8"/>
      <c r="M657" s="8"/>
      <c r="N657" s="8"/>
      <c r="O657" s="38">
        <f t="shared" si="137"/>
        <v>0</v>
      </c>
      <c r="P657" s="134">
        <v>156059.12</v>
      </c>
    </row>
    <row r="658" spans="1:16" ht="15.75">
      <c r="A658" s="203"/>
      <c r="B658" s="214"/>
      <c r="C658" s="203"/>
      <c r="D658" s="203"/>
      <c r="E658" s="203"/>
      <c r="F658" s="181"/>
      <c r="G658" s="181"/>
      <c r="H658" s="10" t="s">
        <v>58</v>
      </c>
      <c r="I658" s="8"/>
      <c r="J658" s="8"/>
      <c r="K658" s="8"/>
      <c r="L658" s="8"/>
      <c r="M658" s="8"/>
      <c r="N658" s="8"/>
      <c r="O658" s="38">
        <f t="shared" si="137"/>
        <v>0</v>
      </c>
      <c r="P658" s="134">
        <v>52019.71</v>
      </c>
    </row>
    <row r="659" spans="1:16" ht="15.75">
      <c r="A659" s="203"/>
      <c r="B659" s="214"/>
      <c r="C659" s="203"/>
      <c r="D659" s="203"/>
      <c r="E659" s="203"/>
      <c r="F659" s="181"/>
      <c r="G659" s="181"/>
      <c r="H659" s="10" t="s">
        <v>59</v>
      </c>
      <c r="I659" s="8"/>
      <c r="J659" s="8"/>
      <c r="K659" s="8"/>
      <c r="L659" s="8"/>
      <c r="M659" s="8"/>
      <c r="N659" s="8"/>
      <c r="O659" s="38">
        <f t="shared" si="137"/>
        <v>0</v>
      </c>
      <c r="P659" s="134">
        <v>52019.71</v>
      </c>
    </row>
    <row r="660" spans="1:16" ht="15.75">
      <c r="A660" s="203"/>
      <c r="B660" s="214"/>
      <c r="C660" s="203"/>
      <c r="D660" s="203"/>
      <c r="E660" s="203"/>
      <c r="F660" s="181"/>
      <c r="G660" s="181"/>
      <c r="H660" s="10" t="s">
        <v>60</v>
      </c>
      <c r="I660" s="8"/>
      <c r="J660" s="8"/>
      <c r="K660" s="8"/>
      <c r="L660" s="8"/>
      <c r="M660" s="8"/>
      <c r="N660" s="8"/>
      <c r="O660" s="38">
        <f t="shared" si="137"/>
        <v>0</v>
      </c>
      <c r="P660" s="134"/>
    </row>
    <row r="661" spans="1:16" ht="15.75">
      <c r="A661" s="203"/>
      <c r="B661" s="214"/>
      <c r="C661" s="203"/>
      <c r="D661" s="203"/>
      <c r="E661" s="203"/>
      <c r="F661" s="181"/>
      <c r="G661" s="181"/>
      <c r="H661" s="10" t="s">
        <v>61</v>
      </c>
      <c r="I661" s="9">
        <f aca="true" t="shared" si="147" ref="I661:N661">I657+I658+I659+I660</f>
        <v>0</v>
      </c>
      <c r="J661" s="9">
        <f t="shared" si="147"/>
        <v>0</v>
      </c>
      <c r="K661" s="9">
        <f t="shared" si="147"/>
        <v>0</v>
      </c>
      <c r="L661" s="9">
        <f t="shared" si="147"/>
        <v>0</v>
      </c>
      <c r="M661" s="9">
        <f t="shared" si="147"/>
        <v>0</v>
      </c>
      <c r="N661" s="9">
        <f t="shared" si="147"/>
        <v>0</v>
      </c>
      <c r="O661" s="38">
        <f t="shared" si="137"/>
        <v>0</v>
      </c>
      <c r="P661" s="134">
        <f>P657+P658+P659+P660</f>
        <v>260098.53999999998</v>
      </c>
    </row>
    <row r="662" spans="1:16" ht="15.75">
      <c r="A662" s="203">
        <v>129</v>
      </c>
      <c r="B662" s="214" t="s">
        <v>275</v>
      </c>
      <c r="C662" s="203" t="s">
        <v>274</v>
      </c>
      <c r="D662" s="203" t="s">
        <v>32</v>
      </c>
      <c r="E662" s="203"/>
      <c r="F662" s="181" t="s">
        <v>56</v>
      </c>
      <c r="G662" s="181"/>
      <c r="H662" s="10" t="s">
        <v>57</v>
      </c>
      <c r="I662" s="8"/>
      <c r="J662" s="8"/>
      <c r="K662" s="8"/>
      <c r="L662" s="8"/>
      <c r="M662" s="8"/>
      <c r="N662" s="8"/>
      <c r="O662" s="38">
        <f t="shared" si="137"/>
        <v>0</v>
      </c>
      <c r="P662" s="134"/>
    </row>
    <row r="663" spans="1:16" ht="15.75">
      <c r="A663" s="203"/>
      <c r="B663" s="214"/>
      <c r="C663" s="203"/>
      <c r="D663" s="203"/>
      <c r="E663" s="203"/>
      <c r="F663" s="181"/>
      <c r="G663" s="181"/>
      <c r="H663" s="10" t="s">
        <v>58</v>
      </c>
      <c r="I663" s="8"/>
      <c r="J663" s="8"/>
      <c r="K663" s="8"/>
      <c r="L663" s="8"/>
      <c r="M663" s="8"/>
      <c r="N663" s="8"/>
      <c r="O663" s="38">
        <f t="shared" si="137"/>
        <v>0</v>
      </c>
      <c r="P663" s="134"/>
    </row>
    <row r="664" spans="1:16" ht="15.75">
      <c r="A664" s="203"/>
      <c r="B664" s="214"/>
      <c r="C664" s="203"/>
      <c r="D664" s="203"/>
      <c r="E664" s="203"/>
      <c r="F664" s="181"/>
      <c r="G664" s="181"/>
      <c r="H664" s="10" t="s">
        <v>59</v>
      </c>
      <c r="I664" s="8"/>
      <c r="J664" s="8"/>
      <c r="K664" s="8"/>
      <c r="L664" s="8"/>
      <c r="M664" s="8"/>
      <c r="N664" s="8"/>
      <c r="O664" s="38">
        <f t="shared" si="137"/>
        <v>0</v>
      </c>
      <c r="P664" s="134"/>
    </row>
    <row r="665" spans="1:16" ht="15.75">
      <c r="A665" s="203"/>
      <c r="B665" s="214"/>
      <c r="C665" s="203"/>
      <c r="D665" s="203"/>
      <c r="E665" s="203"/>
      <c r="F665" s="181"/>
      <c r="G665" s="181"/>
      <c r="H665" s="10" t="s">
        <v>60</v>
      </c>
      <c r="I665" s="8"/>
      <c r="J665" s="8"/>
      <c r="K665" s="8"/>
      <c r="L665" s="8"/>
      <c r="M665" s="8"/>
      <c r="N665" s="8"/>
      <c r="O665" s="38">
        <f t="shared" si="137"/>
        <v>0</v>
      </c>
      <c r="P665" s="134"/>
    </row>
    <row r="666" spans="1:16" ht="15.75">
      <c r="A666" s="203"/>
      <c r="B666" s="214"/>
      <c r="C666" s="203"/>
      <c r="D666" s="203"/>
      <c r="E666" s="203"/>
      <c r="F666" s="181"/>
      <c r="G666" s="181"/>
      <c r="H666" s="10" t="s">
        <v>61</v>
      </c>
      <c r="I666" s="9">
        <f aca="true" t="shared" si="148" ref="I666:N666">I662+I663+I664+I665</f>
        <v>0</v>
      </c>
      <c r="J666" s="9">
        <f t="shared" si="148"/>
        <v>0</v>
      </c>
      <c r="K666" s="9">
        <f t="shared" si="148"/>
        <v>0</v>
      </c>
      <c r="L666" s="9">
        <f t="shared" si="148"/>
        <v>0</v>
      </c>
      <c r="M666" s="9">
        <f t="shared" si="148"/>
        <v>0</v>
      </c>
      <c r="N666" s="9">
        <f t="shared" si="148"/>
        <v>0</v>
      </c>
      <c r="O666" s="38">
        <f t="shared" si="137"/>
        <v>0</v>
      </c>
      <c r="P666" s="134">
        <f>P662+P663+P664+P665</f>
        <v>0</v>
      </c>
    </row>
    <row r="667" spans="1:16" ht="15.75">
      <c r="A667" s="203">
        <v>130</v>
      </c>
      <c r="B667" s="214" t="s">
        <v>277</v>
      </c>
      <c r="C667" s="203" t="s">
        <v>199</v>
      </c>
      <c r="D667" s="203" t="s">
        <v>32</v>
      </c>
      <c r="E667" s="203"/>
      <c r="F667" s="181" t="s">
        <v>56</v>
      </c>
      <c r="G667" s="181"/>
      <c r="H667" s="10" t="s">
        <v>57</v>
      </c>
      <c r="I667" s="8"/>
      <c r="J667" s="8"/>
      <c r="K667" s="8"/>
      <c r="L667" s="8"/>
      <c r="M667" s="8"/>
      <c r="N667" s="8"/>
      <c r="O667" s="38">
        <f t="shared" si="137"/>
        <v>0</v>
      </c>
      <c r="P667" s="134"/>
    </row>
    <row r="668" spans="1:16" ht="15.75">
      <c r="A668" s="203"/>
      <c r="B668" s="214"/>
      <c r="C668" s="203"/>
      <c r="D668" s="203"/>
      <c r="E668" s="203"/>
      <c r="F668" s="181"/>
      <c r="G668" s="181"/>
      <c r="H668" s="10" t="s">
        <v>58</v>
      </c>
      <c r="I668" s="8"/>
      <c r="J668" s="8"/>
      <c r="K668" s="8"/>
      <c r="L668" s="8"/>
      <c r="M668" s="8"/>
      <c r="N668" s="8"/>
      <c r="O668" s="38">
        <f t="shared" si="137"/>
        <v>0</v>
      </c>
      <c r="P668" s="134"/>
    </row>
    <row r="669" spans="1:16" ht="15.75">
      <c r="A669" s="203"/>
      <c r="B669" s="214"/>
      <c r="C669" s="203"/>
      <c r="D669" s="203"/>
      <c r="E669" s="203"/>
      <c r="F669" s="181"/>
      <c r="G669" s="181"/>
      <c r="H669" s="10" t="s">
        <v>59</v>
      </c>
      <c r="I669" s="8"/>
      <c r="J669" s="8"/>
      <c r="K669" s="8"/>
      <c r="L669" s="8"/>
      <c r="M669" s="8"/>
      <c r="N669" s="8"/>
      <c r="O669" s="38">
        <f t="shared" si="137"/>
        <v>0</v>
      </c>
      <c r="P669" s="134"/>
    </row>
    <row r="670" spans="1:16" ht="15.75">
      <c r="A670" s="203"/>
      <c r="B670" s="214"/>
      <c r="C670" s="203"/>
      <c r="D670" s="203"/>
      <c r="E670" s="203"/>
      <c r="F670" s="181"/>
      <c r="G670" s="181"/>
      <c r="H670" s="10" t="s">
        <v>60</v>
      </c>
      <c r="I670" s="8"/>
      <c r="J670" s="8"/>
      <c r="K670" s="8"/>
      <c r="L670" s="8"/>
      <c r="M670" s="8"/>
      <c r="N670" s="8"/>
      <c r="O670" s="38">
        <f t="shared" si="137"/>
        <v>0</v>
      </c>
      <c r="P670" s="134"/>
    </row>
    <row r="671" spans="1:16" ht="15.75">
      <c r="A671" s="203"/>
      <c r="B671" s="214"/>
      <c r="C671" s="203"/>
      <c r="D671" s="203"/>
      <c r="E671" s="203"/>
      <c r="F671" s="181"/>
      <c r="G671" s="181"/>
      <c r="H671" s="10" t="s">
        <v>61</v>
      </c>
      <c r="I671" s="9">
        <f aca="true" t="shared" si="149" ref="I671:N671">I667+I668+I669+I670</f>
        <v>0</v>
      </c>
      <c r="J671" s="9">
        <f t="shared" si="149"/>
        <v>0</v>
      </c>
      <c r="K671" s="9">
        <f t="shared" si="149"/>
        <v>0</v>
      </c>
      <c r="L671" s="9">
        <f t="shared" si="149"/>
        <v>0</v>
      </c>
      <c r="M671" s="9">
        <f t="shared" si="149"/>
        <v>0</v>
      </c>
      <c r="N671" s="9">
        <f t="shared" si="149"/>
        <v>0</v>
      </c>
      <c r="O671" s="38">
        <f t="shared" si="137"/>
        <v>0</v>
      </c>
      <c r="P671" s="134">
        <f>P667+P668+P669+P670</f>
        <v>0</v>
      </c>
    </row>
    <row r="672" spans="1:16" ht="15.75">
      <c r="A672" s="203">
        <v>131</v>
      </c>
      <c r="B672" s="214" t="s">
        <v>277</v>
      </c>
      <c r="C672" s="203" t="s">
        <v>199</v>
      </c>
      <c r="D672" s="203" t="s">
        <v>32</v>
      </c>
      <c r="E672" s="203"/>
      <c r="F672" s="181" t="s">
        <v>56</v>
      </c>
      <c r="G672" s="181"/>
      <c r="H672" s="10" t="s">
        <v>57</v>
      </c>
      <c r="I672" s="8"/>
      <c r="J672" s="8"/>
      <c r="K672" s="8"/>
      <c r="L672" s="8"/>
      <c r="M672" s="8"/>
      <c r="N672" s="8"/>
      <c r="O672" s="38">
        <f t="shared" si="137"/>
        <v>0</v>
      </c>
      <c r="P672" s="134"/>
    </row>
    <row r="673" spans="1:16" ht="15.75">
      <c r="A673" s="203"/>
      <c r="B673" s="214"/>
      <c r="C673" s="203"/>
      <c r="D673" s="203"/>
      <c r="E673" s="203"/>
      <c r="F673" s="181"/>
      <c r="G673" s="181"/>
      <c r="H673" s="10" t="s">
        <v>58</v>
      </c>
      <c r="I673" s="8"/>
      <c r="J673" s="8"/>
      <c r="K673" s="8"/>
      <c r="L673" s="8"/>
      <c r="M673" s="8"/>
      <c r="N673" s="8"/>
      <c r="O673" s="38">
        <f t="shared" si="137"/>
        <v>0</v>
      </c>
      <c r="P673" s="134"/>
    </row>
    <row r="674" spans="1:16" ht="15.75">
      <c r="A674" s="203"/>
      <c r="B674" s="214"/>
      <c r="C674" s="203"/>
      <c r="D674" s="203"/>
      <c r="E674" s="203"/>
      <c r="F674" s="181"/>
      <c r="G674" s="181"/>
      <c r="H674" s="10" t="s">
        <v>59</v>
      </c>
      <c r="I674" s="8"/>
      <c r="J674" s="8"/>
      <c r="K674" s="8"/>
      <c r="L674" s="8"/>
      <c r="M674" s="8"/>
      <c r="N674" s="8"/>
      <c r="O674" s="38">
        <f t="shared" si="137"/>
        <v>0</v>
      </c>
      <c r="P674" s="134"/>
    </row>
    <row r="675" spans="1:16" ht="15.75">
      <c r="A675" s="203"/>
      <c r="B675" s="214"/>
      <c r="C675" s="203"/>
      <c r="D675" s="203"/>
      <c r="E675" s="203"/>
      <c r="F675" s="181"/>
      <c r="G675" s="181"/>
      <c r="H675" s="10" t="s">
        <v>60</v>
      </c>
      <c r="I675" s="8"/>
      <c r="J675" s="8"/>
      <c r="K675" s="8"/>
      <c r="L675" s="8"/>
      <c r="M675" s="8"/>
      <c r="N675" s="8"/>
      <c r="O675" s="38">
        <f t="shared" si="137"/>
        <v>0</v>
      </c>
      <c r="P675" s="134"/>
    </row>
    <row r="676" spans="1:16" ht="15.75">
      <c r="A676" s="203"/>
      <c r="B676" s="214"/>
      <c r="C676" s="203"/>
      <c r="D676" s="203"/>
      <c r="E676" s="203"/>
      <c r="F676" s="181"/>
      <c r="G676" s="181"/>
      <c r="H676" s="10" t="s">
        <v>61</v>
      </c>
      <c r="I676" s="9">
        <f aca="true" t="shared" si="150" ref="I676:N676">I672+I673+I674+I675</f>
        <v>0</v>
      </c>
      <c r="J676" s="9">
        <f t="shared" si="150"/>
        <v>0</v>
      </c>
      <c r="K676" s="9">
        <f t="shared" si="150"/>
        <v>0</v>
      </c>
      <c r="L676" s="9">
        <f t="shared" si="150"/>
        <v>0</v>
      </c>
      <c r="M676" s="9">
        <f t="shared" si="150"/>
        <v>0</v>
      </c>
      <c r="N676" s="9">
        <f t="shared" si="150"/>
        <v>0</v>
      </c>
      <c r="O676" s="38">
        <f>I676+J676+K676+L676+M676+N676</f>
        <v>0</v>
      </c>
      <c r="P676" s="134">
        <f>P672+P673+P674+P675</f>
        <v>0</v>
      </c>
    </row>
    <row r="677" spans="1:16" ht="24" customHeight="1">
      <c r="A677" s="54" t="s">
        <v>34</v>
      </c>
      <c r="B677" s="225" t="s">
        <v>77</v>
      </c>
      <c r="C677" s="225"/>
      <c r="D677" s="225"/>
      <c r="E677" s="225"/>
      <c r="F677" s="225"/>
      <c r="G677" s="225"/>
      <c r="H677" s="225"/>
      <c r="I677" s="98">
        <f aca="true" t="shared" si="151" ref="I677:P677">I678</f>
        <v>0</v>
      </c>
      <c r="J677" s="98">
        <f t="shared" si="151"/>
        <v>0</v>
      </c>
      <c r="K677" s="98">
        <f t="shared" si="151"/>
        <v>15554.36</v>
      </c>
      <c r="L677" s="98">
        <f>L678</f>
        <v>0</v>
      </c>
      <c r="M677" s="98">
        <f>M678</f>
        <v>0</v>
      </c>
      <c r="N677" s="98">
        <f>N678</f>
        <v>0</v>
      </c>
      <c r="O677" s="99">
        <f t="shared" si="151"/>
        <v>15554.36</v>
      </c>
      <c r="P677" s="135">
        <f t="shared" si="151"/>
        <v>387565.27</v>
      </c>
    </row>
    <row r="678" spans="1:16" ht="87" customHeight="1">
      <c r="A678" s="3" t="s">
        <v>36</v>
      </c>
      <c r="B678" s="226" t="s">
        <v>39</v>
      </c>
      <c r="C678" s="227"/>
      <c r="D678" s="227"/>
      <c r="E678" s="227"/>
      <c r="F678" s="227"/>
      <c r="G678" s="227"/>
      <c r="H678" s="228"/>
      <c r="I678" s="34">
        <f aca="true" t="shared" si="152" ref="I678:N678">I679+I690+I716+I722</f>
        <v>0</v>
      </c>
      <c r="J678" s="34">
        <f t="shared" si="152"/>
        <v>0</v>
      </c>
      <c r="K678" s="34">
        <f t="shared" si="152"/>
        <v>15554.36</v>
      </c>
      <c r="L678" s="34">
        <f t="shared" si="152"/>
        <v>0</v>
      </c>
      <c r="M678" s="34">
        <f t="shared" si="152"/>
        <v>0</v>
      </c>
      <c r="N678" s="34">
        <f t="shared" si="152"/>
        <v>0</v>
      </c>
      <c r="O678" s="37">
        <f>I678+J678+K678+L678+M678+N678</f>
        <v>15554.36</v>
      </c>
      <c r="P678" s="136">
        <f>P679+P690+P716+P722</f>
        <v>387565.27</v>
      </c>
    </row>
    <row r="679" spans="1:16" ht="30" customHeight="1">
      <c r="A679" s="3" t="s">
        <v>37</v>
      </c>
      <c r="B679" s="225" t="s">
        <v>78</v>
      </c>
      <c r="C679" s="225"/>
      <c r="D679" s="225"/>
      <c r="E679" s="225"/>
      <c r="F679" s="225"/>
      <c r="G679" s="225"/>
      <c r="H679" s="225"/>
      <c r="I679" s="98">
        <f aca="true" t="shared" si="153" ref="I679:N679">I684+I689</f>
        <v>0</v>
      </c>
      <c r="J679" s="98">
        <f t="shared" si="153"/>
        <v>0</v>
      </c>
      <c r="K679" s="98">
        <f t="shared" si="153"/>
        <v>0</v>
      </c>
      <c r="L679" s="98">
        <f t="shared" si="153"/>
        <v>0</v>
      </c>
      <c r="M679" s="98">
        <f t="shared" si="153"/>
        <v>0</v>
      </c>
      <c r="N679" s="98">
        <f t="shared" si="153"/>
        <v>0</v>
      </c>
      <c r="O679" s="102">
        <f aca="true" t="shared" si="154" ref="O679:O689">I679+J679+K679+L679+M679+N679</f>
        <v>0</v>
      </c>
      <c r="P679" s="135">
        <f>P684+P689</f>
        <v>325782.01</v>
      </c>
    </row>
    <row r="680" spans="1:16" ht="18" customHeight="1">
      <c r="A680" s="203">
        <v>1</v>
      </c>
      <c r="B680" s="224" t="s">
        <v>79</v>
      </c>
      <c r="C680" s="203" t="s">
        <v>179</v>
      </c>
      <c r="D680" s="203" t="s">
        <v>32</v>
      </c>
      <c r="E680" s="203"/>
      <c r="F680" s="208" t="s">
        <v>175</v>
      </c>
      <c r="G680" s="209"/>
      <c r="H680" s="10" t="s">
        <v>57</v>
      </c>
      <c r="I680" s="8"/>
      <c r="J680" s="8"/>
      <c r="K680" s="8"/>
      <c r="L680" s="8"/>
      <c r="M680" s="8"/>
      <c r="N680" s="8"/>
      <c r="O680" s="37">
        <f t="shared" si="154"/>
        <v>0</v>
      </c>
      <c r="P680" s="134"/>
    </row>
    <row r="681" spans="1:16" ht="15.75">
      <c r="A681" s="203"/>
      <c r="B681" s="224"/>
      <c r="C681" s="203"/>
      <c r="D681" s="203"/>
      <c r="E681" s="203"/>
      <c r="F681" s="210"/>
      <c r="G681" s="211"/>
      <c r="H681" s="10" t="s">
        <v>58</v>
      </c>
      <c r="I681" s="8"/>
      <c r="J681" s="8"/>
      <c r="K681" s="8"/>
      <c r="L681" s="8"/>
      <c r="M681" s="8"/>
      <c r="N681" s="8"/>
      <c r="O681" s="37">
        <f t="shared" si="154"/>
        <v>0</v>
      </c>
      <c r="P681" s="134"/>
    </row>
    <row r="682" spans="1:16" ht="15.75">
      <c r="A682" s="203"/>
      <c r="B682" s="224"/>
      <c r="C682" s="203"/>
      <c r="D682" s="203"/>
      <c r="E682" s="203"/>
      <c r="F682" s="210"/>
      <c r="G682" s="211"/>
      <c r="H682" s="10" t="s">
        <v>59</v>
      </c>
      <c r="I682" s="8"/>
      <c r="J682" s="8"/>
      <c r="K682" s="8"/>
      <c r="L682" s="8"/>
      <c r="M682" s="8"/>
      <c r="N682" s="8"/>
      <c r="O682" s="37">
        <f t="shared" si="154"/>
        <v>0</v>
      </c>
      <c r="P682" s="134"/>
    </row>
    <row r="683" spans="1:16" ht="15.75">
      <c r="A683" s="203"/>
      <c r="B683" s="224"/>
      <c r="C683" s="203"/>
      <c r="D683" s="203"/>
      <c r="E683" s="203"/>
      <c r="F683" s="210"/>
      <c r="G683" s="211"/>
      <c r="H683" s="10" t="s">
        <v>60</v>
      </c>
      <c r="I683" s="8"/>
      <c r="J683" s="8"/>
      <c r="K683" s="8"/>
      <c r="L683" s="8"/>
      <c r="M683" s="8"/>
      <c r="N683" s="8"/>
      <c r="O683" s="37">
        <f t="shared" si="154"/>
        <v>0</v>
      </c>
      <c r="P683" s="134">
        <v>325782.01</v>
      </c>
    </row>
    <row r="684" spans="1:16" ht="15.75">
      <c r="A684" s="203"/>
      <c r="B684" s="224"/>
      <c r="C684" s="203"/>
      <c r="D684" s="203"/>
      <c r="E684" s="203"/>
      <c r="F684" s="212"/>
      <c r="G684" s="213"/>
      <c r="H684" s="10" t="s">
        <v>61</v>
      </c>
      <c r="I684" s="9">
        <f aca="true" t="shared" si="155" ref="I684:N684">I680+I681+I682+I683</f>
        <v>0</v>
      </c>
      <c r="J684" s="9">
        <f t="shared" si="155"/>
        <v>0</v>
      </c>
      <c r="K684" s="9">
        <f t="shared" si="155"/>
        <v>0</v>
      </c>
      <c r="L684" s="9">
        <f t="shared" si="155"/>
        <v>0</v>
      </c>
      <c r="M684" s="9">
        <f t="shared" si="155"/>
        <v>0</v>
      </c>
      <c r="N684" s="9">
        <f t="shared" si="155"/>
        <v>0</v>
      </c>
      <c r="O684" s="37">
        <f t="shared" si="154"/>
        <v>0</v>
      </c>
      <c r="P684" s="134">
        <f>P680+P681+P682+P683</f>
        <v>325782.01</v>
      </c>
    </row>
    <row r="685" spans="1:16" ht="13.5" customHeight="1">
      <c r="A685" s="203">
        <v>2</v>
      </c>
      <c r="B685" s="224" t="s">
        <v>80</v>
      </c>
      <c r="C685" s="203" t="s">
        <v>178</v>
      </c>
      <c r="D685" s="203" t="s">
        <v>32</v>
      </c>
      <c r="E685" s="203"/>
      <c r="F685" s="208" t="s">
        <v>175</v>
      </c>
      <c r="G685" s="209"/>
      <c r="H685" s="10" t="s">
        <v>57</v>
      </c>
      <c r="I685" s="8"/>
      <c r="J685" s="8"/>
      <c r="K685" s="8"/>
      <c r="L685" s="8"/>
      <c r="M685" s="8"/>
      <c r="N685" s="8"/>
      <c r="O685" s="37">
        <f t="shared" si="154"/>
        <v>0</v>
      </c>
      <c r="P685" s="134"/>
    </row>
    <row r="686" spans="1:16" ht="15.75">
      <c r="A686" s="203"/>
      <c r="B686" s="224"/>
      <c r="C686" s="203"/>
      <c r="D686" s="203"/>
      <c r="E686" s="203"/>
      <c r="F686" s="210"/>
      <c r="G686" s="211"/>
      <c r="H686" s="10" t="s">
        <v>58</v>
      </c>
      <c r="I686" s="8"/>
      <c r="J686" s="8"/>
      <c r="K686" s="8"/>
      <c r="L686" s="8"/>
      <c r="M686" s="8"/>
      <c r="N686" s="8"/>
      <c r="O686" s="37">
        <f t="shared" si="154"/>
        <v>0</v>
      </c>
      <c r="P686" s="134"/>
    </row>
    <row r="687" spans="1:16" ht="15.75">
      <c r="A687" s="203"/>
      <c r="B687" s="224"/>
      <c r="C687" s="203"/>
      <c r="D687" s="203"/>
      <c r="E687" s="203"/>
      <c r="F687" s="210"/>
      <c r="G687" s="211"/>
      <c r="H687" s="10" t="s">
        <v>59</v>
      </c>
      <c r="I687" s="8"/>
      <c r="J687" s="8"/>
      <c r="K687" s="8"/>
      <c r="L687" s="8"/>
      <c r="M687" s="8"/>
      <c r="N687" s="8"/>
      <c r="O687" s="37">
        <f t="shared" si="154"/>
        <v>0</v>
      </c>
      <c r="P687" s="134"/>
    </row>
    <row r="688" spans="1:16" ht="15.75">
      <c r="A688" s="203"/>
      <c r="B688" s="224"/>
      <c r="C688" s="203"/>
      <c r="D688" s="203"/>
      <c r="E688" s="203"/>
      <c r="F688" s="210"/>
      <c r="G688" s="211"/>
      <c r="H688" s="10" t="s">
        <v>60</v>
      </c>
      <c r="I688" s="8"/>
      <c r="J688" s="8"/>
      <c r="K688" s="8"/>
      <c r="L688" s="8"/>
      <c r="M688" s="8"/>
      <c r="N688" s="8"/>
      <c r="O688" s="37">
        <f t="shared" si="154"/>
        <v>0</v>
      </c>
      <c r="P688" s="134"/>
    </row>
    <row r="689" spans="1:16" ht="15.75">
      <c r="A689" s="203"/>
      <c r="B689" s="224"/>
      <c r="C689" s="203"/>
      <c r="D689" s="203"/>
      <c r="E689" s="203"/>
      <c r="F689" s="212"/>
      <c r="G689" s="213"/>
      <c r="H689" s="10" t="s">
        <v>61</v>
      </c>
      <c r="I689" s="9">
        <f aca="true" t="shared" si="156" ref="I689:N689">I685+I686+I687+I688</f>
        <v>0</v>
      </c>
      <c r="J689" s="9">
        <f t="shared" si="156"/>
        <v>0</v>
      </c>
      <c r="K689" s="9">
        <f t="shared" si="156"/>
        <v>0</v>
      </c>
      <c r="L689" s="9">
        <f t="shared" si="156"/>
        <v>0</v>
      </c>
      <c r="M689" s="9">
        <f t="shared" si="156"/>
        <v>0</v>
      </c>
      <c r="N689" s="9">
        <f t="shared" si="156"/>
        <v>0</v>
      </c>
      <c r="O689" s="37">
        <f t="shared" si="154"/>
        <v>0</v>
      </c>
      <c r="P689" s="134">
        <f>P685+P686+P687+P688</f>
        <v>0</v>
      </c>
    </row>
    <row r="690" spans="1:16" ht="36.75" customHeight="1">
      <c r="A690" s="3" t="s">
        <v>291</v>
      </c>
      <c r="B690" s="225" t="s">
        <v>81</v>
      </c>
      <c r="C690" s="225"/>
      <c r="D690" s="225"/>
      <c r="E690" s="225"/>
      <c r="F690" s="225"/>
      <c r="G690" s="225"/>
      <c r="H690" s="225"/>
      <c r="I690" s="98">
        <f aca="true" t="shared" si="157" ref="I690:N690">I695+I700+I705+I710+I715</f>
        <v>0</v>
      </c>
      <c r="J690" s="98">
        <f t="shared" si="157"/>
        <v>0</v>
      </c>
      <c r="K690" s="98">
        <f t="shared" si="157"/>
        <v>0</v>
      </c>
      <c r="L690" s="98">
        <f t="shared" si="157"/>
        <v>0</v>
      </c>
      <c r="M690" s="98">
        <f t="shared" si="157"/>
        <v>0</v>
      </c>
      <c r="N690" s="98">
        <f t="shared" si="157"/>
        <v>0</v>
      </c>
      <c r="O690" s="99">
        <f>I690+J690+K690+L690+M690+N690</f>
        <v>0</v>
      </c>
      <c r="P690" s="135">
        <f>P695+P700+P705+P710+P715</f>
        <v>0</v>
      </c>
    </row>
    <row r="691" spans="1:16" ht="14.25" customHeight="1">
      <c r="A691" s="203">
        <v>3</v>
      </c>
      <c r="B691" s="224" t="s">
        <v>82</v>
      </c>
      <c r="C691" s="203" t="s">
        <v>176</v>
      </c>
      <c r="D691" s="203" t="s">
        <v>32</v>
      </c>
      <c r="E691" s="203"/>
      <c r="F691" s="208" t="s">
        <v>175</v>
      </c>
      <c r="G691" s="209"/>
      <c r="H691" s="11" t="s">
        <v>57</v>
      </c>
      <c r="I691" s="11"/>
      <c r="J691" s="8"/>
      <c r="K691" s="8"/>
      <c r="L691" s="8"/>
      <c r="M691" s="8"/>
      <c r="N691" s="8"/>
      <c r="O691" s="38">
        <f aca="true" t="shared" si="158" ref="O691:O715">I691+J691+K691+L691+M691+N691</f>
        <v>0</v>
      </c>
      <c r="P691" s="134"/>
    </row>
    <row r="692" spans="1:16" ht="15.75">
      <c r="A692" s="203"/>
      <c r="B692" s="224"/>
      <c r="C692" s="203"/>
      <c r="D692" s="203"/>
      <c r="E692" s="203"/>
      <c r="F692" s="210"/>
      <c r="G692" s="211"/>
      <c r="H692" s="11" t="s">
        <v>58</v>
      </c>
      <c r="I692" s="11"/>
      <c r="J692" s="8"/>
      <c r="K692" s="8"/>
      <c r="L692" s="8"/>
      <c r="M692" s="8"/>
      <c r="N692" s="8"/>
      <c r="O692" s="38">
        <f t="shared" si="158"/>
        <v>0</v>
      </c>
      <c r="P692" s="134"/>
    </row>
    <row r="693" spans="1:16" ht="15.75">
      <c r="A693" s="203"/>
      <c r="B693" s="224"/>
      <c r="C693" s="203"/>
      <c r="D693" s="203"/>
      <c r="E693" s="203"/>
      <c r="F693" s="210"/>
      <c r="G693" s="211"/>
      <c r="H693" s="11" t="s">
        <v>59</v>
      </c>
      <c r="I693" s="11"/>
      <c r="J693" s="8"/>
      <c r="K693" s="8"/>
      <c r="L693" s="8"/>
      <c r="M693" s="8"/>
      <c r="N693" s="8"/>
      <c r="O693" s="38">
        <f t="shared" si="158"/>
        <v>0</v>
      </c>
      <c r="P693" s="134"/>
    </row>
    <row r="694" spans="1:16" ht="15.75">
      <c r="A694" s="203"/>
      <c r="B694" s="224"/>
      <c r="C694" s="203"/>
      <c r="D694" s="203"/>
      <c r="E694" s="203"/>
      <c r="F694" s="210"/>
      <c r="G694" s="211"/>
      <c r="H694" s="11" t="s">
        <v>60</v>
      </c>
      <c r="I694" s="11"/>
      <c r="J694" s="8"/>
      <c r="K694" s="8"/>
      <c r="L694" s="8"/>
      <c r="M694" s="8"/>
      <c r="N694" s="8"/>
      <c r="O694" s="38">
        <f t="shared" si="158"/>
        <v>0</v>
      </c>
      <c r="P694" s="134"/>
    </row>
    <row r="695" spans="1:16" ht="15.75">
      <c r="A695" s="203"/>
      <c r="B695" s="224"/>
      <c r="C695" s="203"/>
      <c r="D695" s="203"/>
      <c r="E695" s="203"/>
      <c r="F695" s="212"/>
      <c r="G695" s="213"/>
      <c r="H695" s="11" t="s">
        <v>61</v>
      </c>
      <c r="I695" s="11"/>
      <c r="J695" s="9"/>
      <c r="K695" s="9"/>
      <c r="L695" s="9"/>
      <c r="M695" s="9"/>
      <c r="N695" s="9"/>
      <c r="O695" s="38">
        <f t="shared" si="158"/>
        <v>0</v>
      </c>
      <c r="P695" s="134"/>
    </row>
    <row r="696" spans="1:16" ht="12.75" customHeight="1">
      <c r="A696" s="203">
        <v>4</v>
      </c>
      <c r="B696" s="224" t="s">
        <v>82</v>
      </c>
      <c r="C696" s="203" t="s">
        <v>177</v>
      </c>
      <c r="D696" s="203" t="s">
        <v>32</v>
      </c>
      <c r="E696" s="203"/>
      <c r="F696" s="208" t="s">
        <v>175</v>
      </c>
      <c r="G696" s="209"/>
      <c r="H696" s="11" t="s">
        <v>57</v>
      </c>
      <c r="I696" s="11"/>
      <c r="J696" s="8"/>
      <c r="K696" s="8"/>
      <c r="L696" s="8"/>
      <c r="M696" s="8"/>
      <c r="N696" s="8"/>
      <c r="O696" s="38">
        <f t="shared" si="158"/>
        <v>0</v>
      </c>
      <c r="P696" s="134"/>
    </row>
    <row r="697" spans="1:16" ht="15.75">
      <c r="A697" s="203"/>
      <c r="B697" s="224"/>
      <c r="C697" s="203"/>
      <c r="D697" s="203"/>
      <c r="E697" s="203"/>
      <c r="F697" s="210"/>
      <c r="G697" s="211"/>
      <c r="H697" s="11" t="s">
        <v>58</v>
      </c>
      <c r="I697" s="11"/>
      <c r="J697" s="8"/>
      <c r="K697" s="8"/>
      <c r="L697" s="8"/>
      <c r="M697" s="8"/>
      <c r="N697" s="8"/>
      <c r="O697" s="38">
        <f t="shared" si="158"/>
        <v>0</v>
      </c>
      <c r="P697" s="134"/>
    </row>
    <row r="698" spans="1:16" ht="15.75">
      <c r="A698" s="203"/>
      <c r="B698" s="224"/>
      <c r="C698" s="203"/>
      <c r="D698" s="203"/>
      <c r="E698" s="203"/>
      <c r="F698" s="210"/>
      <c r="G698" s="211"/>
      <c r="H698" s="11" t="s">
        <v>59</v>
      </c>
      <c r="I698" s="11"/>
      <c r="J698" s="8"/>
      <c r="K698" s="8"/>
      <c r="L698" s="8"/>
      <c r="M698" s="8"/>
      <c r="N698" s="8"/>
      <c r="O698" s="38">
        <f t="shared" si="158"/>
        <v>0</v>
      </c>
      <c r="P698" s="134"/>
    </row>
    <row r="699" spans="1:16" ht="15.75">
      <c r="A699" s="203"/>
      <c r="B699" s="224"/>
      <c r="C699" s="203"/>
      <c r="D699" s="203"/>
      <c r="E699" s="203"/>
      <c r="F699" s="210"/>
      <c r="G699" s="211"/>
      <c r="H699" s="11" t="s">
        <v>60</v>
      </c>
      <c r="I699" s="11"/>
      <c r="J699" s="8"/>
      <c r="K699" s="8"/>
      <c r="L699" s="8"/>
      <c r="M699" s="8"/>
      <c r="N699" s="8"/>
      <c r="O699" s="38">
        <f t="shared" si="158"/>
        <v>0</v>
      </c>
      <c r="P699" s="134"/>
    </row>
    <row r="700" spans="1:16" ht="15.75">
      <c r="A700" s="203"/>
      <c r="B700" s="224"/>
      <c r="C700" s="203"/>
      <c r="D700" s="203"/>
      <c r="E700" s="203"/>
      <c r="F700" s="212"/>
      <c r="G700" s="213"/>
      <c r="H700" s="11" t="s">
        <v>61</v>
      </c>
      <c r="I700" s="11"/>
      <c r="J700" s="9"/>
      <c r="K700" s="9"/>
      <c r="L700" s="9"/>
      <c r="M700" s="9"/>
      <c r="N700" s="9"/>
      <c r="O700" s="38">
        <f t="shared" si="158"/>
        <v>0</v>
      </c>
      <c r="P700" s="134"/>
    </row>
    <row r="701" spans="1:16" ht="15.75" customHeight="1">
      <c r="A701" s="203">
        <v>5</v>
      </c>
      <c r="B701" s="224" t="s">
        <v>82</v>
      </c>
      <c r="C701" s="203" t="s">
        <v>180</v>
      </c>
      <c r="D701" s="203" t="s">
        <v>32</v>
      </c>
      <c r="E701" s="203"/>
      <c r="F701" s="208" t="s">
        <v>175</v>
      </c>
      <c r="G701" s="209"/>
      <c r="H701" s="11" t="s">
        <v>57</v>
      </c>
      <c r="I701" s="11"/>
      <c r="J701" s="8"/>
      <c r="K701" s="8"/>
      <c r="L701" s="8"/>
      <c r="M701" s="8"/>
      <c r="N701" s="8"/>
      <c r="O701" s="38">
        <f t="shared" si="158"/>
        <v>0</v>
      </c>
      <c r="P701" s="134"/>
    </row>
    <row r="702" spans="1:16" ht="15.75">
      <c r="A702" s="203"/>
      <c r="B702" s="224"/>
      <c r="C702" s="203"/>
      <c r="D702" s="203"/>
      <c r="E702" s="203"/>
      <c r="F702" s="210"/>
      <c r="G702" s="211"/>
      <c r="H702" s="11" t="s">
        <v>58</v>
      </c>
      <c r="I702" s="11"/>
      <c r="J702" s="8"/>
      <c r="K702" s="8"/>
      <c r="L702" s="8"/>
      <c r="M702" s="8"/>
      <c r="N702" s="8"/>
      <c r="O702" s="38">
        <f t="shared" si="158"/>
        <v>0</v>
      </c>
      <c r="P702" s="134"/>
    </row>
    <row r="703" spans="1:16" ht="15.75">
      <c r="A703" s="203"/>
      <c r="B703" s="224"/>
      <c r="C703" s="203"/>
      <c r="D703" s="203"/>
      <c r="E703" s="203"/>
      <c r="F703" s="210"/>
      <c r="G703" s="211"/>
      <c r="H703" s="11" t="s">
        <v>59</v>
      </c>
      <c r="I703" s="11"/>
      <c r="J703" s="8"/>
      <c r="K703" s="8"/>
      <c r="L703" s="8"/>
      <c r="M703" s="8"/>
      <c r="N703" s="8"/>
      <c r="O703" s="38">
        <f t="shared" si="158"/>
        <v>0</v>
      </c>
      <c r="P703" s="134"/>
    </row>
    <row r="704" spans="1:16" ht="15.75">
      <c r="A704" s="203"/>
      <c r="B704" s="224"/>
      <c r="C704" s="203"/>
      <c r="D704" s="203"/>
      <c r="E704" s="203"/>
      <c r="F704" s="210"/>
      <c r="G704" s="211"/>
      <c r="H704" s="11" t="s">
        <v>60</v>
      </c>
      <c r="I704" s="11"/>
      <c r="J704" s="8"/>
      <c r="K704" s="8"/>
      <c r="L704" s="8"/>
      <c r="M704" s="8"/>
      <c r="N704" s="8"/>
      <c r="O704" s="38">
        <f t="shared" si="158"/>
        <v>0</v>
      </c>
      <c r="P704" s="134"/>
    </row>
    <row r="705" spans="1:16" ht="15.75">
      <c r="A705" s="203"/>
      <c r="B705" s="224"/>
      <c r="C705" s="203"/>
      <c r="D705" s="203"/>
      <c r="E705" s="203"/>
      <c r="F705" s="212"/>
      <c r="G705" s="213"/>
      <c r="H705" s="11" t="s">
        <v>61</v>
      </c>
      <c r="I705" s="11"/>
      <c r="J705" s="9"/>
      <c r="K705" s="9"/>
      <c r="L705" s="9"/>
      <c r="M705" s="9"/>
      <c r="N705" s="9"/>
      <c r="O705" s="38">
        <f t="shared" si="158"/>
        <v>0</v>
      </c>
      <c r="P705" s="134"/>
    </row>
    <row r="706" spans="1:16" ht="15.75" customHeight="1">
      <c r="A706" s="203">
        <v>6</v>
      </c>
      <c r="B706" s="224" t="s">
        <v>82</v>
      </c>
      <c r="C706" s="203" t="s">
        <v>182</v>
      </c>
      <c r="D706" s="203" t="s">
        <v>32</v>
      </c>
      <c r="E706" s="203"/>
      <c r="F706" s="208" t="s">
        <v>175</v>
      </c>
      <c r="G706" s="209"/>
      <c r="H706" s="11" t="s">
        <v>57</v>
      </c>
      <c r="I706" s="11"/>
      <c r="J706" s="8"/>
      <c r="K706" s="8"/>
      <c r="L706" s="8"/>
      <c r="M706" s="8"/>
      <c r="N706" s="8"/>
      <c r="O706" s="38">
        <f t="shared" si="158"/>
        <v>0</v>
      </c>
      <c r="P706" s="134"/>
    </row>
    <row r="707" spans="1:16" ht="15.75">
      <c r="A707" s="203"/>
      <c r="B707" s="224"/>
      <c r="C707" s="203"/>
      <c r="D707" s="203"/>
      <c r="E707" s="203"/>
      <c r="F707" s="210"/>
      <c r="G707" s="211"/>
      <c r="H707" s="11" t="s">
        <v>58</v>
      </c>
      <c r="I707" s="11"/>
      <c r="J707" s="8"/>
      <c r="K707" s="8"/>
      <c r="L707" s="8"/>
      <c r="M707" s="8"/>
      <c r="N707" s="8"/>
      <c r="O707" s="38">
        <f t="shared" si="158"/>
        <v>0</v>
      </c>
      <c r="P707" s="134"/>
    </row>
    <row r="708" spans="1:16" ht="15.75">
      <c r="A708" s="203"/>
      <c r="B708" s="224"/>
      <c r="C708" s="203"/>
      <c r="D708" s="203"/>
      <c r="E708" s="203"/>
      <c r="F708" s="210"/>
      <c r="G708" s="211"/>
      <c r="H708" s="11" t="s">
        <v>59</v>
      </c>
      <c r="I708" s="11"/>
      <c r="J708" s="8"/>
      <c r="K708" s="8"/>
      <c r="L708" s="8"/>
      <c r="M708" s="8"/>
      <c r="N708" s="8"/>
      <c r="O708" s="38">
        <f t="shared" si="158"/>
        <v>0</v>
      </c>
      <c r="P708" s="134"/>
    </row>
    <row r="709" spans="1:16" ht="15.75">
      <c r="A709" s="203"/>
      <c r="B709" s="224"/>
      <c r="C709" s="203"/>
      <c r="D709" s="203"/>
      <c r="E709" s="203"/>
      <c r="F709" s="210"/>
      <c r="G709" s="211"/>
      <c r="H709" s="11" t="s">
        <v>60</v>
      </c>
      <c r="I709" s="11"/>
      <c r="J709" s="8"/>
      <c r="K709" s="8"/>
      <c r="L709" s="8"/>
      <c r="M709" s="8"/>
      <c r="N709" s="8"/>
      <c r="O709" s="38">
        <f t="shared" si="158"/>
        <v>0</v>
      </c>
      <c r="P709" s="134"/>
    </row>
    <row r="710" spans="1:16" ht="15.75">
      <c r="A710" s="203"/>
      <c r="B710" s="224"/>
      <c r="C710" s="203"/>
      <c r="D710" s="203"/>
      <c r="E710" s="203"/>
      <c r="F710" s="212"/>
      <c r="G710" s="213"/>
      <c r="H710" s="11" t="s">
        <v>61</v>
      </c>
      <c r="I710" s="11"/>
      <c r="J710" s="9"/>
      <c r="K710" s="9"/>
      <c r="L710" s="9"/>
      <c r="M710" s="9"/>
      <c r="N710" s="9"/>
      <c r="O710" s="38">
        <f t="shared" si="158"/>
        <v>0</v>
      </c>
      <c r="P710" s="134"/>
    </row>
    <row r="711" spans="1:16" ht="15.75" customHeight="1">
      <c r="A711" s="203">
        <v>7</v>
      </c>
      <c r="B711" s="224" t="s">
        <v>82</v>
      </c>
      <c r="C711" s="203" t="s">
        <v>181</v>
      </c>
      <c r="D711" s="203" t="s">
        <v>32</v>
      </c>
      <c r="E711" s="203"/>
      <c r="F711" s="208" t="s">
        <v>175</v>
      </c>
      <c r="G711" s="209"/>
      <c r="H711" s="11" t="s">
        <v>57</v>
      </c>
      <c r="I711" s="11"/>
      <c r="J711" s="8"/>
      <c r="K711" s="8"/>
      <c r="L711" s="8"/>
      <c r="M711" s="8"/>
      <c r="N711" s="8"/>
      <c r="O711" s="38">
        <f t="shared" si="158"/>
        <v>0</v>
      </c>
      <c r="P711" s="134"/>
    </row>
    <row r="712" spans="1:16" ht="15.75">
      <c r="A712" s="203"/>
      <c r="B712" s="224"/>
      <c r="C712" s="203"/>
      <c r="D712" s="203"/>
      <c r="E712" s="203"/>
      <c r="F712" s="210"/>
      <c r="G712" s="211"/>
      <c r="H712" s="11" t="s">
        <v>58</v>
      </c>
      <c r="I712" s="11"/>
      <c r="J712" s="8"/>
      <c r="K712" s="8"/>
      <c r="L712" s="8"/>
      <c r="M712" s="8"/>
      <c r="N712" s="8"/>
      <c r="O712" s="38">
        <f t="shared" si="158"/>
        <v>0</v>
      </c>
      <c r="P712" s="134"/>
    </row>
    <row r="713" spans="1:16" ht="15.75">
      <c r="A713" s="203"/>
      <c r="B713" s="224"/>
      <c r="C713" s="203"/>
      <c r="D713" s="203"/>
      <c r="E713" s="203"/>
      <c r="F713" s="210"/>
      <c r="G713" s="211"/>
      <c r="H713" s="11" t="s">
        <v>59</v>
      </c>
      <c r="I713" s="11"/>
      <c r="J713" s="8"/>
      <c r="K713" s="8"/>
      <c r="L713" s="8"/>
      <c r="M713" s="8"/>
      <c r="N713" s="8"/>
      <c r="O713" s="38">
        <f t="shared" si="158"/>
        <v>0</v>
      </c>
      <c r="P713" s="134"/>
    </row>
    <row r="714" spans="1:16" ht="15.75">
      <c r="A714" s="203"/>
      <c r="B714" s="224"/>
      <c r="C714" s="203"/>
      <c r="D714" s="203"/>
      <c r="E714" s="203"/>
      <c r="F714" s="210"/>
      <c r="G714" s="211"/>
      <c r="H714" s="11" t="s">
        <v>60</v>
      </c>
      <c r="I714" s="11"/>
      <c r="J714" s="8"/>
      <c r="K714" s="8"/>
      <c r="L714" s="8"/>
      <c r="M714" s="8"/>
      <c r="N714" s="8"/>
      <c r="O714" s="38">
        <f t="shared" si="158"/>
        <v>0</v>
      </c>
      <c r="P714" s="134"/>
    </row>
    <row r="715" spans="1:16" ht="15.75">
      <c r="A715" s="203"/>
      <c r="B715" s="224"/>
      <c r="C715" s="203"/>
      <c r="D715" s="203"/>
      <c r="E715" s="203"/>
      <c r="F715" s="212"/>
      <c r="G715" s="213"/>
      <c r="H715" s="11" t="s">
        <v>61</v>
      </c>
      <c r="I715" s="11"/>
      <c r="J715" s="9"/>
      <c r="K715" s="9"/>
      <c r="L715" s="9"/>
      <c r="M715" s="9"/>
      <c r="N715" s="9"/>
      <c r="O715" s="38">
        <f t="shared" si="158"/>
        <v>0</v>
      </c>
      <c r="P715" s="134"/>
    </row>
    <row r="716" spans="1:16" ht="41.25" customHeight="1">
      <c r="A716" s="3" t="s">
        <v>292</v>
      </c>
      <c r="B716" s="225" t="s">
        <v>83</v>
      </c>
      <c r="C716" s="225"/>
      <c r="D716" s="225"/>
      <c r="E716" s="225"/>
      <c r="F716" s="225"/>
      <c r="G716" s="225"/>
      <c r="H716" s="101"/>
      <c r="I716" s="100">
        <f aca="true" t="shared" si="159" ref="I716:N716">I721</f>
        <v>0</v>
      </c>
      <c r="J716" s="100">
        <f t="shared" si="159"/>
        <v>0</v>
      </c>
      <c r="K716" s="100">
        <f t="shared" si="159"/>
        <v>0</v>
      </c>
      <c r="L716" s="100">
        <f t="shared" si="159"/>
        <v>0</v>
      </c>
      <c r="M716" s="100">
        <f t="shared" si="159"/>
        <v>0</v>
      </c>
      <c r="N716" s="100">
        <f t="shared" si="159"/>
        <v>0</v>
      </c>
      <c r="O716" s="99">
        <f>I716+J716+K716+L716+M716+N716</f>
        <v>0</v>
      </c>
      <c r="P716" s="135">
        <f>P721</f>
        <v>61783.26</v>
      </c>
    </row>
    <row r="717" spans="1:16" ht="15.75" customHeight="1">
      <c r="A717" s="203">
        <v>8</v>
      </c>
      <c r="B717" s="224" t="s">
        <v>84</v>
      </c>
      <c r="C717" s="203" t="s">
        <v>183</v>
      </c>
      <c r="D717" s="203" t="s">
        <v>32</v>
      </c>
      <c r="E717" s="203"/>
      <c r="F717" s="208" t="s">
        <v>175</v>
      </c>
      <c r="G717" s="209"/>
      <c r="H717" s="11" t="s">
        <v>57</v>
      </c>
      <c r="I717" s="9"/>
      <c r="J717" s="9"/>
      <c r="K717" s="9"/>
      <c r="L717" s="9"/>
      <c r="M717" s="9"/>
      <c r="N717" s="9"/>
      <c r="O717" s="49"/>
      <c r="P717" s="134"/>
    </row>
    <row r="718" spans="1:16" ht="15.75">
      <c r="A718" s="203"/>
      <c r="B718" s="224"/>
      <c r="C718" s="203"/>
      <c r="D718" s="203"/>
      <c r="E718" s="203"/>
      <c r="F718" s="210"/>
      <c r="G718" s="211"/>
      <c r="H718" s="11" t="s">
        <v>58</v>
      </c>
      <c r="I718" s="9"/>
      <c r="J718" s="9"/>
      <c r="K718" s="9"/>
      <c r="L718" s="9"/>
      <c r="M718" s="9"/>
      <c r="N718" s="9"/>
      <c r="O718" s="49"/>
      <c r="P718" s="134"/>
    </row>
    <row r="719" spans="1:16" ht="15.75">
      <c r="A719" s="203"/>
      <c r="B719" s="224"/>
      <c r="C719" s="203"/>
      <c r="D719" s="203"/>
      <c r="E719" s="203"/>
      <c r="F719" s="210"/>
      <c r="G719" s="211"/>
      <c r="H719" s="11" t="s">
        <v>59</v>
      </c>
      <c r="I719" s="9"/>
      <c r="J719" s="9"/>
      <c r="K719" s="9"/>
      <c r="L719" s="9"/>
      <c r="M719" s="9"/>
      <c r="N719" s="9"/>
      <c r="O719" s="49"/>
      <c r="P719" s="134"/>
    </row>
    <row r="720" spans="1:16" ht="15.75">
      <c r="A720" s="203"/>
      <c r="B720" s="224"/>
      <c r="C720" s="203"/>
      <c r="D720" s="203"/>
      <c r="E720" s="203"/>
      <c r="F720" s="210"/>
      <c r="G720" s="211"/>
      <c r="H720" s="11" t="s">
        <v>60</v>
      </c>
      <c r="I720" s="9"/>
      <c r="J720" s="9"/>
      <c r="K720" s="9"/>
      <c r="L720" s="9"/>
      <c r="M720" s="9"/>
      <c r="N720" s="9"/>
      <c r="O720" s="49"/>
      <c r="P720" s="134">
        <v>61783.26</v>
      </c>
    </row>
    <row r="721" spans="1:16" ht="20.25" customHeight="1">
      <c r="A721" s="203"/>
      <c r="B721" s="224"/>
      <c r="C721" s="203"/>
      <c r="D721" s="203"/>
      <c r="E721" s="203"/>
      <c r="F721" s="212"/>
      <c r="G721" s="213"/>
      <c r="H721" s="11" t="s">
        <v>61</v>
      </c>
      <c r="I721" s="9">
        <f aca="true" t="shared" si="160" ref="I721:N721">I717+I718+I719+I720</f>
        <v>0</v>
      </c>
      <c r="J721" s="9">
        <f t="shared" si="160"/>
        <v>0</v>
      </c>
      <c r="K721" s="9">
        <f t="shared" si="160"/>
        <v>0</v>
      </c>
      <c r="L721" s="9">
        <f t="shared" si="160"/>
        <v>0</v>
      </c>
      <c r="M721" s="9">
        <f t="shared" si="160"/>
        <v>0</v>
      </c>
      <c r="N721" s="9">
        <f t="shared" si="160"/>
        <v>0</v>
      </c>
      <c r="O721" s="49">
        <f>I721+J721+K721+L721+M721+N721</f>
        <v>0</v>
      </c>
      <c r="P721" s="134">
        <f>P717+P718+P719+P720</f>
        <v>61783.26</v>
      </c>
    </row>
    <row r="722" spans="1:16" ht="39.75" customHeight="1">
      <c r="A722" s="3" t="s">
        <v>293</v>
      </c>
      <c r="B722" s="229" t="s">
        <v>41</v>
      </c>
      <c r="C722" s="229"/>
      <c r="D722" s="229"/>
      <c r="E722" s="229"/>
      <c r="F722" s="229"/>
      <c r="G722" s="229"/>
      <c r="H722" s="101"/>
      <c r="I722" s="98">
        <f aca="true" t="shared" si="161" ref="I722:N722">I727+I732+I737+I742</f>
        <v>0</v>
      </c>
      <c r="J722" s="98">
        <f t="shared" si="161"/>
        <v>0</v>
      </c>
      <c r="K722" s="98">
        <f t="shared" si="161"/>
        <v>15554.36</v>
      </c>
      <c r="L722" s="98">
        <f t="shared" si="161"/>
        <v>0</v>
      </c>
      <c r="M722" s="98">
        <f t="shared" si="161"/>
        <v>0</v>
      </c>
      <c r="N722" s="98">
        <f t="shared" si="161"/>
        <v>0</v>
      </c>
      <c r="O722" s="99">
        <f>I722+J722+K722+L722+M722+N722</f>
        <v>15554.36</v>
      </c>
      <c r="P722" s="135">
        <v>0</v>
      </c>
    </row>
    <row r="723" spans="1:16" ht="18" customHeight="1">
      <c r="A723" s="205">
        <v>9</v>
      </c>
      <c r="B723" s="224" t="s">
        <v>278</v>
      </c>
      <c r="C723" s="203" t="s">
        <v>207</v>
      </c>
      <c r="D723" s="203" t="s">
        <v>76</v>
      </c>
      <c r="E723" s="203"/>
      <c r="F723" s="203" t="s">
        <v>122</v>
      </c>
      <c r="G723" s="203"/>
      <c r="H723" s="11" t="s">
        <v>57</v>
      </c>
      <c r="I723" s="9"/>
      <c r="J723" s="9"/>
      <c r="K723" s="9"/>
      <c r="L723" s="9"/>
      <c r="M723" s="9"/>
      <c r="N723" s="9"/>
      <c r="O723" s="49">
        <f aca="true" t="shared" si="162" ref="O723:O742">I723+J723+K723+L723+M723+N723</f>
        <v>0</v>
      </c>
      <c r="P723" s="134"/>
    </row>
    <row r="724" spans="1:16" ht="18.75" customHeight="1">
      <c r="A724" s="206"/>
      <c r="B724" s="224"/>
      <c r="C724" s="203"/>
      <c r="D724" s="203"/>
      <c r="E724" s="203"/>
      <c r="F724" s="203"/>
      <c r="G724" s="203"/>
      <c r="H724" s="11" t="s">
        <v>58</v>
      </c>
      <c r="I724" s="9"/>
      <c r="J724" s="9"/>
      <c r="K724" s="9"/>
      <c r="L724" s="9"/>
      <c r="M724" s="9"/>
      <c r="N724" s="9"/>
      <c r="O724" s="49">
        <f t="shared" si="162"/>
        <v>0</v>
      </c>
      <c r="P724" s="134"/>
    </row>
    <row r="725" spans="1:16" ht="21.75" customHeight="1">
      <c r="A725" s="206"/>
      <c r="B725" s="224"/>
      <c r="C725" s="203"/>
      <c r="D725" s="203"/>
      <c r="E725" s="203"/>
      <c r="F725" s="203"/>
      <c r="G725" s="203"/>
      <c r="H725" s="11" t="s">
        <v>59</v>
      </c>
      <c r="I725" s="9"/>
      <c r="J725" s="9"/>
      <c r="K725" s="9"/>
      <c r="L725" s="9"/>
      <c r="M725" s="9"/>
      <c r="N725" s="9"/>
      <c r="O725" s="49">
        <f t="shared" si="162"/>
        <v>0</v>
      </c>
      <c r="P725" s="134"/>
    </row>
    <row r="726" spans="1:16" ht="18" customHeight="1">
      <c r="A726" s="206"/>
      <c r="B726" s="224"/>
      <c r="C726" s="203"/>
      <c r="D726" s="203"/>
      <c r="E726" s="203"/>
      <c r="F726" s="203"/>
      <c r="G726" s="203"/>
      <c r="H726" s="11" t="s">
        <v>60</v>
      </c>
      <c r="I726" s="9"/>
      <c r="J726" s="9"/>
      <c r="K726" s="9"/>
      <c r="L726" s="9"/>
      <c r="M726" s="9"/>
      <c r="N726" s="9"/>
      <c r="O726" s="49">
        <f t="shared" si="162"/>
        <v>0</v>
      </c>
      <c r="P726" s="134"/>
    </row>
    <row r="727" spans="1:16" ht="18" customHeight="1">
      <c r="A727" s="207"/>
      <c r="B727" s="224"/>
      <c r="C727" s="203"/>
      <c r="D727" s="203"/>
      <c r="E727" s="203"/>
      <c r="F727" s="203"/>
      <c r="G727" s="203"/>
      <c r="H727" s="11" t="s">
        <v>61</v>
      </c>
      <c r="I727" s="9">
        <f aca="true" t="shared" si="163" ref="I727:N727">I723+I724+I725+I726</f>
        <v>0</v>
      </c>
      <c r="J727" s="9">
        <f t="shared" si="163"/>
        <v>0</v>
      </c>
      <c r="K727" s="9">
        <f t="shared" si="163"/>
        <v>0</v>
      </c>
      <c r="L727" s="9">
        <f t="shared" si="163"/>
        <v>0</v>
      </c>
      <c r="M727" s="9">
        <f t="shared" si="163"/>
        <v>0</v>
      </c>
      <c r="N727" s="9">
        <f t="shared" si="163"/>
        <v>0</v>
      </c>
      <c r="O727" s="49">
        <f t="shared" si="162"/>
        <v>0</v>
      </c>
      <c r="P727" s="134"/>
    </row>
    <row r="728" spans="1:16" ht="18" customHeight="1">
      <c r="A728" s="205">
        <v>10</v>
      </c>
      <c r="B728" s="224" t="s">
        <v>279</v>
      </c>
      <c r="C728" s="203" t="s">
        <v>207</v>
      </c>
      <c r="D728" s="203" t="s">
        <v>76</v>
      </c>
      <c r="E728" s="203"/>
      <c r="F728" s="203" t="s">
        <v>122</v>
      </c>
      <c r="G728" s="203"/>
      <c r="H728" s="11" t="s">
        <v>57</v>
      </c>
      <c r="I728" s="9"/>
      <c r="J728" s="9"/>
      <c r="K728" s="9"/>
      <c r="L728" s="9"/>
      <c r="M728" s="9"/>
      <c r="N728" s="9"/>
      <c r="O728" s="49">
        <f t="shared" si="162"/>
        <v>0</v>
      </c>
      <c r="P728" s="134"/>
    </row>
    <row r="729" spans="1:16" ht="15.75" customHeight="1">
      <c r="A729" s="206"/>
      <c r="B729" s="224"/>
      <c r="C729" s="203"/>
      <c r="D729" s="203"/>
      <c r="E729" s="203"/>
      <c r="F729" s="203"/>
      <c r="G729" s="203"/>
      <c r="H729" s="11" t="s">
        <v>58</v>
      </c>
      <c r="I729" s="9"/>
      <c r="J729" s="9"/>
      <c r="K729" s="9"/>
      <c r="L729" s="9"/>
      <c r="M729" s="9"/>
      <c r="N729" s="9"/>
      <c r="O729" s="49">
        <f t="shared" si="162"/>
        <v>0</v>
      </c>
      <c r="P729" s="134"/>
    </row>
    <row r="730" spans="1:16" ht="17.25" customHeight="1">
      <c r="A730" s="206"/>
      <c r="B730" s="224"/>
      <c r="C730" s="203"/>
      <c r="D730" s="203"/>
      <c r="E730" s="203"/>
      <c r="F730" s="203"/>
      <c r="G730" s="203"/>
      <c r="H730" s="11" t="s">
        <v>59</v>
      </c>
      <c r="I730" s="9"/>
      <c r="J730" s="9"/>
      <c r="K730" s="9">
        <v>8210.27</v>
      </c>
      <c r="L730" s="9"/>
      <c r="M730" s="9"/>
      <c r="N730" s="9"/>
      <c r="O730" s="49">
        <f t="shared" si="162"/>
        <v>8210.27</v>
      </c>
      <c r="P730" s="134"/>
    </row>
    <row r="731" spans="1:16" ht="16.5" customHeight="1">
      <c r="A731" s="206"/>
      <c r="B731" s="224"/>
      <c r="C731" s="203"/>
      <c r="D731" s="203"/>
      <c r="E731" s="203"/>
      <c r="F731" s="203"/>
      <c r="G731" s="203"/>
      <c r="H731" s="11" t="s">
        <v>60</v>
      </c>
      <c r="I731" s="9"/>
      <c r="J731" s="9"/>
      <c r="K731" s="9">
        <v>224.09</v>
      </c>
      <c r="L731" s="9"/>
      <c r="M731" s="9"/>
      <c r="N731" s="9"/>
      <c r="O731" s="49">
        <f t="shared" si="162"/>
        <v>224.09</v>
      </c>
      <c r="P731" s="134"/>
    </row>
    <row r="732" spans="1:16" ht="17.25" customHeight="1">
      <c r="A732" s="207"/>
      <c r="B732" s="224"/>
      <c r="C732" s="203"/>
      <c r="D732" s="203"/>
      <c r="E732" s="203"/>
      <c r="F732" s="203"/>
      <c r="G732" s="203"/>
      <c r="H732" s="11" t="s">
        <v>61</v>
      </c>
      <c r="I732" s="9">
        <f aca="true" t="shared" si="164" ref="I732:N732">I728+I729+I730+I731</f>
        <v>0</v>
      </c>
      <c r="J732" s="9">
        <f t="shared" si="164"/>
        <v>0</v>
      </c>
      <c r="K732" s="9">
        <f t="shared" si="164"/>
        <v>8434.36</v>
      </c>
      <c r="L732" s="9">
        <f t="shared" si="164"/>
        <v>0</v>
      </c>
      <c r="M732" s="9">
        <f t="shared" si="164"/>
        <v>0</v>
      </c>
      <c r="N732" s="9">
        <f t="shared" si="164"/>
        <v>0</v>
      </c>
      <c r="O732" s="49">
        <f t="shared" si="162"/>
        <v>8434.36</v>
      </c>
      <c r="P732" s="134"/>
    </row>
    <row r="733" spans="1:16" ht="15.75" customHeight="1">
      <c r="A733" s="205">
        <v>11</v>
      </c>
      <c r="B733" s="224" t="s">
        <v>280</v>
      </c>
      <c r="C733" s="203" t="s">
        <v>207</v>
      </c>
      <c r="D733" s="203" t="s">
        <v>76</v>
      </c>
      <c r="E733" s="203"/>
      <c r="F733" s="203" t="s">
        <v>122</v>
      </c>
      <c r="G733" s="203"/>
      <c r="H733" s="11" t="s">
        <v>57</v>
      </c>
      <c r="I733" s="9"/>
      <c r="J733" s="9"/>
      <c r="K733" s="9"/>
      <c r="L733" s="9"/>
      <c r="M733" s="9"/>
      <c r="N733" s="9"/>
      <c r="O733" s="49">
        <f>I733+J733+K733+L733+M733+N733</f>
        <v>0</v>
      </c>
      <c r="P733" s="134"/>
    </row>
    <row r="734" spans="1:16" ht="15.75" customHeight="1">
      <c r="A734" s="206"/>
      <c r="B734" s="224"/>
      <c r="C734" s="203"/>
      <c r="D734" s="203"/>
      <c r="E734" s="203"/>
      <c r="F734" s="203"/>
      <c r="G734" s="203"/>
      <c r="H734" s="11" t="s">
        <v>58</v>
      </c>
      <c r="I734" s="9"/>
      <c r="J734" s="9"/>
      <c r="K734" s="9"/>
      <c r="L734" s="9"/>
      <c r="M734" s="9"/>
      <c r="N734" s="9"/>
      <c r="O734" s="49">
        <f t="shared" si="162"/>
        <v>0</v>
      </c>
      <c r="P734" s="134"/>
    </row>
    <row r="735" spans="1:16" ht="15" customHeight="1">
      <c r="A735" s="206"/>
      <c r="B735" s="224"/>
      <c r="C735" s="203"/>
      <c r="D735" s="203"/>
      <c r="E735" s="203"/>
      <c r="F735" s="203"/>
      <c r="G735" s="203"/>
      <c r="H735" s="11" t="s">
        <v>59</v>
      </c>
      <c r="I735" s="9"/>
      <c r="J735" s="9"/>
      <c r="K735" s="9"/>
      <c r="L735" s="9"/>
      <c r="M735" s="9"/>
      <c r="N735" s="9"/>
      <c r="O735" s="49">
        <f t="shared" si="162"/>
        <v>0</v>
      </c>
      <c r="P735" s="134"/>
    </row>
    <row r="736" spans="1:16" ht="15" customHeight="1">
      <c r="A736" s="206"/>
      <c r="B736" s="224"/>
      <c r="C736" s="203"/>
      <c r="D736" s="203"/>
      <c r="E736" s="203"/>
      <c r="F736" s="203"/>
      <c r="G736" s="203"/>
      <c r="H736" s="11" t="s">
        <v>60</v>
      </c>
      <c r="I736" s="9"/>
      <c r="J736" s="9"/>
      <c r="K736" s="9"/>
      <c r="L736" s="9"/>
      <c r="M736" s="9"/>
      <c r="N736" s="9"/>
      <c r="O736" s="49">
        <f t="shared" si="162"/>
        <v>0</v>
      </c>
      <c r="P736" s="134"/>
    </row>
    <row r="737" spans="1:16" ht="17.25" customHeight="1">
      <c r="A737" s="207"/>
      <c r="B737" s="224"/>
      <c r="C737" s="203"/>
      <c r="D737" s="203"/>
      <c r="E737" s="203"/>
      <c r="F737" s="203"/>
      <c r="G737" s="203"/>
      <c r="H737" s="11" t="s">
        <v>61</v>
      </c>
      <c r="I737" s="9">
        <f aca="true" t="shared" si="165" ref="I737:N737">I733+I734+I735+I736</f>
        <v>0</v>
      </c>
      <c r="J737" s="9">
        <f t="shared" si="165"/>
        <v>0</v>
      </c>
      <c r="K737" s="9">
        <f t="shared" si="165"/>
        <v>0</v>
      </c>
      <c r="L737" s="9">
        <f t="shared" si="165"/>
        <v>0</v>
      </c>
      <c r="M737" s="9">
        <f t="shared" si="165"/>
        <v>0</v>
      </c>
      <c r="N737" s="9">
        <f t="shared" si="165"/>
        <v>0</v>
      </c>
      <c r="O737" s="49">
        <f t="shared" si="162"/>
        <v>0</v>
      </c>
      <c r="P737" s="134"/>
    </row>
    <row r="738" spans="1:17" ht="15.75">
      <c r="A738" s="205">
        <v>12</v>
      </c>
      <c r="B738" s="224" t="s">
        <v>404</v>
      </c>
      <c r="C738" s="203" t="s">
        <v>207</v>
      </c>
      <c r="D738" s="203" t="s">
        <v>76</v>
      </c>
      <c r="E738" s="203"/>
      <c r="F738" s="203" t="s">
        <v>122</v>
      </c>
      <c r="G738" s="203"/>
      <c r="H738" s="11" t="s">
        <v>57</v>
      </c>
      <c r="I738" s="9"/>
      <c r="J738" s="9"/>
      <c r="K738" s="9"/>
      <c r="L738" s="9"/>
      <c r="M738" s="9"/>
      <c r="N738" s="9"/>
      <c r="O738" s="49">
        <f t="shared" si="162"/>
        <v>0</v>
      </c>
      <c r="P738" s="134"/>
      <c r="Q738" s="142"/>
    </row>
    <row r="739" spans="1:16" ht="15.75">
      <c r="A739" s="206"/>
      <c r="B739" s="224"/>
      <c r="C739" s="203"/>
      <c r="D739" s="203"/>
      <c r="E739" s="203"/>
      <c r="F739" s="203"/>
      <c r="G739" s="203"/>
      <c r="H739" s="11" t="s">
        <v>58</v>
      </c>
      <c r="I739" s="9"/>
      <c r="J739" s="9"/>
      <c r="K739" s="9">
        <v>7048.8</v>
      </c>
      <c r="L739" s="9"/>
      <c r="M739" s="9"/>
      <c r="N739" s="9"/>
      <c r="O739" s="49">
        <f t="shared" si="162"/>
        <v>7048.8</v>
      </c>
      <c r="P739" s="134"/>
    </row>
    <row r="740" spans="1:16" ht="15.75">
      <c r="A740" s="206"/>
      <c r="B740" s="224"/>
      <c r="C740" s="203"/>
      <c r="D740" s="203"/>
      <c r="E740" s="203"/>
      <c r="F740" s="203"/>
      <c r="G740" s="203"/>
      <c r="H740" s="11" t="s">
        <v>59</v>
      </c>
      <c r="I740" s="9"/>
      <c r="J740" s="9"/>
      <c r="K740" s="9">
        <v>71.2</v>
      </c>
      <c r="L740" s="9"/>
      <c r="M740" s="9"/>
      <c r="N740" s="9"/>
      <c r="O740" s="49">
        <f t="shared" si="162"/>
        <v>71.2</v>
      </c>
      <c r="P740" s="134">
        <v>0</v>
      </c>
    </row>
    <row r="741" spans="1:16" ht="15.75">
      <c r="A741" s="206"/>
      <c r="B741" s="224"/>
      <c r="C741" s="203"/>
      <c r="D741" s="203"/>
      <c r="E741" s="203"/>
      <c r="F741" s="203"/>
      <c r="G741" s="203"/>
      <c r="H741" s="11" t="s">
        <v>60</v>
      </c>
      <c r="I741" s="9"/>
      <c r="J741" s="9"/>
      <c r="K741" s="9"/>
      <c r="L741" s="9"/>
      <c r="M741" s="9"/>
      <c r="N741" s="9"/>
      <c r="O741" s="49">
        <f t="shared" si="162"/>
        <v>0</v>
      </c>
      <c r="P741" s="134"/>
    </row>
    <row r="742" spans="1:16" ht="20.25" customHeight="1">
      <c r="A742" s="207"/>
      <c r="B742" s="224"/>
      <c r="C742" s="203"/>
      <c r="D742" s="203"/>
      <c r="E742" s="203"/>
      <c r="F742" s="203"/>
      <c r="G742" s="203"/>
      <c r="H742" s="11" t="s">
        <v>61</v>
      </c>
      <c r="I742" s="9">
        <f aca="true" t="shared" si="166" ref="I742:N742">I738+I739+I740+I741</f>
        <v>0</v>
      </c>
      <c r="J742" s="9">
        <f t="shared" si="166"/>
        <v>0</v>
      </c>
      <c r="K742" s="9">
        <f t="shared" si="166"/>
        <v>7120</v>
      </c>
      <c r="L742" s="9">
        <f t="shared" si="166"/>
        <v>0</v>
      </c>
      <c r="M742" s="9">
        <f t="shared" si="166"/>
        <v>0</v>
      </c>
      <c r="N742" s="9">
        <f t="shared" si="166"/>
        <v>0</v>
      </c>
      <c r="O742" s="49">
        <f t="shared" si="162"/>
        <v>7120</v>
      </c>
      <c r="P742" s="134">
        <v>0</v>
      </c>
    </row>
    <row r="743" spans="1:16" ht="24" customHeight="1">
      <c r="A743" s="54" t="s">
        <v>35</v>
      </c>
      <c r="B743" s="230" t="s">
        <v>85</v>
      </c>
      <c r="C743" s="230"/>
      <c r="D743" s="230"/>
      <c r="E743" s="230"/>
      <c r="F743" s="230"/>
      <c r="G743" s="230"/>
      <c r="H743" s="79"/>
      <c r="I743" s="109">
        <f aca="true" t="shared" si="167" ref="I743:N744">I744</f>
        <v>0</v>
      </c>
      <c r="J743" s="109">
        <f t="shared" si="167"/>
        <v>0</v>
      </c>
      <c r="K743" s="109">
        <f t="shared" si="167"/>
        <v>9773.8</v>
      </c>
      <c r="L743" s="109">
        <f t="shared" si="167"/>
        <v>0</v>
      </c>
      <c r="M743" s="109">
        <f t="shared" si="167"/>
        <v>2609.4</v>
      </c>
      <c r="N743" s="109">
        <f t="shared" si="167"/>
        <v>0</v>
      </c>
      <c r="O743" s="110">
        <f>I743+J743+K743+L743+M743+N743</f>
        <v>12383.199999999999</v>
      </c>
      <c r="P743" s="137">
        <f>P744</f>
        <v>2150660.0500000003</v>
      </c>
    </row>
    <row r="744" spans="1:16" ht="15.75">
      <c r="A744" s="3" t="s">
        <v>38</v>
      </c>
      <c r="B744" s="231" t="s">
        <v>43</v>
      </c>
      <c r="C744" s="232"/>
      <c r="D744" s="232"/>
      <c r="E744" s="232"/>
      <c r="F744" s="232"/>
      <c r="G744" s="233"/>
      <c r="H744" s="105"/>
      <c r="I744" s="106">
        <f t="shared" si="167"/>
        <v>0</v>
      </c>
      <c r="J744" s="106">
        <f t="shared" si="167"/>
        <v>0</v>
      </c>
      <c r="K744" s="106">
        <f t="shared" si="167"/>
        <v>9773.8</v>
      </c>
      <c r="L744" s="106">
        <f t="shared" si="167"/>
        <v>0</v>
      </c>
      <c r="M744" s="106">
        <f t="shared" si="167"/>
        <v>2609.4</v>
      </c>
      <c r="N744" s="106">
        <f t="shared" si="167"/>
        <v>0</v>
      </c>
      <c r="O744" s="108">
        <f>I744+J744+K744+L744+M744+N744</f>
        <v>12383.199999999999</v>
      </c>
      <c r="P744" s="138">
        <f>P745</f>
        <v>2150660.0500000003</v>
      </c>
    </row>
    <row r="745" spans="1:16" ht="15.75">
      <c r="A745" s="3" t="s">
        <v>40</v>
      </c>
      <c r="B745" s="234" t="s">
        <v>44</v>
      </c>
      <c r="C745" s="235"/>
      <c r="D745" s="235"/>
      <c r="E745" s="235"/>
      <c r="F745" s="235"/>
      <c r="G745" s="236"/>
      <c r="H745" s="105"/>
      <c r="I745" s="107">
        <f aca="true" t="shared" si="168" ref="I745:N745">I750+I755+I760+I765+I770+I775+I780+I785+I790+I795+I800+I805+I810+I815+I820+I825+I830+I835+I840+I845+I850+I855+I860+I865+I870+I875+I880+I885</f>
        <v>0</v>
      </c>
      <c r="J745" s="107">
        <f t="shared" si="168"/>
        <v>0</v>
      </c>
      <c r="K745" s="107">
        <f t="shared" si="168"/>
        <v>9773.8</v>
      </c>
      <c r="L745" s="107">
        <f t="shared" si="168"/>
        <v>0</v>
      </c>
      <c r="M745" s="107">
        <f t="shared" si="168"/>
        <v>2609.4</v>
      </c>
      <c r="N745" s="107">
        <f t="shared" si="168"/>
        <v>0</v>
      </c>
      <c r="O745" s="111">
        <f>I745+J745+K745+L745+M745+N745</f>
        <v>12383.199999999999</v>
      </c>
      <c r="P745" s="139">
        <f>P750+P755+P760+P765+P770+P775+P780+P785+P790+P795+P800+P805+P810+P815+P820+P825+P830+P835+P840+P845+P850+P855+P860+P865+P870+P875+P880+P885</f>
        <v>2150660.0500000003</v>
      </c>
    </row>
    <row r="746" spans="1:27" ht="15.75">
      <c r="A746" s="203">
        <v>1</v>
      </c>
      <c r="B746" s="237" t="s">
        <v>45</v>
      </c>
      <c r="C746" s="203" t="s">
        <v>200</v>
      </c>
      <c r="D746" s="203" t="s">
        <v>76</v>
      </c>
      <c r="E746" s="203"/>
      <c r="F746" s="203" t="s">
        <v>122</v>
      </c>
      <c r="G746" s="203"/>
      <c r="H746" s="11" t="s">
        <v>57</v>
      </c>
      <c r="I746" s="9"/>
      <c r="J746" s="9"/>
      <c r="K746" s="9"/>
      <c r="L746" s="9"/>
      <c r="M746" s="9"/>
      <c r="N746" s="9"/>
      <c r="O746" s="111">
        <f aca="true" t="shared" si="169" ref="O746:O809">I746+J746+K746+L746+M746+N746</f>
        <v>0</v>
      </c>
      <c r="P746" s="134"/>
      <c r="R746" s="44"/>
      <c r="S746" s="44"/>
      <c r="T746" s="44"/>
      <c r="U746" s="44"/>
      <c r="V746" s="44"/>
      <c r="W746" s="44"/>
      <c r="X746" s="44"/>
      <c r="Y746" s="44"/>
      <c r="AA746" s="7"/>
    </row>
    <row r="747" spans="1:27" ht="19.5" customHeight="1">
      <c r="A747" s="203"/>
      <c r="B747" s="237"/>
      <c r="C747" s="203"/>
      <c r="D747" s="203"/>
      <c r="E747" s="203"/>
      <c r="F747" s="203"/>
      <c r="G747" s="203"/>
      <c r="H747" s="11" t="s">
        <v>58</v>
      </c>
      <c r="I747" s="9"/>
      <c r="J747" s="9"/>
      <c r="K747" s="9"/>
      <c r="L747" s="9"/>
      <c r="M747" s="9"/>
      <c r="N747" s="9"/>
      <c r="O747" s="111">
        <f t="shared" si="169"/>
        <v>0</v>
      </c>
      <c r="P747" s="134"/>
      <c r="Q747" s="44"/>
      <c r="R747" s="45"/>
      <c r="S747" s="45"/>
      <c r="T747" s="45"/>
      <c r="U747" s="45"/>
      <c r="V747" s="45"/>
      <c r="W747" s="45"/>
      <c r="X747" s="45"/>
      <c r="Y747" s="45"/>
      <c r="AA747" s="17"/>
    </row>
    <row r="748" spans="1:27" ht="18.75" customHeight="1">
      <c r="A748" s="203"/>
      <c r="B748" s="237"/>
      <c r="C748" s="203"/>
      <c r="D748" s="203"/>
      <c r="E748" s="203"/>
      <c r="F748" s="203"/>
      <c r="G748" s="203"/>
      <c r="H748" s="11" t="s">
        <v>59</v>
      </c>
      <c r="I748" s="9"/>
      <c r="J748" s="9"/>
      <c r="K748" s="9"/>
      <c r="L748" s="9"/>
      <c r="M748" s="9"/>
      <c r="N748" s="9"/>
      <c r="O748" s="111">
        <f t="shared" si="169"/>
        <v>0</v>
      </c>
      <c r="P748" s="134"/>
      <c r="Q748" s="44"/>
      <c r="R748" s="45"/>
      <c r="S748" s="45"/>
      <c r="T748" s="45"/>
      <c r="U748" s="45"/>
      <c r="V748" s="45"/>
      <c r="W748" s="45"/>
      <c r="X748" s="45"/>
      <c r="Y748" s="45"/>
      <c r="Z748" s="31"/>
      <c r="AA748" s="17"/>
    </row>
    <row r="749" spans="1:29" s="20" customFormat="1" ht="16.5" customHeight="1">
      <c r="A749" s="203"/>
      <c r="B749" s="237"/>
      <c r="C749" s="203"/>
      <c r="D749" s="203"/>
      <c r="E749" s="203"/>
      <c r="F749" s="203"/>
      <c r="G749" s="203"/>
      <c r="H749" s="11" t="s">
        <v>60</v>
      </c>
      <c r="I749" s="9"/>
      <c r="J749" s="9"/>
      <c r="K749" s="9"/>
      <c r="L749" s="9"/>
      <c r="M749" s="9"/>
      <c r="N749" s="9"/>
      <c r="O749" s="111">
        <f t="shared" si="169"/>
        <v>0</v>
      </c>
      <c r="P749" s="134"/>
      <c r="Q749" s="44"/>
      <c r="R749" s="48"/>
      <c r="S749" s="48"/>
      <c r="T749" s="48"/>
      <c r="U749" s="48"/>
      <c r="V749" s="48"/>
      <c r="W749" s="48"/>
      <c r="X749" s="48"/>
      <c r="Y749" s="48"/>
      <c r="Z749" s="46"/>
      <c r="AA749" s="17"/>
      <c r="AC749" s="42"/>
    </row>
    <row r="750" spans="1:29" s="21" customFormat="1" ht="16.5" customHeight="1">
      <c r="A750" s="203"/>
      <c r="B750" s="237"/>
      <c r="C750" s="203"/>
      <c r="D750" s="203"/>
      <c r="E750" s="203"/>
      <c r="F750" s="203"/>
      <c r="G750" s="203"/>
      <c r="H750" s="11" t="s">
        <v>61</v>
      </c>
      <c r="I750" s="9">
        <f aca="true" t="shared" si="170" ref="I750:N750">I746+I747+I748+I749</f>
        <v>0</v>
      </c>
      <c r="J750" s="9">
        <f t="shared" si="170"/>
        <v>0</v>
      </c>
      <c r="K750" s="9">
        <f t="shared" si="170"/>
        <v>0</v>
      </c>
      <c r="L750" s="9">
        <f t="shared" si="170"/>
        <v>0</v>
      </c>
      <c r="M750" s="9">
        <f t="shared" si="170"/>
        <v>0</v>
      </c>
      <c r="N750" s="9">
        <f t="shared" si="170"/>
        <v>0</v>
      </c>
      <c r="O750" s="111">
        <f t="shared" si="169"/>
        <v>0</v>
      </c>
      <c r="P750" s="134">
        <f>P746+P747+P748+P749</f>
        <v>0</v>
      </c>
      <c r="Q750" s="44"/>
      <c r="R750" s="48"/>
      <c r="S750" s="48"/>
      <c r="T750" s="48"/>
      <c r="U750" s="48"/>
      <c r="V750" s="48"/>
      <c r="W750" s="48"/>
      <c r="X750" s="48"/>
      <c r="Y750" s="48"/>
      <c r="Z750" s="46"/>
      <c r="AA750" s="17"/>
      <c r="AC750" s="42"/>
    </row>
    <row r="751" spans="1:16" ht="13.5" customHeight="1">
      <c r="A751" s="203">
        <v>2</v>
      </c>
      <c r="B751" s="237" t="s">
        <v>45</v>
      </c>
      <c r="C751" s="203" t="s">
        <v>184</v>
      </c>
      <c r="D751" s="203" t="s">
        <v>32</v>
      </c>
      <c r="E751" s="203"/>
      <c r="F751" s="203" t="s">
        <v>86</v>
      </c>
      <c r="G751" s="203"/>
      <c r="H751" s="11" t="s">
        <v>57</v>
      </c>
      <c r="I751" s="9"/>
      <c r="J751" s="9"/>
      <c r="K751" s="9"/>
      <c r="L751" s="9"/>
      <c r="M751" s="9"/>
      <c r="N751" s="9"/>
      <c r="O751" s="111">
        <f t="shared" si="169"/>
        <v>0</v>
      </c>
      <c r="P751" s="134"/>
    </row>
    <row r="752" spans="1:16" ht="15.75">
      <c r="A752" s="203"/>
      <c r="B752" s="237"/>
      <c r="C752" s="203"/>
      <c r="D752" s="203"/>
      <c r="E752" s="203"/>
      <c r="F752" s="203"/>
      <c r="G752" s="203"/>
      <c r="H752" s="11" t="s">
        <v>58</v>
      </c>
      <c r="I752" s="9"/>
      <c r="J752" s="9"/>
      <c r="K752" s="9"/>
      <c r="L752" s="9"/>
      <c r="M752" s="9"/>
      <c r="N752" s="9"/>
      <c r="O752" s="111">
        <f t="shared" si="169"/>
        <v>0</v>
      </c>
      <c r="P752" s="134"/>
    </row>
    <row r="753" spans="1:16" ht="15.75">
      <c r="A753" s="203"/>
      <c r="B753" s="237"/>
      <c r="C753" s="203"/>
      <c r="D753" s="203"/>
      <c r="E753" s="203"/>
      <c r="F753" s="203"/>
      <c r="G753" s="203"/>
      <c r="H753" s="11" t="s">
        <v>59</v>
      </c>
      <c r="I753" s="9"/>
      <c r="J753" s="9"/>
      <c r="K753" s="9"/>
      <c r="L753" s="9"/>
      <c r="M753" s="9"/>
      <c r="N753" s="9"/>
      <c r="O753" s="111">
        <f t="shared" si="169"/>
        <v>0</v>
      </c>
      <c r="P753" s="134">
        <v>23143.33</v>
      </c>
    </row>
    <row r="754" spans="1:16" ht="15.75">
      <c r="A754" s="203"/>
      <c r="B754" s="237"/>
      <c r="C754" s="203"/>
      <c r="D754" s="203"/>
      <c r="E754" s="203"/>
      <c r="F754" s="203"/>
      <c r="G754" s="203"/>
      <c r="H754" s="11" t="s">
        <v>60</v>
      </c>
      <c r="I754" s="9"/>
      <c r="J754" s="9"/>
      <c r="K754" s="9"/>
      <c r="L754" s="9"/>
      <c r="M754" s="9"/>
      <c r="N754" s="9"/>
      <c r="O754" s="111">
        <f t="shared" si="169"/>
        <v>0</v>
      </c>
      <c r="P754" s="134"/>
    </row>
    <row r="755" spans="1:16" ht="15.75">
      <c r="A755" s="203"/>
      <c r="B755" s="237"/>
      <c r="C755" s="203"/>
      <c r="D755" s="203"/>
      <c r="E755" s="203"/>
      <c r="F755" s="203"/>
      <c r="G755" s="203"/>
      <c r="H755" s="11" t="s">
        <v>61</v>
      </c>
      <c r="I755" s="9">
        <f aca="true" t="shared" si="171" ref="I755:N755">I751+I752+I753+I754</f>
        <v>0</v>
      </c>
      <c r="J755" s="9">
        <f t="shared" si="171"/>
        <v>0</v>
      </c>
      <c r="K755" s="9">
        <f t="shared" si="171"/>
        <v>0</v>
      </c>
      <c r="L755" s="9">
        <f t="shared" si="171"/>
        <v>0</v>
      </c>
      <c r="M755" s="9">
        <f t="shared" si="171"/>
        <v>0</v>
      </c>
      <c r="N755" s="9">
        <f t="shared" si="171"/>
        <v>0</v>
      </c>
      <c r="O755" s="111">
        <f t="shared" si="169"/>
        <v>0</v>
      </c>
      <c r="P755" s="134">
        <v>23143.33</v>
      </c>
    </row>
    <row r="756" spans="1:16" ht="13.5" customHeight="1">
      <c r="A756" s="203">
        <v>3</v>
      </c>
      <c r="B756" s="237" t="s">
        <v>45</v>
      </c>
      <c r="C756" s="203" t="s">
        <v>185</v>
      </c>
      <c r="D756" s="203" t="s">
        <v>32</v>
      </c>
      <c r="E756" s="203"/>
      <c r="F756" s="203" t="s">
        <v>86</v>
      </c>
      <c r="G756" s="203"/>
      <c r="H756" s="11" t="s">
        <v>57</v>
      </c>
      <c r="I756" s="9"/>
      <c r="J756" s="9"/>
      <c r="K756" s="9"/>
      <c r="L756" s="9"/>
      <c r="M756" s="9"/>
      <c r="N756" s="9"/>
      <c r="O756" s="111">
        <f t="shared" si="169"/>
        <v>0</v>
      </c>
      <c r="P756" s="134"/>
    </row>
    <row r="757" spans="1:16" ht="15.75">
      <c r="A757" s="203"/>
      <c r="B757" s="237"/>
      <c r="C757" s="203"/>
      <c r="D757" s="203"/>
      <c r="E757" s="203"/>
      <c r="F757" s="203"/>
      <c r="G757" s="203"/>
      <c r="H757" s="11" t="s">
        <v>58</v>
      </c>
      <c r="I757" s="9"/>
      <c r="J757" s="9"/>
      <c r="K757" s="9"/>
      <c r="L757" s="9"/>
      <c r="M757" s="9"/>
      <c r="N757" s="9"/>
      <c r="O757" s="111">
        <f t="shared" si="169"/>
        <v>0</v>
      </c>
      <c r="P757" s="134"/>
    </row>
    <row r="758" spans="1:16" ht="15.75">
      <c r="A758" s="203"/>
      <c r="B758" s="237"/>
      <c r="C758" s="203"/>
      <c r="D758" s="203"/>
      <c r="E758" s="203"/>
      <c r="F758" s="203"/>
      <c r="G758" s="203"/>
      <c r="H758" s="11" t="s">
        <v>59</v>
      </c>
      <c r="I758" s="9"/>
      <c r="J758" s="9"/>
      <c r="K758" s="9"/>
      <c r="L758" s="9"/>
      <c r="M758" s="9"/>
      <c r="N758" s="9"/>
      <c r="O758" s="111">
        <f t="shared" si="169"/>
        <v>0</v>
      </c>
      <c r="P758" s="134">
        <v>21547.24</v>
      </c>
    </row>
    <row r="759" spans="1:16" ht="15.75">
      <c r="A759" s="203"/>
      <c r="B759" s="237"/>
      <c r="C759" s="203"/>
      <c r="D759" s="203"/>
      <c r="E759" s="203"/>
      <c r="F759" s="203"/>
      <c r="G759" s="203"/>
      <c r="H759" s="11" t="s">
        <v>60</v>
      </c>
      <c r="I759" s="9"/>
      <c r="J759" s="9"/>
      <c r="K759" s="9"/>
      <c r="L759" s="9"/>
      <c r="M759" s="9"/>
      <c r="N759" s="9"/>
      <c r="O759" s="111">
        <f t="shared" si="169"/>
        <v>0</v>
      </c>
      <c r="P759" s="134"/>
    </row>
    <row r="760" spans="1:16" ht="15.75">
      <c r="A760" s="203"/>
      <c r="B760" s="237"/>
      <c r="C760" s="203"/>
      <c r="D760" s="203"/>
      <c r="E760" s="203"/>
      <c r="F760" s="203"/>
      <c r="G760" s="203"/>
      <c r="H760" s="11" t="s">
        <v>61</v>
      </c>
      <c r="I760" s="9">
        <f aca="true" t="shared" si="172" ref="I760:N760">I756+I757+I758+I759</f>
        <v>0</v>
      </c>
      <c r="J760" s="9">
        <f t="shared" si="172"/>
        <v>0</v>
      </c>
      <c r="K760" s="9">
        <f t="shared" si="172"/>
        <v>0</v>
      </c>
      <c r="L760" s="9">
        <f t="shared" si="172"/>
        <v>0</v>
      </c>
      <c r="M760" s="9">
        <f t="shared" si="172"/>
        <v>0</v>
      </c>
      <c r="N760" s="9">
        <f t="shared" si="172"/>
        <v>0</v>
      </c>
      <c r="O760" s="111">
        <f t="shared" si="169"/>
        <v>0</v>
      </c>
      <c r="P760" s="134">
        <v>21547.24</v>
      </c>
    </row>
    <row r="761" spans="1:16" ht="13.5" customHeight="1">
      <c r="A761" s="203">
        <v>4</v>
      </c>
      <c r="B761" s="237" t="s">
        <v>48</v>
      </c>
      <c r="C761" s="203" t="s">
        <v>187</v>
      </c>
      <c r="D761" s="203" t="s">
        <v>32</v>
      </c>
      <c r="E761" s="203"/>
      <c r="F761" s="203" t="s">
        <v>86</v>
      </c>
      <c r="G761" s="203"/>
      <c r="H761" s="11" t="s">
        <v>57</v>
      </c>
      <c r="I761" s="9"/>
      <c r="J761" s="9"/>
      <c r="K761" s="9"/>
      <c r="L761" s="9"/>
      <c r="M761" s="9"/>
      <c r="N761" s="9"/>
      <c r="O761" s="111">
        <f t="shared" si="169"/>
        <v>0</v>
      </c>
      <c r="P761" s="134"/>
    </row>
    <row r="762" spans="1:16" ht="15.75">
      <c r="A762" s="203"/>
      <c r="B762" s="237"/>
      <c r="C762" s="203"/>
      <c r="D762" s="203"/>
      <c r="E762" s="203"/>
      <c r="F762" s="203"/>
      <c r="G762" s="203"/>
      <c r="H762" s="11" t="s">
        <v>58</v>
      </c>
      <c r="I762" s="9"/>
      <c r="J762" s="9"/>
      <c r="K762" s="9"/>
      <c r="L762" s="9"/>
      <c r="M762" s="9"/>
      <c r="N762" s="9"/>
      <c r="O762" s="111">
        <f t="shared" si="169"/>
        <v>0</v>
      </c>
      <c r="P762" s="134"/>
    </row>
    <row r="763" spans="1:16" ht="15.75">
      <c r="A763" s="203"/>
      <c r="B763" s="237"/>
      <c r="C763" s="203"/>
      <c r="D763" s="203"/>
      <c r="E763" s="203"/>
      <c r="F763" s="203"/>
      <c r="G763" s="203"/>
      <c r="H763" s="11" t="s">
        <v>59</v>
      </c>
      <c r="I763" s="9"/>
      <c r="J763" s="9"/>
      <c r="K763" s="9"/>
      <c r="L763" s="9"/>
      <c r="M763" s="9"/>
      <c r="N763" s="9"/>
      <c r="O763" s="111">
        <f t="shared" si="169"/>
        <v>0</v>
      </c>
      <c r="P763" s="134">
        <v>22744.31</v>
      </c>
    </row>
    <row r="764" spans="1:16" ht="15.75">
      <c r="A764" s="203"/>
      <c r="B764" s="237"/>
      <c r="C764" s="203"/>
      <c r="D764" s="203"/>
      <c r="E764" s="203"/>
      <c r="F764" s="203"/>
      <c r="G764" s="203"/>
      <c r="H764" s="11" t="s">
        <v>60</v>
      </c>
      <c r="I764" s="9"/>
      <c r="J764" s="9"/>
      <c r="K764" s="9"/>
      <c r="L764" s="9"/>
      <c r="M764" s="9"/>
      <c r="N764" s="9"/>
      <c r="O764" s="111">
        <f t="shared" si="169"/>
        <v>0</v>
      </c>
      <c r="P764" s="134"/>
    </row>
    <row r="765" spans="1:16" ht="15.75">
      <c r="A765" s="203"/>
      <c r="B765" s="237"/>
      <c r="C765" s="203"/>
      <c r="D765" s="203"/>
      <c r="E765" s="203"/>
      <c r="F765" s="203"/>
      <c r="G765" s="203"/>
      <c r="H765" s="11" t="s">
        <v>61</v>
      </c>
      <c r="I765" s="9">
        <f aca="true" t="shared" si="173" ref="I765:N765">I761+I762+I763+I764</f>
        <v>0</v>
      </c>
      <c r="J765" s="9">
        <f t="shared" si="173"/>
        <v>0</v>
      </c>
      <c r="K765" s="9">
        <f t="shared" si="173"/>
        <v>0</v>
      </c>
      <c r="L765" s="9">
        <f t="shared" si="173"/>
        <v>0</v>
      </c>
      <c r="M765" s="9">
        <f t="shared" si="173"/>
        <v>0</v>
      </c>
      <c r="N765" s="9">
        <f t="shared" si="173"/>
        <v>0</v>
      </c>
      <c r="O765" s="111">
        <f t="shared" si="169"/>
        <v>0</v>
      </c>
      <c r="P765" s="134">
        <v>22744.31</v>
      </c>
    </row>
    <row r="766" spans="1:16" ht="13.5" customHeight="1">
      <c r="A766" s="203">
        <v>5</v>
      </c>
      <c r="B766" s="237" t="s">
        <v>48</v>
      </c>
      <c r="C766" s="203" t="s">
        <v>188</v>
      </c>
      <c r="D766" s="203" t="s">
        <v>32</v>
      </c>
      <c r="E766" s="203"/>
      <c r="F766" s="203" t="s">
        <v>86</v>
      </c>
      <c r="G766" s="203"/>
      <c r="H766" s="11" t="s">
        <v>57</v>
      </c>
      <c r="I766" s="9"/>
      <c r="J766" s="9"/>
      <c r="K766" s="9"/>
      <c r="L766" s="9"/>
      <c r="M766" s="9"/>
      <c r="N766" s="9"/>
      <c r="O766" s="111">
        <f t="shared" si="169"/>
        <v>0</v>
      </c>
      <c r="P766" s="134"/>
    </row>
    <row r="767" spans="1:16" ht="15.75">
      <c r="A767" s="203"/>
      <c r="B767" s="237"/>
      <c r="C767" s="203"/>
      <c r="D767" s="203"/>
      <c r="E767" s="203"/>
      <c r="F767" s="203"/>
      <c r="G767" s="203"/>
      <c r="H767" s="11" t="s">
        <v>58</v>
      </c>
      <c r="I767" s="9"/>
      <c r="J767" s="9"/>
      <c r="K767" s="9"/>
      <c r="L767" s="9"/>
      <c r="M767" s="9"/>
      <c r="N767" s="9"/>
      <c r="O767" s="111">
        <f t="shared" si="169"/>
        <v>0</v>
      </c>
      <c r="P767" s="134"/>
    </row>
    <row r="768" spans="1:16" ht="15.75">
      <c r="A768" s="203"/>
      <c r="B768" s="237"/>
      <c r="C768" s="203"/>
      <c r="D768" s="203"/>
      <c r="E768" s="203"/>
      <c r="F768" s="203"/>
      <c r="G768" s="203"/>
      <c r="H768" s="11" t="s">
        <v>59</v>
      </c>
      <c r="I768" s="9"/>
      <c r="J768" s="9"/>
      <c r="K768" s="9"/>
      <c r="L768" s="9"/>
      <c r="M768" s="9"/>
      <c r="N768" s="9"/>
      <c r="O768" s="111">
        <f t="shared" si="169"/>
        <v>0</v>
      </c>
      <c r="P768" s="134">
        <v>27931.6</v>
      </c>
    </row>
    <row r="769" spans="1:16" ht="15.75">
      <c r="A769" s="203"/>
      <c r="B769" s="237"/>
      <c r="C769" s="203"/>
      <c r="D769" s="203"/>
      <c r="E769" s="203"/>
      <c r="F769" s="203"/>
      <c r="G769" s="203"/>
      <c r="H769" s="11" t="s">
        <v>60</v>
      </c>
      <c r="I769" s="9"/>
      <c r="J769" s="9"/>
      <c r="K769" s="9"/>
      <c r="L769" s="9"/>
      <c r="M769" s="9"/>
      <c r="N769" s="9"/>
      <c r="O769" s="111">
        <f t="shared" si="169"/>
        <v>0</v>
      </c>
      <c r="P769" s="134"/>
    </row>
    <row r="770" spans="1:16" ht="15.75">
      <c r="A770" s="203"/>
      <c r="B770" s="237"/>
      <c r="C770" s="203"/>
      <c r="D770" s="203"/>
      <c r="E770" s="203"/>
      <c r="F770" s="203"/>
      <c r="G770" s="203"/>
      <c r="H770" s="11" t="s">
        <v>61</v>
      </c>
      <c r="I770" s="9">
        <f aca="true" t="shared" si="174" ref="I770:N770">I766+I767+I768+I769</f>
        <v>0</v>
      </c>
      <c r="J770" s="9">
        <f t="shared" si="174"/>
        <v>0</v>
      </c>
      <c r="K770" s="9">
        <f t="shared" si="174"/>
        <v>0</v>
      </c>
      <c r="L770" s="9">
        <f t="shared" si="174"/>
        <v>0</v>
      </c>
      <c r="M770" s="9">
        <f t="shared" si="174"/>
        <v>0</v>
      </c>
      <c r="N770" s="9">
        <f t="shared" si="174"/>
        <v>0</v>
      </c>
      <c r="O770" s="111">
        <f t="shared" si="169"/>
        <v>0</v>
      </c>
      <c r="P770" s="134">
        <v>27931.6</v>
      </c>
    </row>
    <row r="771" spans="1:16" ht="13.5" customHeight="1">
      <c r="A771" s="203">
        <v>6</v>
      </c>
      <c r="B771" s="237" t="s">
        <v>48</v>
      </c>
      <c r="C771" s="203" t="s">
        <v>186</v>
      </c>
      <c r="D771" s="203" t="s">
        <v>32</v>
      </c>
      <c r="E771" s="203"/>
      <c r="F771" s="203" t="s">
        <v>86</v>
      </c>
      <c r="G771" s="203"/>
      <c r="H771" s="11" t="s">
        <v>57</v>
      </c>
      <c r="I771" s="9"/>
      <c r="J771" s="9"/>
      <c r="K771" s="9"/>
      <c r="L771" s="9"/>
      <c r="M771" s="9"/>
      <c r="N771" s="9"/>
      <c r="O771" s="111">
        <f t="shared" si="169"/>
        <v>0</v>
      </c>
      <c r="P771" s="134"/>
    </row>
    <row r="772" spans="1:16" ht="15.75">
      <c r="A772" s="203"/>
      <c r="B772" s="237"/>
      <c r="C772" s="203"/>
      <c r="D772" s="203"/>
      <c r="E772" s="203"/>
      <c r="F772" s="203"/>
      <c r="G772" s="203"/>
      <c r="H772" s="11" t="s">
        <v>58</v>
      </c>
      <c r="I772" s="9"/>
      <c r="J772" s="9"/>
      <c r="K772" s="9"/>
      <c r="L772" s="9"/>
      <c r="M772" s="9"/>
      <c r="N772" s="9"/>
      <c r="O772" s="111">
        <f t="shared" si="169"/>
        <v>0</v>
      </c>
      <c r="P772" s="134"/>
    </row>
    <row r="773" spans="1:16" ht="15.75">
      <c r="A773" s="203"/>
      <c r="B773" s="237"/>
      <c r="C773" s="203"/>
      <c r="D773" s="203"/>
      <c r="E773" s="203"/>
      <c r="F773" s="203"/>
      <c r="G773" s="203"/>
      <c r="H773" s="11" t="s">
        <v>59</v>
      </c>
      <c r="I773" s="9"/>
      <c r="J773" s="9"/>
      <c r="K773" s="9"/>
      <c r="L773" s="9"/>
      <c r="M773" s="9"/>
      <c r="N773" s="9"/>
      <c r="O773" s="111">
        <f t="shared" si="169"/>
        <v>0</v>
      </c>
      <c r="P773" s="134"/>
    </row>
    <row r="774" spans="1:16" ht="15.75">
      <c r="A774" s="203"/>
      <c r="B774" s="237"/>
      <c r="C774" s="203"/>
      <c r="D774" s="203"/>
      <c r="E774" s="203"/>
      <c r="F774" s="203"/>
      <c r="G774" s="203"/>
      <c r="H774" s="11" t="s">
        <v>60</v>
      </c>
      <c r="I774" s="9"/>
      <c r="J774" s="9"/>
      <c r="K774" s="9"/>
      <c r="L774" s="9"/>
      <c r="M774" s="9"/>
      <c r="N774" s="9"/>
      <c r="O774" s="111">
        <f t="shared" si="169"/>
        <v>0</v>
      </c>
      <c r="P774" s="134">
        <v>70627.06</v>
      </c>
    </row>
    <row r="775" spans="1:16" ht="15.75">
      <c r="A775" s="203"/>
      <c r="B775" s="237"/>
      <c r="C775" s="203"/>
      <c r="D775" s="203"/>
      <c r="E775" s="203"/>
      <c r="F775" s="203"/>
      <c r="G775" s="203"/>
      <c r="H775" s="11" t="s">
        <v>61</v>
      </c>
      <c r="I775" s="9">
        <f aca="true" t="shared" si="175" ref="I775:N775">I771+I772+I773+I774</f>
        <v>0</v>
      </c>
      <c r="J775" s="9">
        <f t="shared" si="175"/>
        <v>0</v>
      </c>
      <c r="K775" s="9">
        <f t="shared" si="175"/>
        <v>0</v>
      </c>
      <c r="L775" s="9">
        <f t="shared" si="175"/>
        <v>0</v>
      </c>
      <c r="M775" s="9">
        <f t="shared" si="175"/>
        <v>0</v>
      </c>
      <c r="N775" s="9">
        <f t="shared" si="175"/>
        <v>0</v>
      </c>
      <c r="O775" s="111">
        <f t="shared" si="169"/>
        <v>0</v>
      </c>
      <c r="P775" s="134">
        <v>70627.06</v>
      </c>
    </row>
    <row r="776" spans="1:16" ht="13.5" customHeight="1">
      <c r="A776" s="203">
        <v>7</v>
      </c>
      <c r="B776" s="237" t="s">
        <v>405</v>
      </c>
      <c r="C776" s="203" t="s">
        <v>281</v>
      </c>
      <c r="D776" s="203" t="s">
        <v>32</v>
      </c>
      <c r="E776" s="203"/>
      <c r="F776" s="203" t="s">
        <v>86</v>
      </c>
      <c r="G776" s="203"/>
      <c r="H776" s="11" t="s">
        <v>57</v>
      </c>
      <c r="I776" s="9"/>
      <c r="J776" s="9"/>
      <c r="K776" s="9"/>
      <c r="L776" s="9"/>
      <c r="M776" s="9"/>
      <c r="N776" s="9"/>
      <c r="O776" s="111">
        <f t="shared" si="169"/>
        <v>0</v>
      </c>
      <c r="P776" s="134"/>
    </row>
    <row r="777" spans="1:16" ht="15.75">
      <c r="A777" s="203"/>
      <c r="B777" s="237"/>
      <c r="C777" s="203"/>
      <c r="D777" s="203"/>
      <c r="E777" s="203"/>
      <c r="F777" s="203"/>
      <c r="G777" s="203"/>
      <c r="H777" s="11" t="s">
        <v>58</v>
      </c>
      <c r="I777" s="9"/>
      <c r="J777" s="9"/>
      <c r="K777" s="9"/>
      <c r="L777" s="9"/>
      <c r="M777" s="9"/>
      <c r="N777" s="9"/>
      <c r="O777" s="111">
        <f t="shared" si="169"/>
        <v>0</v>
      </c>
      <c r="P777" s="134"/>
    </row>
    <row r="778" spans="1:16" ht="15.75">
      <c r="A778" s="203"/>
      <c r="B778" s="237"/>
      <c r="C778" s="203"/>
      <c r="D778" s="203"/>
      <c r="E778" s="203"/>
      <c r="F778" s="203"/>
      <c r="G778" s="203"/>
      <c r="H778" s="11" t="s">
        <v>59</v>
      </c>
      <c r="I778" s="9"/>
      <c r="J778" s="9"/>
      <c r="K778" s="9"/>
      <c r="L778" s="9"/>
      <c r="M778" s="9"/>
      <c r="N778" s="9"/>
      <c r="O778" s="111">
        <f t="shared" si="169"/>
        <v>0</v>
      </c>
      <c r="P778" s="134"/>
    </row>
    <row r="779" spans="1:16" ht="15.75">
      <c r="A779" s="203"/>
      <c r="B779" s="237"/>
      <c r="C779" s="203"/>
      <c r="D779" s="203"/>
      <c r="E779" s="203"/>
      <c r="F779" s="203"/>
      <c r="G779" s="203"/>
      <c r="H779" s="11" t="s">
        <v>60</v>
      </c>
      <c r="I779" s="9"/>
      <c r="J779" s="9"/>
      <c r="K779" s="9"/>
      <c r="L779" s="9"/>
      <c r="M779" s="9"/>
      <c r="N779" s="9"/>
      <c r="O779" s="111">
        <f t="shared" si="169"/>
        <v>0</v>
      </c>
      <c r="P779" s="134"/>
    </row>
    <row r="780" spans="1:16" ht="15.75">
      <c r="A780" s="203"/>
      <c r="B780" s="237"/>
      <c r="C780" s="203"/>
      <c r="D780" s="203"/>
      <c r="E780" s="203"/>
      <c r="F780" s="203"/>
      <c r="G780" s="203"/>
      <c r="H780" s="11" t="s">
        <v>61</v>
      </c>
      <c r="I780" s="9">
        <f aca="true" t="shared" si="176" ref="I780:N780">I776+I777+I778+I779</f>
        <v>0</v>
      </c>
      <c r="J780" s="9">
        <f t="shared" si="176"/>
        <v>0</v>
      </c>
      <c r="K780" s="9">
        <f t="shared" si="176"/>
        <v>0</v>
      </c>
      <c r="L780" s="9">
        <f t="shared" si="176"/>
        <v>0</v>
      </c>
      <c r="M780" s="9">
        <f t="shared" si="176"/>
        <v>0</v>
      </c>
      <c r="N780" s="9">
        <f t="shared" si="176"/>
        <v>0</v>
      </c>
      <c r="O780" s="111">
        <f t="shared" si="169"/>
        <v>0</v>
      </c>
      <c r="P780" s="134">
        <v>0</v>
      </c>
    </row>
    <row r="781" spans="1:16" ht="13.5" customHeight="1">
      <c r="A781" s="203">
        <v>8</v>
      </c>
      <c r="B781" s="237" t="s">
        <v>405</v>
      </c>
      <c r="C781" s="203" t="s">
        <v>229</v>
      </c>
      <c r="D781" s="203" t="s">
        <v>32</v>
      </c>
      <c r="E781" s="203"/>
      <c r="F781" s="203" t="s">
        <v>86</v>
      </c>
      <c r="G781" s="203"/>
      <c r="H781" s="11" t="s">
        <v>57</v>
      </c>
      <c r="I781" s="9"/>
      <c r="J781" s="9"/>
      <c r="K781" s="9"/>
      <c r="L781" s="9"/>
      <c r="M781" s="9"/>
      <c r="N781" s="9"/>
      <c r="O781" s="111">
        <f t="shared" si="169"/>
        <v>0</v>
      </c>
      <c r="P781" s="134"/>
    </row>
    <row r="782" spans="1:16" ht="15.75">
      <c r="A782" s="203"/>
      <c r="B782" s="237"/>
      <c r="C782" s="203"/>
      <c r="D782" s="203"/>
      <c r="E782" s="203"/>
      <c r="F782" s="203"/>
      <c r="G782" s="203"/>
      <c r="H782" s="11" t="s">
        <v>58</v>
      </c>
      <c r="I782" s="9"/>
      <c r="J782" s="9"/>
      <c r="K782" s="9"/>
      <c r="L782" s="9"/>
      <c r="M782" s="9"/>
      <c r="N782" s="9"/>
      <c r="O782" s="111">
        <f t="shared" si="169"/>
        <v>0</v>
      </c>
      <c r="P782" s="134"/>
    </row>
    <row r="783" spans="1:16" ht="15.75">
      <c r="A783" s="203"/>
      <c r="B783" s="237"/>
      <c r="C783" s="203"/>
      <c r="D783" s="203"/>
      <c r="E783" s="203"/>
      <c r="F783" s="203"/>
      <c r="G783" s="203"/>
      <c r="H783" s="11" t="s">
        <v>59</v>
      </c>
      <c r="I783" s="9"/>
      <c r="J783" s="9"/>
      <c r="K783" s="9"/>
      <c r="L783" s="9"/>
      <c r="M783" s="9"/>
      <c r="N783" s="9"/>
      <c r="O783" s="111">
        <f t="shared" si="169"/>
        <v>0</v>
      </c>
      <c r="P783" s="134"/>
    </row>
    <row r="784" spans="1:16" ht="15.75">
      <c r="A784" s="203"/>
      <c r="B784" s="237"/>
      <c r="C784" s="203"/>
      <c r="D784" s="203"/>
      <c r="E784" s="203"/>
      <c r="F784" s="203"/>
      <c r="G784" s="203"/>
      <c r="H784" s="11" t="s">
        <v>60</v>
      </c>
      <c r="I784" s="9"/>
      <c r="J784" s="9"/>
      <c r="K784" s="9"/>
      <c r="L784" s="9"/>
      <c r="M784" s="9"/>
      <c r="N784" s="9"/>
      <c r="O784" s="111">
        <f t="shared" si="169"/>
        <v>0</v>
      </c>
      <c r="P784" s="134"/>
    </row>
    <row r="785" spans="1:16" ht="15.75">
      <c r="A785" s="203"/>
      <c r="B785" s="237"/>
      <c r="C785" s="203"/>
      <c r="D785" s="203"/>
      <c r="E785" s="203"/>
      <c r="F785" s="203"/>
      <c r="G785" s="203"/>
      <c r="H785" s="11" t="s">
        <v>61</v>
      </c>
      <c r="I785" s="9">
        <f aca="true" t="shared" si="177" ref="I785:N785">I781+I782+I783+I784</f>
        <v>0</v>
      </c>
      <c r="J785" s="9">
        <f t="shared" si="177"/>
        <v>0</v>
      </c>
      <c r="K785" s="9">
        <f t="shared" si="177"/>
        <v>0</v>
      </c>
      <c r="L785" s="9">
        <f t="shared" si="177"/>
        <v>0</v>
      </c>
      <c r="M785" s="9">
        <f t="shared" si="177"/>
        <v>0</v>
      </c>
      <c r="N785" s="9">
        <f t="shared" si="177"/>
        <v>0</v>
      </c>
      <c r="O785" s="111">
        <f t="shared" si="169"/>
        <v>0</v>
      </c>
      <c r="P785" s="134">
        <v>0</v>
      </c>
    </row>
    <row r="786" spans="1:16" ht="13.5" customHeight="1">
      <c r="A786" s="203">
        <v>9</v>
      </c>
      <c r="B786" s="237" t="s">
        <v>45</v>
      </c>
      <c r="C786" s="203" t="s">
        <v>189</v>
      </c>
      <c r="D786" s="203" t="s">
        <v>32</v>
      </c>
      <c r="E786" s="203"/>
      <c r="F786" s="203" t="s">
        <v>86</v>
      </c>
      <c r="G786" s="203"/>
      <c r="H786" s="11" t="s">
        <v>57</v>
      </c>
      <c r="I786" s="9"/>
      <c r="J786" s="9"/>
      <c r="K786" s="9"/>
      <c r="L786" s="9"/>
      <c r="M786" s="9"/>
      <c r="N786" s="9"/>
      <c r="O786" s="111">
        <f t="shared" si="169"/>
        <v>0</v>
      </c>
      <c r="P786" s="134"/>
    </row>
    <row r="787" spans="1:16" ht="15.75">
      <c r="A787" s="203"/>
      <c r="B787" s="237"/>
      <c r="C787" s="203"/>
      <c r="D787" s="203"/>
      <c r="E787" s="203"/>
      <c r="F787" s="203"/>
      <c r="G787" s="203"/>
      <c r="H787" s="11" t="s">
        <v>58</v>
      </c>
      <c r="I787" s="9"/>
      <c r="J787" s="9"/>
      <c r="K787" s="9"/>
      <c r="L787" s="9"/>
      <c r="M787" s="9"/>
      <c r="N787" s="9"/>
      <c r="O787" s="111">
        <f t="shared" si="169"/>
        <v>0</v>
      </c>
      <c r="P787" s="134"/>
    </row>
    <row r="788" spans="1:16" ht="15.75">
      <c r="A788" s="203"/>
      <c r="B788" s="237"/>
      <c r="C788" s="203"/>
      <c r="D788" s="203"/>
      <c r="E788" s="203"/>
      <c r="F788" s="203"/>
      <c r="G788" s="203"/>
      <c r="H788" s="11" t="s">
        <v>59</v>
      </c>
      <c r="I788" s="9"/>
      <c r="J788" s="9"/>
      <c r="K788" s="9"/>
      <c r="L788" s="9"/>
      <c r="M788" s="9"/>
      <c r="N788" s="9"/>
      <c r="O788" s="111">
        <f t="shared" si="169"/>
        <v>0</v>
      </c>
      <c r="P788" s="134"/>
    </row>
    <row r="789" spans="1:16" ht="15.75">
      <c r="A789" s="203"/>
      <c r="B789" s="237"/>
      <c r="C789" s="203"/>
      <c r="D789" s="203"/>
      <c r="E789" s="203"/>
      <c r="F789" s="203"/>
      <c r="G789" s="203"/>
      <c r="H789" s="11" t="s">
        <v>60</v>
      </c>
      <c r="I789" s="9"/>
      <c r="J789" s="9"/>
      <c r="K789" s="9"/>
      <c r="L789" s="9"/>
      <c r="M789" s="9"/>
      <c r="N789" s="9"/>
      <c r="O789" s="111">
        <f t="shared" si="169"/>
        <v>0</v>
      </c>
      <c r="P789" s="134">
        <v>127687.33</v>
      </c>
    </row>
    <row r="790" spans="1:16" ht="15.75">
      <c r="A790" s="203"/>
      <c r="B790" s="237"/>
      <c r="C790" s="203"/>
      <c r="D790" s="203"/>
      <c r="E790" s="203"/>
      <c r="F790" s="203"/>
      <c r="G790" s="203"/>
      <c r="H790" s="11" t="s">
        <v>61</v>
      </c>
      <c r="I790" s="9">
        <f aca="true" t="shared" si="178" ref="I790:N790">I786+I787+I788+I789</f>
        <v>0</v>
      </c>
      <c r="J790" s="9">
        <f t="shared" si="178"/>
        <v>0</v>
      </c>
      <c r="K790" s="9">
        <f t="shared" si="178"/>
        <v>0</v>
      </c>
      <c r="L790" s="9">
        <f t="shared" si="178"/>
        <v>0</v>
      </c>
      <c r="M790" s="9">
        <f t="shared" si="178"/>
        <v>0</v>
      </c>
      <c r="N790" s="9">
        <f t="shared" si="178"/>
        <v>0</v>
      </c>
      <c r="O790" s="111">
        <f t="shared" si="169"/>
        <v>0</v>
      </c>
      <c r="P790" s="134">
        <v>127687.33</v>
      </c>
    </row>
    <row r="791" spans="1:16" ht="13.5" customHeight="1">
      <c r="A791" s="203">
        <v>10</v>
      </c>
      <c r="B791" s="237" t="s">
        <v>407</v>
      </c>
      <c r="C791" s="203" t="s">
        <v>18</v>
      </c>
      <c r="D791" s="203" t="s">
        <v>32</v>
      </c>
      <c r="E791" s="203"/>
      <c r="F791" s="203" t="s">
        <v>124</v>
      </c>
      <c r="G791" s="203"/>
      <c r="H791" s="11" t="s">
        <v>57</v>
      </c>
      <c r="I791" s="9"/>
      <c r="J791" s="9"/>
      <c r="K791" s="9"/>
      <c r="L791" s="9"/>
      <c r="M791" s="9"/>
      <c r="N791" s="9"/>
      <c r="O791" s="111">
        <f t="shared" si="169"/>
        <v>0</v>
      </c>
      <c r="P791" s="134"/>
    </row>
    <row r="792" spans="1:16" ht="15.75">
      <c r="A792" s="203"/>
      <c r="B792" s="237"/>
      <c r="C792" s="203"/>
      <c r="D792" s="203"/>
      <c r="E792" s="203"/>
      <c r="F792" s="203"/>
      <c r="G792" s="203"/>
      <c r="H792" s="11" t="s">
        <v>58</v>
      </c>
      <c r="I792" s="9"/>
      <c r="J792" s="9"/>
      <c r="K792" s="9"/>
      <c r="L792" s="9"/>
      <c r="M792" s="9"/>
      <c r="N792" s="9"/>
      <c r="O792" s="111">
        <f t="shared" si="169"/>
        <v>0</v>
      </c>
      <c r="P792" s="134"/>
    </row>
    <row r="793" spans="1:16" ht="15.75">
      <c r="A793" s="203"/>
      <c r="B793" s="237"/>
      <c r="C793" s="203"/>
      <c r="D793" s="203"/>
      <c r="E793" s="203"/>
      <c r="F793" s="203"/>
      <c r="G793" s="203"/>
      <c r="H793" s="11" t="s">
        <v>59</v>
      </c>
      <c r="I793" s="9"/>
      <c r="J793" s="9"/>
      <c r="K793" s="9"/>
      <c r="L793" s="9"/>
      <c r="M793" s="9"/>
      <c r="N793" s="9"/>
      <c r="O793" s="111">
        <f t="shared" si="169"/>
        <v>0</v>
      </c>
      <c r="P793" s="134"/>
    </row>
    <row r="794" spans="1:16" ht="22.5" customHeight="1">
      <c r="A794" s="203"/>
      <c r="B794" s="237"/>
      <c r="C794" s="203"/>
      <c r="D794" s="203"/>
      <c r="E794" s="203"/>
      <c r="F794" s="203"/>
      <c r="G794" s="203"/>
      <c r="H794" s="11" t="s">
        <v>60</v>
      </c>
      <c r="I794" s="9"/>
      <c r="J794" s="9"/>
      <c r="K794" s="9"/>
      <c r="L794" s="9"/>
      <c r="M794" s="9"/>
      <c r="N794" s="9"/>
      <c r="O794" s="111">
        <f t="shared" si="169"/>
        <v>0</v>
      </c>
      <c r="P794" s="134">
        <v>669232.25</v>
      </c>
    </row>
    <row r="795" spans="1:16" ht="21.75" customHeight="1">
      <c r="A795" s="203"/>
      <c r="B795" s="237"/>
      <c r="C795" s="203"/>
      <c r="D795" s="203"/>
      <c r="E795" s="203"/>
      <c r="F795" s="203"/>
      <c r="G795" s="203"/>
      <c r="H795" s="11" t="s">
        <v>61</v>
      </c>
      <c r="I795" s="9">
        <f aca="true" t="shared" si="179" ref="I795:N795">I791+I792+I793+I794</f>
        <v>0</v>
      </c>
      <c r="J795" s="9">
        <f t="shared" si="179"/>
        <v>0</v>
      </c>
      <c r="K795" s="9">
        <f t="shared" si="179"/>
        <v>0</v>
      </c>
      <c r="L795" s="9">
        <f t="shared" si="179"/>
        <v>0</v>
      </c>
      <c r="M795" s="9">
        <f t="shared" si="179"/>
        <v>0</v>
      </c>
      <c r="N795" s="9">
        <f t="shared" si="179"/>
        <v>0</v>
      </c>
      <c r="O795" s="111">
        <f t="shared" si="169"/>
        <v>0</v>
      </c>
      <c r="P795" s="134">
        <v>669232.25</v>
      </c>
    </row>
    <row r="796" spans="1:16" ht="13.5" customHeight="1">
      <c r="A796" s="203">
        <v>11</v>
      </c>
      <c r="B796" s="237" t="s">
        <v>46</v>
      </c>
      <c r="C796" s="203" t="s">
        <v>406</v>
      </c>
      <c r="D796" s="203" t="s">
        <v>32</v>
      </c>
      <c r="E796" s="203"/>
      <c r="F796" s="203" t="s">
        <v>86</v>
      </c>
      <c r="G796" s="203"/>
      <c r="H796" s="11" t="s">
        <v>57</v>
      </c>
      <c r="I796" s="9"/>
      <c r="J796" s="9"/>
      <c r="K796" s="9"/>
      <c r="L796" s="9"/>
      <c r="M796" s="9"/>
      <c r="N796" s="9"/>
      <c r="O796" s="111">
        <f t="shared" si="169"/>
        <v>0</v>
      </c>
      <c r="P796" s="134"/>
    </row>
    <row r="797" spans="1:16" ht="15.75">
      <c r="A797" s="203"/>
      <c r="B797" s="237"/>
      <c r="C797" s="203"/>
      <c r="D797" s="203"/>
      <c r="E797" s="203"/>
      <c r="F797" s="203"/>
      <c r="G797" s="203"/>
      <c r="H797" s="11" t="s">
        <v>58</v>
      </c>
      <c r="I797" s="9"/>
      <c r="J797" s="9"/>
      <c r="K797" s="9"/>
      <c r="L797" s="9"/>
      <c r="M797" s="9"/>
      <c r="N797" s="9"/>
      <c r="O797" s="111">
        <f t="shared" si="169"/>
        <v>0</v>
      </c>
      <c r="P797" s="134"/>
    </row>
    <row r="798" spans="1:16" ht="15.75">
      <c r="A798" s="203"/>
      <c r="B798" s="237"/>
      <c r="C798" s="203"/>
      <c r="D798" s="203"/>
      <c r="E798" s="203"/>
      <c r="F798" s="203"/>
      <c r="G798" s="203"/>
      <c r="H798" s="11" t="s">
        <v>59</v>
      </c>
      <c r="I798" s="9"/>
      <c r="J798" s="9"/>
      <c r="K798" s="9"/>
      <c r="L798" s="9"/>
      <c r="M798" s="9"/>
      <c r="N798" s="9"/>
      <c r="O798" s="111">
        <f t="shared" si="169"/>
        <v>0</v>
      </c>
      <c r="P798" s="134">
        <v>108.32</v>
      </c>
    </row>
    <row r="799" spans="1:16" ht="15.75">
      <c r="A799" s="203"/>
      <c r="B799" s="237"/>
      <c r="C799" s="203"/>
      <c r="D799" s="203"/>
      <c r="E799" s="203"/>
      <c r="F799" s="203"/>
      <c r="G799" s="203"/>
      <c r="H799" s="11" t="s">
        <v>60</v>
      </c>
      <c r="I799" s="9"/>
      <c r="J799" s="9"/>
      <c r="K799" s="9"/>
      <c r="L799" s="9"/>
      <c r="M799" s="9"/>
      <c r="N799" s="9"/>
      <c r="O799" s="111">
        <f t="shared" si="169"/>
        <v>0</v>
      </c>
      <c r="P799" s="134"/>
    </row>
    <row r="800" spans="1:16" ht="15.75">
      <c r="A800" s="203"/>
      <c r="B800" s="237"/>
      <c r="C800" s="203"/>
      <c r="D800" s="203"/>
      <c r="E800" s="203"/>
      <c r="F800" s="203"/>
      <c r="G800" s="203"/>
      <c r="H800" s="11" t="s">
        <v>61</v>
      </c>
      <c r="I800" s="9">
        <f aca="true" t="shared" si="180" ref="I800:N800">I796+I797+I798+I799</f>
        <v>0</v>
      </c>
      <c r="J800" s="9">
        <f t="shared" si="180"/>
        <v>0</v>
      </c>
      <c r="K800" s="9">
        <f t="shared" si="180"/>
        <v>0</v>
      </c>
      <c r="L800" s="9">
        <f t="shared" si="180"/>
        <v>0</v>
      </c>
      <c r="M800" s="9">
        <f t="shared" si="180"/>
        <v>0</v>
      </c>
      <c r="N800" s="9">
        <f t="shared" si="180"/>
        <v>0</v>
      </c>
      <c r="O800" s="111">
        <f t="shared" si="169"/>
        <v>0</v>
      </c>
      <c r="P800" s="134">
        <v>108.32</v>
      </c>
    </row>
    <row r="801" spans="1:16" ht="13.5" customHeight="1">
      <c r="A801" s="203">
        <v>12</v>
      </c>
      <c r="B801" s="237" t="s">
        <v>46</v>
      </c>
      <c r="C801" s="203" t="s">
        <v>408</v>
      </c>
      <c r="D801" s="203" t="s">
        <v>32</v>
      </c>
      <c r="E801" s="203"/>
      <c r="F801" s="203" t="s">
        <v>86</v>
      </c>
      <c r="G801" s="203"/>
      <c r="H801" s="11" t="s">
        <v>57</v>
      </c>
      <c r="I801" s="9"/>
      <c r="J801" s="9"/>
      <c r="K801" s="9"/>
      <c r="L801" s="9"/>
      <c r="M801" s="9"/>
      <c r="N801" s="9"/>
      <c r="O801" s="111">
        <f t="shared" si="169"/>
        <v>0</v>
      </c>
      <c r="P801" s="134">
        <v>11013.03</v>
      </c>
    </row>
    <row r="802" spans="1:16" ht="15.75">
      <c r="A802" s="203"/>
      <c r="B802" s="237"/>
      <c r="C802" s="203"/>
      <c r="D802" s="203"/>
      <c r="E802" s="203"/>
      <c r="F802" s="203"/>
      <c r="G802" s="203"/>
      <c r="H802" s="11" t="s">
        <v>58</v>
      </c>
      <c r="I802" s="9"/>
      <c r="J802" s="9"/>
      <c r="K802" s="9"/>
      <c r="L802" s="9"/>
      <c r="M802" s="9"/>
      <c r="N802" s="9"/>
      <c r="O802" s="111">
        <f t="shared" si="169"/>
        <v>0</v>
      </c>
      <c r="P802" s="134">
        <v>3671.01</v>
      </c>
    </row>
    <row r="803" spans="1:16" ht="15.75">
      <c r="A803" s="203"/>
      <c r="B803" s="237"/>
      <c r="C803" s="203"/>
      <c r="D803" s="203"/>
      <c r="E803" s="203"/>
      <c r="F803" s="203"/>
      <c r="G803" s="203"/>
      <c r="H803" s="11" t="s">
        <v>59</v>
      </c>
      <c r="I803" s="9"/>
      <c r="J803" s="9"/>
      <c r="K803" s="9"/>
      <c r="L803" s="9"/>
      <c r="M803" s="9"/>
      <c r="N803" s="9"/>
      <c r="O803" s="111">
        <f t="shared" si="169"/>
        <v>0</v>
      </c>
      <c r="P803" s="134">
        <v>3671.01</v>
      </c>
    </row>
    <row r="804" spans="1:16" ht="15.75">
      <c r="A804" s="203"/>
      <c r="B804" s="237"/>
      <c r="C804" s="203"/>
      <c r="D804" s="203"/>
      <c r="E804" s="203"/>
      <c r="F804" s="203"/>
      <c r="G804" s="203"/>
      <c r="H804" s="11" t="s">
        <v>60</v>
      </c>
      <c r="I804" s="9"/>
      <c r="J804" s="9"/>
      <c r="K804" s="9"/>
      <c r="L804" s="9"/>
      <c r="M804" s="9"/>
      <c r="N804" s="9"/>
      <c r="O804" s="111">
        <f t="shared" si="169"/>
        <v>0</v>
      </c>
      <c r="P804" s="134"/>
    </row>
    <row r="805" spans="1:16" ht="15.75">
      <c r="A805" s="203"/>
      <c r="B805" s="237"/>
      <c r="C805" s="203"/>
      <c r="D805" s="203"/>
      <c r="E805" s="203"/>
      <c r="F805" s="203"/>
      <c r="G805" s="203"/>
      <c r="H805" s="11" t="s">
        <v>61</v>
      </c>
      <c r="I805" s="9">
        <f aca="true" t="shared" si="181" ref="I805:N805">I801+I802+I803+I804</f>
        <v>0</v>
      </c>
      <c r="J805" s="9">
        <f t="shared" si="181"/>
        <v>0</v>
      </c>
      <c r="K805" s="9">
        <f t="shared" si="181"/>
        <v>0</v>
      </c>
      <c r="L805" s="9">
        <f t="shared" si="181"/>
        <v>0</v>
      </c>
      <c r="M805" s="9">
        <f t="shared" si="181"/>
        <v>0</v>
      </c>
      <c r="N805" s="9">
        <f t="shared" si="181"/>
        <v>0</v>
      </c>
      <c r="O805" s="111">
        <f t="shared" si="169"/>
        <v>0</v>
      </c>
      <c r="P805" s="134">
        <v>18355.05</v>
      </c>
    </row>
    <row r="806" spans="1:16" ht="15.75">
      <c r="A806" s="203">
        <v>13</v>
      </c>
      <c r="B806" s="237" t="s">
        <v>45</v>
      </c>
      <c r="C806" s="203" t="s">
        <v>190</v>
      </c>
      <c r="D806" s="203" t="s">
        <v>32</v>
      </c>
      <c r="E806" s="203"/>
      <c r="F806" s="203" t="s">
        <v>86</v>
      </c>
      <c r="G806" s="203"/>
      <c r="H806" s="11" t="s">
        <v>57</v>
      </c>
      <c r="I806" s="9"/>
      <c r="J806" s="9"/>
      <c r="K806" s="9"/>
      <c r="L806" s="9"/>
      <c r="M806" s="9"/>
      <c r="N806" s="9"/>
      <c r="O806" s="111">
        <f t="shared" si="169"/>
        <v>0</v>
      </c>
      <c r="P806" s="134"/>
    </row>
    <row r="807" spans="1:16" ht="15.75">
      <c r="A807" s="203"/>
      <c r="B807" s="237"/>
      <c r="C807" s="203"/>
      <c r="D807" s="203"/>
      <c r="E807" s="203"/>
      <c r="F807" s="203"/>
      <c r="G807" s="203"/>
      <c r="H807" s="11" t="s">
        <v>58</v>
      </c>
      <c r="I807" s="9"/>
      <c r="J807" s="9"/>
      <c r="K807" s="9"/>
      <c r="L807" s="9"/>
      <c r="M807" s="9"/>
      <c r="N807" s="9"/>
      <c r="O807" s="111">
        <f t="shared" si="169"/>
        <v>0</v>
      </c>
      <c r="P807" s="134"/>
    </row>
    <row r="808" spans="1:16" ht="15.75">
      <c r="A808" s="203"/>
      <c r="B808" s="237"/>
      <c r="C808" s="203"/>
      <c r="D808" s="203"/>
      <c r="E808" s="203"/>
      <c r="F808" s="203"/>
      <c r="G808" s="203"/>
      <c r="H808" s="11" t="s">
        <v>59</v>
      </c>
      <c r="I808" s="9"/>
      <c r="J808" s="9"/>
      <c r="K808" s="9"/>
      <c r="L808" s="9"/>
      <c r="M808" s="9"/>
      <c r="N808" s="9"/>
      <c r="O808" s="111">
        <f t="shared" si="169"/>
        <v>0</v>
      </c>
      <c r="P808" s="134"/>
    </row>
    <row r="809" spans="1:16" ht="15.75">
      <c r="A809" s="203"/>
      <c r="B809" s="237"/>
      <c r="C809" s="203"/>
      <c r="D809" s="203"/>
      <c r="E809" s="203"/>
      <c r="F809" s="203"/>
      <c r="G809" s="203"/>
      <c r="H809" s="11" t="s">
        <v>60</v>
      </c>
      <c r="I809" s="9"/>
      <c r="J809" s="9"/>
      <c r="K809" s="9"/>
      <c r="L809" s="9"/>
      <c r="M809" s="9"/>
      <c r="N809" s="9"/>
      <c r="O809" s="111">
        <f t="shared" si="169"/>
        <v>0</v>
      </c>
      <c r="P809" s="134"/>
    </row>
    <row r="810" spans="1:16" ht="15.75">
      <c r="A810" s="203"/>
      <c r="B810" s="237"/>
      <c r="C810" s="203"/>
      <c r="D810" s="203"/>
      <c r="E810" s="203"/>
      <c r="F810" s="203"/>
      <c r="G810" s="203"/>
      <c r="H810" s="11" t="s">
        <v>61</v>
      </c>
      <c r="I810" s="9">
        <f aca="true" t="shared" si="182" ref="I810:N810">I806+I807+I808+I809</f>
        <v>0</v>
      </c>
      <c r="J810" s="9">
        <f t="shared" si="182"/>
        <v>0</v>
      </c>
      <c r="K810" s="9">
        <f t="shared" si="182"/>
        <v>0</v>
      </c>
      <c r="L810" s="9">
        <f t="shared" si="182"/>
        <v>0</v>
      </c>
      <c r="M810" s="9">
        <f t="shared" si="182"/>
        <v>0</v>
      </c>
      <c r="N810" s="9">
        <f t="shared" si="182"/>
        <v>0</v>
      </c>
      <c r="O810" s="111">
        <f aca="true" t="shared" si="183" ref="O810:O873">I810+J810+K810+L810+M810+N810</f>
        <v>0</v>
      </c>
      <c r="P810" s="134"/>
    </row>
    <row r="811" spans="1:16" ht="15.75">
      <c r="A811" s="203">
        <v>14</v>
      </c>
      <c r="B811" s="237" t="s">
        <v>45</v>
      </c>
      <c r="C811" s="203" t="s">
        <v>283</v>
      </c>
      <c r="D811" s="203" t="s">
        <v>32</v>
      </c>
      <c r="E811" s="203"/>
      <c r="F811" s="203" t="s">
        <v>86</v>
      </c>
      <c r="G811" s="203"/>
      <c r="H811" s="11" t="s">
        <v>57</v>
      </c>
      <c r="I811" s="9"/>
      <c r="J811" s="9"/>
      <c r="K811" s="9"/>
      <c r="L811" s="9"/>
      <c r="M811" s="9"/>
      <c r="N811" s="9"/>
      <c r="O811" s="111">
        <f t="shared" si="183"/>
        <v>0</v>
      </c>
      <c r="P811" s="134"/>
    </row>
    <row r="812" spans="1:16" ht="15.75">
      <c r="A812" s="203"/>
      <c r="B812" s="237"/>
      <c r="C812" s="203"/>
      <c r="D812" s="203"/>
      <c r="E812" s="203"/>
      <c r="F812" s="203"/>
      <c r="G812" s="203"/>
      <c r="H812" s="11" t="s">
        <v>58</v>
      </c>
      <c r="I812" s="9"/>
      <c r="J812" s="9"/>
      <c r="K812" s="9"/>
      <c r="L812" s="9"/>
      <c r="M812" s="9"/>
      <c r="N812" s="9"/>
      <c r="O812" s="111">
        <f t="shared" si="183"/>
        <v>0</v>
      </c>
      <c r="P812" s="134"/>
    </row>
    <row r="813" spans="1:16" ht="15.75">
      <c r="A813" s="203"/>
      <c r="B813" s="237"/>
      <c r="C813" s="203"/>
      <c r="D813" s="203"/>
      <c r="E813" s="203"/>
      <c r="F813" s="203"/>
      <c r="G813" s="203"/>
      <c r="H813" s="11" t="s">
        <v>59</v>
      </c>
      <c r="I813" s="9"/>
      <c r="J813" s="9"/>
      <c r="K813" s="9"/>
      <c r="L813" s="9"/>
      <c r="M813" s="9"/>
      <c r="N813" s="9"/>
      <c r="O813" s="111">
        <f t="shared" si="183"/>
        <v>0</v>
      </c>
      <c r="P813" s="134"/>
    </row>
    <row r="814" spans="1:16" ht="15.75">
      <c r="A814" s="203"/>
      <c r="B814" s="237"/>
      <c r="C814" s="203"/>
      <c r="D814" s="203"/>
      <c r="E814" s="203"/>
      <c r="F814" s="203"/>
      <c r="G814" s="203"/>
      <c r="H814" s="11" t="s">
        <v>60</v>
      </c>
      <c r="I814" s="9"/>
      <c r="J814" s="9"/>
      <c r="K814" s="9"/>
      <c r="L814" s="9"/>
      <c r="M814" s="9"/>
      <c r="N814" s="9"/>
      <c r="O814" s="111">
        <f t="shared" si="183"/>
        <v>0</v>
      </c>
      <c r="P814" s="134"/>
    </row>
    <row r="815" spans="1:16" ht="15.75">
      <c r="A815" s="203"/>
      <c r="B815" s="237"/>
      <c r="C815" s="203"/>
      <c r="D815" s="203"/>
      <c r="E815" s="203"/>
      <c r="F815" s="203"/>
      <c r="G815" s="203"/>
      <c r="H815" s="11" t="s">
        <v>61</v>
      </c>
      <c r="I815" s="9">
        <f aca="true" t="shared" si="184" ref="I815:N815">I811+I812+I813+I814</f>
        <v>0</v>
      </c>
      <c r="J815" s="9">
        <f t="shared" si="184"/>
        <v>0</v>
      </c>
      <c r="K815" s="9">
        <f t="shared" si="184"/>
        <v>0</v>
      </c>
      <c r="L815" s="9">
        <f t="shared" si="184"/>
        <v>0</v>
      </c>
      <c r="M815" s="9">
        <f t="shared" si="184"/>
        <v>0</v>
      </c>
      <c r="N815" s="9">
        <f t="shared" si="184"/>
        <v>0</v>
      </c>
      <c r="O815" s="111">
        <f t="shared" si="183"/>
        <v>0</v>
      </c>
      <c r="P815" s="134"/>
    </row>
    <row r="816" spans="1:16" ht="13.5" customHeight="1">
      <c r="A816" s="203">
        <v>15</v>
      </c>
      <c r="B816" s="237" t="s">
        <v>46</v>
      </c>
      <c r="C816" s="203" t="s">
        <v>191</v>
      </c>
      <c r="D816" s="203" t="s">
        <v>32</v>
      </c>
      <c r="E816" s="203"/>
      <c r="F816" s="203" t="s">
        <v>86</v>
      </c>
      <c r="G816" s="203"/>
      <c r="H816" s="11" t="s">
        <v>57</v>
      </c>
      <c r="I816" s="9"/>
      <c r="J816" s="9"/>
      <c r="K816" s="9"/>
      <c r="L816" s="9"/>
      <c r="M816" s="9"/>
      <c r="N816" s="9"/>
      <c r="O816" s="111">
        <f t="shared" si="183"/>
        <v>0</v>
      </c>
      <c r="P816" s="134"/>
    </row>
    <row r="817" spans="1:16" ht="15.75">
      <c r="A817" s="203"/>
      <c r="B817" s="237"/>
      <c r="C817" s="203"/>
      <c r="D817" s="203"/>
      <c r="E817" s="203"/>
      <c r="F817" s="203"/>
      <c r="G817" s="203"/>
      <c r="H817" s="11" t="s">
        <v>58</v>
      </c>
      <c r="I817" s="9"/>
      <c r="J817" s="9"/>
      <c r="K817" s="9"/>
      <c r="L817" s="9"/>
      <c r="M817" s="9"/>
      <c r="N817" s="9"/>
      <c r="O817" s="111">
        <f t="shared" si="183"/>
        <v>0</v>
      </c>
      <c r="P817" s="134"/>
    </row>
    <row r="818" spans="1:16" ht="15.75">
      <c r="A818" s="203"/>
      <c r="B818" s="237"/>
      <c r="C818" s="203"/>
      <c r="D818" s="203"/>
      <c r="E818" s="203"/>
      <c r="F818" s="203"/>
      <c r="G818" s="203"/>
      <c r="H818" s="11" t="s">
        <v>59</v>
      </c>
      <c r="I818" s="9"/>
      <c r="J818" s="9"/>
      <c r="K818" s="9"/>
      <c r="L818" s="9"/>
      <c r="M818" s="9"/>
      <c r="N818" s="9"/>
      <c r="O818" s="111">
        <f t="shared" si="183"/>
        <v>0</v>
      </c>
      <c r="P818" s="134"/>
    </row>
    <row r="819" spans="1:16" ht="15.75">
      <c r="A819" s="203"/>
      <c r="B819" s="237"/>
      <c r="C819" s="203"/>
      <c r="D819" s="203"/>
      <c r="E819" s="203"/>
      <c r="F819" s="203"/>
      <c r="G819" s="203"/>
      <c r="H819" s="11" t="s">
        <v>60</v>
      </c>
      <c r="I819" s="9"/>
      <c r="J819" s="9"/>
      <c r="K819" s="9"/>
      <c r="L819" s="9"/>
      <c r="M819" s="9"/>
      <c r="N819" s="9"/>
      <c r="O819" s="111">
        <f t="shared" si="183"/>
        <v>0</v>
      </c>
      <c r="P819" s="134">
        <v>80602.63</v>
      </c>
    </row>
    <row r="820" spans="1:16" ht="15.75">
      <c r="A820" s="203"/>
      <c r="B820" s="237"/>
      <c r="C820" s="203"/>
      <c r="D820" s="203"/>
      <c r="E820" s="203"/>
      <c r="F820" s="203"/>
      <c r="G820" s="203"/>
      <c r="H820" s="11" t="s">
        <v>61</v>
      </c>
      <c r="I820" s="9">
        <f aca="true" t="shared" si="185" ref="I820:N820">I816+I817+I818+I819</f>
        <v>0</v>
      </c>
      <c r="J820" s="9">
        <f t="shared" si="185"/>
        <v>0</v>
      </c>
      <c r="K820" s="9">
        <f t="shared" si="185"/>
        <v>0</v>
      </c>
      <c r="L820" s="9">
        <f t="shared" si="185"/>
        <v>0</v>
      </c>
      <c r="M820" s="9">
        <f t="shared" si="185"/>
        <v>0</v>
      </c>
      <c r="N820" s="9">
        <f t="shared" si="185"/>
        <v>0</v>
      </c>
      <c r="O820" s="111">
        <f t="shared" si="183"/>
        <v>0</v>
      </c>
      <c r="P820" s="134">
        <v>80602.63</v>
      </c>
    </row>
    <row r="821" spans="1:16" ht="13.5" customHeight="1">
      <c r="A821" s="203">
        <v>16</v>
      </c>
      <c r="B821" s="237" t="s">
        <v>45</v>
      </c>
      <c r="C821" s="203" t="s">
        <v>192</v>
      </c>
      <c r="D821" s="203" t="s">
        <v>32</v>
      </c>
      <c r="E821" s="203"/>
      <c r="F821" s="203" t="s">
        <v>86</v>
      </c>
      <c r="G821" s="203"/>
      <c r="H821" s="11" t="s">
        <v>57</v>
      </c>
      <c r="I821" s="9"/>
      <c r="J821" s="9"/>
      <c r="K821" s="9"/>
      <c r="L821" s="9"/>
      <c r="M821" s="9"/>
      <c r="N821" s="9"/>
      <c r="O821" s="111">
        <f t="shared" si="183"/>
        <v>0</v>
      </c>
      <c r="P821" s="134">
        <v>25617.27</v>
      </c>
    </row>
    <row r="822" spans="1:16" ht="15.75">
      <c r="A822" s="203"/>
      <c r="B822" s="237"/>
      <c r="C822" s="203"/>
      <c r="D822" s="203"/>
      <c r="E822" s="203"/>
      <c r="F822" s="203"/>
      <c r="G822" s="203"/>
      <c r="H822" s="11" t="s">
        <v>58</v>
      </c>
      <c r="I822" s="9"/>
      <c r="J822" s="9"/>
      <c r="K822" s="9"/>
      <c r="L822" s="9"/>
      <c r="M822" s="9"/>
      <c r="N822" s="9"/>
      <c r="O822" s="111">
        <f t="shared" si="183"/>
        <v>0</v>
      </c>
      <c r="P822" s="134">
        <v>8539.09</v>
      </c>
    </row>
    <row r="823" spans="1:16" ht="15.75">
      <c r="A823" s="203"/>
      <c r="B823" s="237"/>
      <c r="C823" s="203"/>
      <c r="D823" s="203"/>
      <c r="E823" s="203"/>
      <c r="F823" s="203"/>
      <c r="G823" s="203"/>
      <c r="H823" s="11" t="s">
        <v>59</v>
      </c>
      <c r="I823" s="9"/>
      <c r="J823" s="9"/>
      <c r="K823" s="9"/>
      <c r="L823" s="9"/>
      <c r="M823" s="9"/>
      <c r="N823" s="9"/>
      <c r="O823" s="111">
        <f t="shared" si="183"/>
        <v>0</v>
      </c>
      <c r="P823" s="134">
        <v>8539.09</v>
      </c>
    </row>
    <row r="824" spans="1:16" ht="15.75">
      <c r="A824" s="203"/>
      <c r="B824" s="237"/>
      <c r="C824" s="203"/>
      <c r="D824" s="203"/>
      <c r="E824" s="203"/>
      <c r="F824" s="203"/>
      <c r="G824" s="203"/>
      <c r="H824" s="11" t="s">
        <v>60</v>
      </c>
      <c r="I824" s="9"/>
      <c r="J824" s="9"/>
      <c r="K824" s="9"/>
      <c r="L824" s="9"/>
      <c r="M824" s="9"/>
      <c r="N824" s="9"/>
      <c r="O824" s="111">
        <f t="shared" si="183"/>
        <v>0</v>
      </c>
      <c r="P824" s="134"/>
    </row>
    <row r="825" spans="1:16" ht="15.75">
      <c r="A825" s="203"/>
      <c r="B825" s="237"/>
      <c r="C825" s="203"/>
      <c r="D825" s="203"/>
      <c r="E825" s="203"/>
      <c r="F825" s="203"/>
      <c r="G825" s="203"/>
      <c r="H825" s="11" t="s">
        <v>61</v>
      </c>
      <c r="I825" s="9">
        <f aca="true" t="shared" si="186" ref="I825:N825">I821+I822+I823+I824</f>
        <v>0</v>
      </c>
      <c r="J825" s="9">
        <f t="shared" si="186"/>
        <v>0</v>
      </c>
      <c r="K825" s="9">
        <f t="shared" si="186"/>
        <v>0</v>
      </c>
      <c r="L825" s="9">
        <f t="shared" si="186"/>
        <v>0</v>
      </c>
      <c r="M825" s="9">
        <f t="shared" si="186"/>
        <v>0</v>
      </c>
      <c r="N825" s="9">
        <f t="shared" si="186"/>
        <v>0</v>
      </c>
      <c r="O825" s="111">
        <f t="shared" si="183"/>
        <v>0</v>
      </c>
      <c r="P825" s="134">
        <v>42695.45</v>
      </c>
    </row>
    <row r="826" spans="1:16" ht="13.5" customHeight="1">
      <c r="A826" s="203">
        <v>17</v>
      </c>
      <c r="B826" s="237" t="s">
        <v>46</v>
      </c>
      <c r="C826" s="203" t="s">
        <v>409</v>
      </c>
      <c r="D826" s="203" t="s">
        <v>32</v>
      </c>
      <c r="E826" s="203"/>
      <c r="F826" s="203" t="s">
        <v>86</v>
      </c>
      <c r="G826" s="203"/>
      <c r="H826" s="11" t="s">
        <v>57</v>
      </c>
      <c r="I826" s="9"/>
      <c r="J826" s="9"/>
      <c r="K826" s="9"/>
      <c r="L826" s="9"/>
      <c r="M826" s="9"/>
      <c r="N826" s="9"/>
      <c r="O826" s="111">
        <f t="shared" si="183"/>
        <v>0</v>
      </c>
      <c r="P826" s="134"/>
    </row>
    <row r="827" spans="1:16" ht="15.75">
      <c r="A827" s="203"/>
      <c r="B827" s="237"/>
      <c r="C827" s="203"/>
      <c r="D827" s="203"/>
      <c r="E827" s="203"/>
      <c r="F827" s="203"/>
      <c r="G827" s="203"/>
      <c r="H827" s="11" t="s">
        <v>58</v>
      </c>
      <c r="I827" s="9"/>
      <c r="J827" s="9"/>
      <c r="K827" s="9"/>
      <c r="L827" s="9"/>
      <c r="M827" s="9"/>
      <c r="N827" s="9"/>
      <c r="O827" s="111">
        <f t="shared" si="183"/>
        <v>0</v>
      </c>
      <c r="P827" s="134"/>
    </row>
    <row r="828" spans="1:16" ht="15.75">
      <c r="A828" s="203"/>
      <c r="B828" s="237"/>
      <c r="C828" s="203"/>
      <c r="D828" s="203"/>
      <c r="E828" s="203"/>
      <c r="F828" s="203"/>
      <c r="G828" s="203"/>
      <c r="H828" s="11" t="s">
        <v>59</v>
      </c>
      <c r="I828" s="9"/>
      <c r="J828" s="9"/>
      <c r="K828" s="9"/>
      <c r="L828" s="9"/>
      <c r="M828" s="9"/>
      <c r="N828" s="9"/>
      <c r="O828" s="111">
        <f t="shared" si="183"/>
        <v>0</v>
      </c>
      <c r="P828" s="134"/>
    </row>
    <row r="829" spans="1:16" ht="15.75">
      <c r="A829" s="203"/>
      <c r="B829" s="237"/>
      <c r="C829" s="203"/>
      <c r="D829" s="203"/>
      <c r="E829" s="203"/>
      <c r="F829" s="203"/>
      <c r="G829" s="203"/>
      <c r="H829" s="11" t="s">
        <v>60</v>
      </c>
      <c r="I829" s="9"/>
      <c r="J829" s="9"/>
      <c r="K829" s="9"/>
      <c r="L829" s="9"/>
      <c r="M829" s="9"/>
      <c r="N829" s="9"/>
      <c r="O829" s="111">
        <f t="shared" si="183"/>
        <v>0</v>
      </c>
      <c r="P829" s="134">
        <v>39503.27</v>
      </c>
    </row>
    <row r="830" spans="1:16" ht="15.75">
      <c r="A830" s="203"/>
      <c r="B830" s="237"/>
      <c r="C830" s="203"/>
      <c r="D830" s="203"/>
      <c r="E830" s="203"/>
      <c r="F830" s="203"/>
      <c r="G830" s="203"/>
      <c r="H830" s="11" t="s">
        <v>61</v>
      </c>
      <c r="I830" s="9">
        <f aca="true" t="shared" si="187" ref="I830:N830">I826+I827+I828+I829</f>
        <v>0</v>
      </c>
      <c r="J830" s="9">
        <f t="shared" si="187"/>
        <v>0</v>
      </c>
      <c r="K830" s="9">
        <f t="shared" si="187"/>
        <v>0</v>
      </c>
      <c r="L830" s="9">
        <f t="shared" si="187"/>
        <v>0</v>
      </c>
      <c r="M830" s="9">
        <f t="shared" si="187"/>
        <v>0</v>
      </c>
      <c r="N830" s="9">
        <f t="shared" si="187"/>
        <v>0</v>
      </c>
      <c r="O830" s="111">
        <f t="shared" si="183"/>
        <v>0</v>
      </c>
      <c r="P830" s="134">
        <v>39503.27</v>
      </c>
    </row>
    <row r="831" spans="1:16" ht="15.75">
      <c r="A831" s="203">
        <v>18</v>
      </c>
      <c r="B831" s="237" t="s">
        <v>46</v>
      </c>
      <c r="C831" s="203" t="s">
        <v>409</v>
      </c>
      <c r="D831" s="203" t="s">
        <v>32</v>
      </c>
      <c r="E831" s="203"/>
      <c r="F831" s="203" t="s">
        <v>86</v>
      </c>
      <c r="G831" s="203"/>
      <c r="H831" s="11" t="s">
        <v>57</v>
      </c>
      <c r="I831" s="9"/>
      <c r="J831" s="9"/>
      <c r="K831" s="9"/>
      <c r="L831" s="9"/>
      <c r="M831" s="9"/>
      <c r="N831" s="9"/>
      <c r="O831" s="111">
        <f t="shared" si="183"/>
        <v>0</v>
      </c>
      <c r="P831" s="134"/>
    </row>
    <row r="832" spans="1:16" ht="15.75">
      <c r="A832" s="203"/>
      <c r="B832" s="237"/>
      <c r="C832" s="203"/>
      <c r="D832" s="203"/>
      <c r="E832" s="203"/>
      <c r="F832" s="203"/>
      <c r="G832" s="203"/>
      <c r="H832" s="11" t="s">
        <v>58</v>
      </c>
      <c r="I832" s="9"/>
      <c r="J832" s="9"/>
      <c r="K832" s="9"/>
      <c r="L832" s="9"/>
      <c r="M832" s="9"/>
      <c r="N832" s="9"/>
      <c r="O832" s="111">
        <f t="shared" si="183"/>
        <v>0</v>
      </c>
      <c r="P832" s="134"/>
    </row>
    <row r="833" spans="1:16" ht="15.75">
      <c r="A833" s="203"/>
      <c r="B833" s="237"/>
      <c r="C833" s="203"/>
      <c r="D833" s="203"/>
      <c r="E833" s="203"/>
      <c r="F833" s="203"/>
      <c r="G833" s="203"/>
      <c r="H833" s="11" t="s">
        <v>59</v>
      </c>
      <c r="I833" s="9"/>
      <c r="J833" s="9"/>
      <c r="K833" s="9"/>
      <c r="L833" s="9"/>
      <c r="M833" s="9"/>
      <c r="N833" s="9"/>
      <c r="O833" s="111">
        <f t="shared" si="183"/>
        <v>0</v>
      </c>
      <c r="P833" s="134"/>
    </row>
    <row r="834" spans="1:16" ht="15.75">
      <c r="A834" s="203"/>
      <c r="B834" s="237"/>
      <c r="C834" s="203"/>
      <c r="D834" s="203"/>
      <c r="E834" s="203"/>
      <c r="F834" s="203"/>
      <c r="G834" s="203"/>
      <c r="H834" s="11" t="s">
        <v>60</v>
      </c>
      <c r="I834" s="9"/>
      <c r="J834" s="9"/>
      <c r="K834" s="9"/>
      <c r="L834" s="9"/>
      <c r="M834" s="9"/>
      <c r="N834" s="9"/>
      <c r="O834" s="111">
        <f t="shared" si="183"/>
        <v>0</v>
      </c>
      <c r="P834" s="134"/>
    </row>
    <row r="835" spans="1:16" ht="15.75">
      <c r="A835" s="203"/>
      <c r="B835" s="237"/>
      <c r="C835" s="203"/>
      <c r="D835" s="203"/>
      <c r="E835" s="203"/>
      <c r="F835" s="203"/>
      <c r="G835" s="203"/>
      <c r="H835" s="11" t="s">
        <v>61</v>
      </c>
      <c r="I835" s="9">
        <f aca="true" t="shared" si="188" ref="I835:N835">I831+I832+I833+I834</f>
        <v>0</v>
      </c>
      <c r="J835" s="9">
        <f t="shared" si="188"/>
        <v>0</v>
      </c>
      <c r="K835" s="9">
        <f t="shared" si="188"/>
        <v>0</v>
      </c>
      <c r="L835" s="9">
        <f t="shared" si="188"/>
        <v>0</v>
      </c>
      <c r="M835" s="9">
        <f t="shared" si="188"/>
        <v>0</v>
      </c>
      <c r="N835" s="9">
        <f t="shared" si="188"/>
        <v>0</v>
      </c>
      <c r="O835" s="111">
        <f t="shared" si="183"/>
        <v>0</v>
      </c>
      <c r="P835" s="134"/>
    </row>
    <row r="836" spans="1:16" ht="13.5" customHeight="1">
      <c r="A836" s="203">
        <v>19</v>
      </c>
      <c r="B836" s="237" t="s">
        <v>45</v>
      </c>
      <c r="C836" s="203" t="s">
        <v>193</v>
      </c>
      <c r="D836" s="203" t="s">
        <v>32</v>
      </c>
      <c r="E836" s="203"/>
      <c r="F836" s="203" t="s">
        <v>86</v>
      </c>
      <c r="G836" s="203"/>
      <c r="H836" s="10" t="s">
        <v>57</v>
      </c>
      <c r="I836" s="9"/>
      <c r="J836" s="9"/>
      <c r="K836" s="9"/>
      <c r="L836" s="9"/>
      <c r="M836" s="9"/>
      <c r="N836" s="9"/>
      <c r="O836" s="111">
        <f t="shared" si="183"/>
        <v>0</v>
      </c>
      <c r="P836" s="134">
        <v>9097.72</v>
      </c>
    </row>
    <row r="837" spans="1:16" ht="15.75">
      <c r="A837" s="203"/>
      <c r="B837" s="237"/>
      <c r="C837" s="203"/>
      <c r="D837" s="203"/>
      <c r="E837" s="203"/>
      <c r="F837" s="203"/>
      <c r="G837" s="203"/>
      <c r="H837" s="10" t="s">
        <v>58</v>
      </c>
      <c r="I837" s="9"/>
      <c r="J837" s="9"/>
      <c r="K837" s="9"/>
      <c r="L837" s="9"/>
      <c r="M837" s="9"/>
      <c r="N837" s="9"/>
      <c r="O837" s="111">
        <f t="shared" si="183"/>
        <v>0</v>
      </c>
      <c r="P837" s="134">
        <v>3032.57</v>
      </c>
    </row>
    <row r="838" spans="1:16" ht="15.75">
      <c r="A838" s="203"/>
      <c r="B838" s="237"/>
      <c r="C838" s="203"/>
      <c r="D838" s="203"/>
      <c r="E838" s="203"/>
      <c r="F838" s="203"/>
      <c r="G838" s="203"/>
      <c r="H838" s="10" t="s">
        <v>59</v>
      </c>
      <c r="I838" s="9"/>
      <c r="J838" s="9"/>
      <c r="K838" s="9"/>
      <c r="L838" s="9"/>
      <c r="M838" s="9"/>
      <c r="N838" s="9"/>
      <c r="O838" s="111">
        <f t="shared" si="183"/>
        <v>0</v>
      </c>
      <c r="P838" s="134">
        <v>3032.57</v>
      </c>
    </row>
    <row r="839" spans="1:16" ht="15.75">
      <c r="A839" s="203"/>
      <c r="B839" s="237"/>
      <c r="C839" s="203"/>
      <c r="D839" s="203"/>
      <c r="E839" s="203"/>
      <c r="F839" s="203"/>
      <c r="G839" s="203"/>
      <c r="H839" s="10" t="s">
        <v>60</v>
      </c>
      <c r="I839" s="9"/>
      <c r="J839" s="9"/>
      <c r="K839" s="9"/>
      <c r="L839" s="9"/>
      <c r="M839" s="9"/>
      <c r="N839" s="9"/>
      <c r="O839" s="111">
        <f t="shared" si="183"/>
        <v>0</v>
      </c>
      <c r="P839" s="134"/>
    </row>
    <row r="840" spans="1:16" ht="15.75">
      <c r="A840" s="203"/>
      <c r="B840" s="237"/>
      <c r="C840" s="203"/>
      <c r="D840" s="203"/>
      <c r="E840" s="203"/>
      <c r="F840" s="203"/>
      <c r="G840" s="203"/>
      <c r="H840" s="10" t="s">
        <v>61</v>
      </c>
      <c r="I840" s="9">
        <f aca="true" t="shared" si="189" ref="I840:N840">I836+I837+I838+I839</f>
        <v>0</v>
      </c>
      <c r="J840" s="9">
        <f t="shared" si="189"/>
        <v>0</v>
      </c>
      <c r="K840" s="9">
        <f t="shared" si="189"/>
        <v>0</v>
      </c>
      <c r="L840" s="9">
        <f t="shared" si="189"/>
        <v>0</v>
      </c>
      <c r="M840" s="9">
        <f t="shared" si="189"/>
        <v>0</v>
      </c>
      <c r="N840" s="9">
        <f t="shared" si="189"/>
        <v>0</v>
      </c>
      <c r="O840" s="111">
        <f t="shared" si="183"/>
        <v>0</v>
      </c>
      <c r="P840" s="134">
        <v>15162.87</v>
      </c>
    </row>
    <row r="841" spans="1:16" ht="24" customHeight="1">
      <c r="A841" s="203">
        <v>20</v>
      </c>
      <c r="B841" s="237" t="s">
        <v>87</v>
      </c>
      <c r="C841" s="203" t="s">
        <v>19</v>
      </c>
      <c r="D841" s="203" t="s">
        <v>32</v>
      </c>
      <c r="E841" s="203"/>
      <c r="F841" s="203" t="s">
        <v>86</v>
      </c>
      <c r="G841" s="203"/>
      <c r="H841" s="10" t="s">
        <v>57</v>
      </c>
      <c r="I841" s="9"/>
      <c r="J841" s="9"/>
      <c r="K841" s="9"/>
      <c r="L841" s="9"/>
      <c r="M841" s="9"/>
      <c r="N841" s="9"/>
      <c r="O841" s="111">
        <f t="shared" si="183"/>
        <v>0</v>
      </c>
      <c r="P841" s="134">
        <v>138859.98</v>
      </c>
    </row>
    <row r="842" spans="1:16" ht="29.25" customHeight="1">
      <c r="A842" s="203"/>
      <c r="B842" s="237"/>
      <c r="C842" s="203"/>
      <c r="D842" s="203"/>
      <c r="E842" s="203"/>
      <c r="F842" s="203"/>
      <c r="G842" s="203"/>
      <c r="H842" s="10" t="s">
        <v>58</v>
      </c>
      <c r="I842" s="9"/>
      <c r="J842" s="9"/>
      <c r="K842" s="9"/>
      <c r="L842" s="9"/>
      <c r="M842" s="9"/>
      <c r="N842" s="9"/>
      <c r="O842" s="111">
        <f t="shared" si="183"/>
        <v>0</v>
      </c>
      <c r="P842" s="134">
        <v>46286.66</v>
      </c>
    </row>
    <row r="843" spans="1:16" ht="24" customHeight="1">
      <c r="A843" s="203"/>
      <c r="B843" s="237"/>
      <c r="C843" s="203"/>
      <c r="D843" s="203"/>
      <c r="E843" s="203"/>
      <c r="F843" s="203"/>
      <c r="G843" s="203"/>
      <c r="H843" s="10" t="s">
        <v>59</v>
      </c>
      <c r="I843" s="9"/>
      <c r="J843" s="9"/>
      <c r="K843" s="9"/>
      <c r="L843" s="9"/>
      <c r="M843" s="9"/>
      <c r="N843" s="9"/>
      <c r="O843" s="111">
        <f t="shared" si="183"/>
        <v>0</v>
      </c>
      <c r="P843" s="134">
        <v>46286.66</v>
      </c>
    </row>
    <row r="844" spans="1:16" ht="23.25" customHeight="1">
      <c r="A844" s="203"/>
      <c r="B844" s="237"/>
      <c r="C844" s="203"/>
      <c r="D844" s="203"/>
      <c r="E844" s="203"/>
      <c r="F844" s="203"/>
      <c r="G844" s="203"/>
      <c r="H844" s="10" t="s">
        <v>60</v>
      </c>
      <c r="I844" s="9"/>
      <c r="J844" s="9"/>
      <c r="K844" s="9"/>
      <c r="L844" s="9"/>
      <c r="M844" s="9"/>
      <c r="N844" s="9"/>
      <c r="O844" s="111">
        <f t="shared" si="183"/>
        <v>0</v>
      </c>
      <c r="P844" s="134"/>
    </row>
    <row r="845" spans="1:16" ht="26.25" customHeight="1">
      <c r="A845" s="203"/>
      <c r="B845" s="237"/>
      <c r="C845" s="203"/>
      <c r="D845" s="203"/>
      <c r="E845" s="203"/>
      <c r="F845" s="203"/>
      <c r="G845" s="203"/>
      <c r="H845" s="10" t="s">
        <v>61</v>
      </c>
      <c r="I845" s="9">
        <f aca="true" t="shared" si="190" ref="I845:N845">I841+I842+I843+I844</f>
        <v>0</v>
      </c>
      <c r="J845" s="9">
        <f t="shared" si="190"/>
        <v>0</v>
      </c>
      <c r="K845" s="9">
        <f t="shared" si="190"/>
        <v>0</v>
      </c>
      <c r="L845" s="9">
        <f t="shared" si="190"/>
        <v>0</v>
      </c>
      <c r="M845" s="9">
        <f t="shared" si="190"/>
        <v>0</v>
      </c>
      <c r="N845" s="9">
        <f t="shared" si="190"/>
        <v>0</v>
      </c>
      <c r="O845" s="111">
        <f t="shared" si="183"/>
        <v>0</v>
      </c>
      <c r="P845" s="134">
        <v>231433.29</v>
      </c>
    </row>
    <row r="846" spans="1:16" ht="13.5" customHeight="1">
      <c r="A846" s="203">
        <v>21</v>
      </c>
      <c r="B846" s="237" t="s">
        <v>88</v>
      </c>
      <c r="C846" s="203" t="s">
        <v>194</v>
      </c>
      <c r="D846" s="203" t="s">
        <v>32</v>
      </c>
      <c r="E846" s="203"/>
      <c r="F846" s="203" t="s">
        <v>86</v>
      </c>
      <c r="G846" s="203"/>
      <c r="H846" s="10" t="s">
        <v>57</v>
      </c>
      <c r="I846" s="9"/>
      <c r="J846" s="9"/>
      <c r="K846" s="9"/>
      <c r="L846" s="9"/>
      <c r="M846" s="9"/>
      <c r="N846" s="9"/>
      <c r="O846" s="111">
        <f t="shared" si="183"/>
        <v>0</v>
      </c>
      <c r="P846" s="134">
        <v>28250.82</v>
      </c>
    </row>
    <row r="847" spans="1:16" ht="15.75">
      <c r="A847" s="203"/>
      <c r="B847" s="237"/>
      <c r="C847" s="203"/>
      <c r="D847" s="203"/>
      <c r="E847" s="203"/>
      <c r="F847" s="203"/>
      <c r="G847" s="203"/>
      <c r="H847" s="10" t="s">
        <v>58</v>
      </c>
      <c r="I847" s="9"/>
      <c r="J847" s="9"/>
      <c r="K847" s="9"/>
      <c r="L847" s="9"/>
      <c r="M847" s="9"/>
      <c r="N847" s="9"/>
      <c r="O847" s="111">
        <f t="shared" si="183"/>
        <v>0</v>
      </c>
      <c r="P847" s="134">
        <v>9416.94</v>
      </c>
    </row>
    <row r="848" spans="1:16" ht="15.75">
      <c r="A848" s="203"/>
      <c r="B848" s="237"/>
      <c r="C848" s="203"/>
      <c r="D848" s="203"/>
      <c r="E848" s="203"/>
      <c r="F848" s="203"/>
      <c r="G848" s="203"/>
      <c r="H848" s="10" t="s">
        <v>59</v>
      </c>
      <c r="I848" s="9"/>
      <c r="J848" s="9"/>
      <c r="K848" s="9"/>
      <c r="L848" s="9"/>
      <c r="M848" s="9"/>
      <c r="N848" s="9"/>
      <c r="O848" s="111">
        <f t="shared" si="183"/>
        <v>0</v>
      </c>
      <c r="P848" s="134">
        <v>9416.94</v>
      </c>
    </row>
    <row r="849" spans="1:16" ht="15.75">
      <c r="A849" s="203"/>
      <c r="B849" s="237"/>
      <c r="C849" s="203"/>
      <c r="D849" s="203"/>
      <c r="E849" s="203"/>
      <c r="F849" s="203"/>
      <c r="G849" s="203"/>
      <c r="H849" s="10" t="s">
        <v>60</v>
      </c>
      <c r="I849" s="9"/>
      <c r="J849" s="9"/>
      <c r="K849" s="9"/>
      <c r="L849" s="9"/>
      <c r="M849" s="9"/>
      <c r="N849" s="9"/>
      <c r="O849" s="111">
        <f t="shared" si="183"/>
        <v>0</v>
      </c>
      <c r="P849" s="134"/>
    </row>
    <row r="850" spans="1:16" ht="15.75">
      <c r="A850" s="203"/>
      <c r="B850" s="237"/>
      <c r="C850" s="203"/>
      <c r="D850" s="203"/>
      <c r="E850" s="203"/>
      <c r="F850" s="203"/>
      <c r="G850" s="203"/>
      <c r="H850" s="10" t="s">
        <v>61</v>
      </c>
      <c r="I850" s="9">
        <f aca="true" t="shared" si="191" ref="I850:N850">I846+I847+I848+I849</f>
        <v>0</v>
      </c>
      <c r="J850" s="9">
        <f t="shared" si="191"/>
        <v>0</v>
      </c>
      <c r="K850" s="9">
        <f t="shared" si="191"/>
        <v>0</v>
      </c>
      <c r="L850" s="9">
        <f t="shared" si="191"/>
        <v>0</v>
      </c>
      <c r="M850" s="9">
        <f t="shared" si="191"/>
        <v>0</v>
      </c>
      <c r="N850" s="9">
        <f t="shared" si="191"/>
        <v>0</v>
      </c>
      <c r="O850" s="111">
        <f t="shared" si="183"/>
        <v>0</v>
      </c>
      <c r="P850" s="134">
        <v>47084.7</v>
      </c>
    </row>
    <row r="851" spans="1:16" ht="13.5" customHeight="1">
      <c r="A851" s="203">
        <v>22</v>
      </c>
      <c r="B851" s="237" t="s">
        <v>89</v>
      </c>
      <c r="C851" s="203" t="s">
        <v>194</v>
      </c>
      <c r="D851" s="203" t="s">
        <v>32</v>
      </c>
      <c r="E851" s="203"/>
      <c r="F851" s="203" t="s">
        <v>86</v>
      </c>
      <c r="G851" s="203"/>
      <c r="H851" s="10" t="s">
        <v>57</v>
      </c>
      <c r="I851" s="9"/>
      <c r="J851" s="9"/>
      <c r="K851" s="9"/>
      <c r="L851" s="9"/>
      <c r="M851" s="9"/>
      <c r="N851" s="9"/>
      <c r="O851" s="111">
        <f t="shared" si="183"/>
        <v>0</v>
      </c>
      <c r="P851" s="134">
        <v>97680.81</v>
      </c>
    </row>
    <row r="852" spans="1:16" ht="15.75">
      <c r="A852" s="203"/>
      <c r="B852" s="237"/>
      <c r="C852" s="203"/>
      <c r="D852" s="203"/>
      <c r="E852" s="203"/>
      <c r="F852" s="203"/>
      <c r="G852" s="203"/>
      <c r="H852" s="10" t="s">
        <v>58</v>
      </c>
      <c r="I852" s="9"/>
      <c r="J852" s="9"/>
      <c r="K852" s="9"/>
      <c r="L852" s="9"/>
      <c r="M852" s="9"/>
      <c r="N852" s="9"/>
      <c r="O852" s="111">
        <f t="shared" si="183"/>
        <v>0</v>
      </c>
      <c r="P852" s="134">
        <v>32560.27</v>
      </c>
    </row>
    <row r="853" spans="1:16" ht="15.75">
      <c r="A853" s="203"/>
      <c r="B853" s="237"/>
      <c r="C853" s="203"/>
      <c r="D853" s="203"/>
      <c r="E853" s="203"/>
      <c r="F853" s="203"/>
      <c r="G853" s="203"/>
      <c r="H853" s="10" t="s">
        <v>59</v>
      </c>
      <c r="I853" s="9"/>
      <c r="J853" s="9"/>
      <c r="K853" s="9"/>
      <c r="L853" s="9"/>
      <c r="M853" s="9"/>
      <c r="N853" s="9"/>
      <c r="O853" s="111">
        <f t="shared" si="183"/>
        <v>0</v>
      </c>
      <c r="P853" s="134">
        <v>32560.27</v>
      </c>
    </row>
    <row r="854" spans="1:16" ht="15.75">
      <c r="A854" s="203"/>
      <c r="B854" s="237"/>
      <c r="C854" s="203"/>
      <c r="D854" s="203"/>
      <c r="E854" s="203"/>
      <c r="F854" s="203"/>
      <c r="G854" s="203"/>
      <c r="H854" s="10" t="s">
        <v>60</v>
      </c>
      <c r="I854" s="9"/>
      <c r="J854" s="9"/>
      <c r="K854" s="9"/>
      <c r="L854" s="9"/>
      <c r="M854" s="9"/>
      <c r="N854" s="9"/>
      <c r="O854" s="111">
        <f t="shared" si="183"/>
        <v>0</v>
      </c>
      <c r="P854" s="134"/>
    </row>
    <row r="855" spans="1:16" ht="15.75">
      <c r="A855" s="203"/>
      <c r="B855" s="237"/>
      <c r="C855" s="203"/>
      <c r="D855" s="203"/>
      <c r="E855" s="203"/>
      <c r="F855" s="203"/>
      <c r="G855" s="203"/>
      <c r="H855" s="10" t="s">
        <v>61</v>
      </c>
      <c r="I855" s="9">
        <f aca="true" t="shared" si="192" ref="I855:N855">I851+I852+I853+I854</f>
        <v>0</v>
      </c>
      <c r="J855" s="9">
        <f t="shared" si="192"/>
        <v>0</v>
      </c>
      <c r="K855" s="9">
        <f t="shared" si="192"/>
        <v>0</v>
      </c>
      <c r="L855" s="9">
        <f t="shared" si="192"/>
        <v>0</v>
      </c>
      <c r="M855" s="9">
        <f t="shared" si="192"/>
        <v>0</v>
      </c>
      <c r="N855" s="9">
        <f t="shared" si="192"/>
        <v>0</v>
      </c>
      <c r="O855" s="111">
        <f t="shared" si="183"/>
        <v>0</v>
      </c>
      <c r="P855" s="134">
        <v>162801.35</v>
      </c>
    </row>
    <row r="856" spans="1:16" ht="13.5" customHeight="1">
      <c r="A856" s="203">
        <v>23</v>
      </c>
      <c r="B856" s="237" t="s">
        <v>46</v>
      </c>
      <c r="C856" s="203" t="s">
        <v>20</v>
      </c>
      <c r="D856" s="203" t="s">
        <v>32</v>
      </c>
      <c r="E856" s="203"/>
      <c r="F856" s="203" t="s">
        <v>86</v>
      </c>
      <c r="G856" s="203"/>
      <c r="H856" s="10" t="s">
        <v>57</v>
      </c>
      <c r="I856" s="9"/>
      <c r="J856" s="9"/>
      <c r="K856" s="9"/>
      <c r="L856" s="9"/>
      <c r="M856" s="9"/>
      <c r="N856" s="9"/>
      <c r="O856" s="111">
        <f t="shared" si="183"/>
        <v>0</v>
      </c>
      <c r="P856" s="134">
        <v>225000</v>
      </c>
    </row>
    <row r="857" spans="1:16" ht="15.75">
      <c r="A857" s="203"/>
      <c r="B857" s="237"/>
      <c r="C857" s="203"/>
      <c r="D857" s="203"/>
      <c r="E857" s="203"/>
      <c r="F857" s="203"/>
      <c r="G857" s="203"/>
      <c r="H857" s="10" t="s">
        <v>58</v>
      </c>
      <c r="I857" s="9"/>
      <c r="J857" s="9"/>
      <c r="K857" s="9"/>
      <c r="L857" s="9"/>
      <c r="M857" s="9"/>
      <c r="N857" s="9"/>
      <c r="O857" s="111">
        <f t="shared" si="183"/>
        <v>0</v>
      </c>
      <c r="P857" s="134">
        <v>12500</v>
      </c>
    </row>
    <row r="858" spans="1:16" ht="15.75">
      <c r="A858" s="203"/>
      <c r="B858" s="237"/>
      <c r="C858" s="203"/>
      <c r="D858" s="203"/>
      <c r="E858" s="203"/>
      <c r="F858" s="203"/>
      <c r="G858" s="203"/>
      <c r="H858" s="10" t="s">
        <v>59</v>
      </c>
      <c r="I858" s="9"/>
      <c r="J858" s="9"/>
      <c r="K858" s="9"/>
      <c r="L858" s="9"/>
      <c r="M858" s="9"/>
      <c r="N858" s="9"/>
      <c r="O858" s="111">
        <f t="shared" si="183"/>
        <v>0</v>
      </c>
      <c r="P858" s="134">
        <v>12500</v>
      </c>
    </row>
    <row r="859" spans="1:16" ht="15.75">
      <c r="A859" s="203"/>
      <c r="B859" s="237"/>
      <c r="C859" s="203"/>
      <c r="D859" s="203"/>
      <c r="E859" s="203"/>
      <c r="F859" s="203"/>
      <c r="G859" s="203"/>
      <c r="H859" s="10" t="s">
        <v>60</v>
      </c>
      <c r="I859" s="9"/>
      <c r="J859" s="9"/>
      <c r="K859" s="9"/>
      <c r="L859" s="9"/>
      <c r="M859" s="9"/>
      <c r="N859" s="9"/>
      <c r="O859" s="111">
        <f t="shared" si="183"/>
        <v>0</v>
      </c>
      <c r="P859" s="134"/>
    </row>
    <row r="860" spans="1:16" ht="15.75">
      <c r="A860" s="203"/>
      <c r="B860" s="237"/>
      <c r="C860" s="205"/>
      <c r="D860" s="203"/>
      <c r="E860" s="203"/>
      <c r="F860" s="203"/>
      <c r="G860" s="203"/>
      <c r="H860" s="10" t="s">
        <v>61</v>
      </c>
      <c r="I860" s="9">
        <f aca="true" t="shared" si="193" ref="I860:N860">I856+I857+I858+I859</f>
        <v>0</v>
      </c>
      <c r="J860" s="9">
        <f t="shared" si="193"/>
        <v>0</v>
      </c>
      <c r="K860" s="9">
        <f t="shared" si="193"/>
        <v>0</v>
      </c>
      <c r="L860" s="9">
        <f t="shared" si="193"/>
        <v>0</v>
      </c>
      <c r="M860" s="9">
        <f t="shared" si="193"/>
        <v>0</v>
      </c>
      <c r="N860" s="9">
        <f t="shared" si="193"/>
        <v>0</v>
      </c>
      <c r="O860" s="111">
        <f t="shared" si="183"/>
        <v>0</v>
      </c>
      <c r="P860" s="134">
        <f>P856+P857+P858+P859</f>
        <v>250000</v>
      </c>
    </row>
    <row r="861" spans="1:16" ht="15.75">
      <c r="A861" s="203">
        <v>24</v>
      </c>
      <c r="B861" s="237" t="s">
        <v>144</v>
      </c>
      <c r="C861" s="203" t="s">
        <v>195</v>
      </c>
      <c r="D861" s="203" t="s">
        <v>32</v>
      </c>
      <c r="E861" s="203"/>
      <c r="F861" s="203" t="s">
        <v>86</v>
      </c>
      <c r="G861" s="203"/>
      <c r="H861" s="10" t="s">
        <v>57</v>
      </c>
      <c r="I861" s="9"/>
      <c r="J861" s="9"/>
      <c r="K861" s="9"/>
      <c r="L861" s="9"/>
      <c r="M861" s="9"/>
      <c r="N861" s="9"/>
      <c r="O861" s="111">
        <f t="shared" si="183"/>
        <v>0</v>
      </c>
      <c r="P861" s="134">
        <v>180000</v>
      </c>
    </row>
    <row r="862" spans="1:16" ht="15.75">
      <c r="A862" s="203"/>
      <c r="B862" s="237"/>
      <c r="C862" s="203"/>
      <c r="D862" s="203"/>
      <c r="E862" s="203"/>
      <c r="F862" s="203"/>
      <c r="G862" s="203"/>
      <c r="H862" s="10" t="s">
        <v>58</v>
      </c>
      <c r="I862" s="9"/>
      <c r="J862" s="9"/>
      <c r="K862" s="9"/>
      <c r="L862" s="9"/>
      <c r="M862" s="9"/>
      <c r="N862" s="9"/>
      <c r="O862" s="111">
        <f t="shared" si="183"/>
        <v>0</v>
      </c>
      <c r="P862" s="134">
        <v>10000</v>
      </c>
    </row>
    <row r="863" spans="1:16" ht="15.75">
      <c r="A863" s="203"/>
      <c r="B863" s="237"/>
      <c r="C863" s="203"/>
      <c r="D863" s="203"/>
      <c r="E863" s="203"/>
      <c r="F863" s="203"/>
      <c r="G863" s="203"/>
      <c r="H863" s="10" t="s">
        <v>59</v>
      </c>
      <c r="I863" s="9"/>
      <c r="J863" s="9"/>
      <c r="K863" s="9"/>
      <c r="L863" s="9"/>
      <c r="M863" s="9"/>
      <c r="N863" s="9"/>
      <c r="O863" s="111">
        <f t="shared" si="183"/>
        <v>0</v>
      </c>
      <c r="P863" s="134">
        <v>10000</v>
      </c>
    </row>
    <row r="864" spans="1:16" ht="15.75">
      <c r="A864" s="203"/>
      <c r="B864" s="237"/>
      <c r="C864" s="203"/>
      <c r="D864" s="203"/>
      <c r="E864" s="203"/>
      <c r="F864" s="203"/>
      <c r="G864" s="203"/>
      <c r="H864" s="10" t="s">
        <v>60</v>
      </c>
      <c r="I864" s="9"/>
      <c r="J864" s="9"/>
      <c r="K864" s="9"/>
      <c r="L864" s="9"/>
      <c r="M864" s="9"/>
      <c r="N864" s="9"/>
      <c r="O864" s="111">
        <f t="shared" si="183"/>
        <v>0</v>
      </c>
      <c r="P864" s="134"/>
    </row>
    <row r="865" spans="1:16" ht="15.75">
      <c r="A865" s="203"/>
      <c r="B865" s="237"/>
      <c r="C865" s="203"/>
      <c r="D865" s="203"/>
      <c r="E865" s="203"/>
      <c r="F865" s="203"/>
      <c r="G865" s="203"/>
      <c r="H865" s="10" t="s">
        <v>61</v>
      </c>
      <c r="I865" s="9">
        <f aca="true" t="shared" si="194" ref="I865:N865">I861+I862+I863+I864</f>
        <v>0</v>
      </c>
      <c r="J865" s="9">
        <f t="shared" si="194"/>
        <v>0</v>
      </c>
      <c r="K865" s="9">
        <f t="shared" si="194"/>
        <v>0</v>
      </c>
      <c r="L865" s="9">
        <f t="shared" si="194"/>
        <v>0</v>
      </c>
      <c r="M865" s="9">
        <f t="shared" si="194"/>
        <v>0</v>
      </c>
      <c r="N865" s="9">
        <f t="shared" si="194"/>
        <v>0</v>
      </c>
      <c r="O865" s="111">
        <f t="shared" si="183"/>
        <v>0</v>
      </c>
      <c r="P865" s="134">
        <f>P861+P862+P863+P864</f>
        <v>200000</v>
      </c>
    </row>
    <row r="866" spans="1:16" ht="15.75">
      <c r="A866" s="203">
        <v>25</v>
      </c>
      <c r="B866" s="237" t="s">
        <v>196</v>
      </c>
      <c r="C866" s="203" t="s">
        <v>197</v>
      </c>
      <c r="D866" s="203" t="s">
        <v>76</v>
      </c>
      <c r="E866" s="203"/>
      <c r="F866" s="203" t="s">
        <v>86</v>
      </c>
      <c r="G866" s="203"/>
      <c r="H866" s="10" t="s">
        <v>57</v>
      </c>
      <c r="I866" s="9"/>
      <c r="J866" s="9"/>
      <c r="K866" s="9"/>
      <c r="L866" s="9"/>
      <c r="M866" s="9"/>
      <c r="N866" s="9"/>
      <c r="O866" s="111">
        <f t="shared" si="183"/>
        <v>0</v>
      </c>
      <c r="P866" s="134">
        <v>90000</v>
      </c>
    </row>
    <row r="867" spans="1:16" ht="15.75">
      <c r="A867" s="203"/>
      <c r="B867" s="237"/>
      <c r="C867" s="203"/>
      <c r="D867" s="203"/>
      <c r="E867" s="203"/>
      <c r="F867" s="203"/>
      <c r="G867" s="203"/>
      <c r="H867" s="10" t="s">
        <v>58</v>
      </c>
      <c r="I867" s="9"/>
      <c r="J867" s="9"/>
      <c r="K867" s="9"/>
      <c r="L867" s="9"/>
      <c r="M867" s="9"/>
      <c r="N867" s="9"/>
      <c r="O867" s="111">
        <f t="shared" si="183"/>
        <v>0</v>
      </c>
      <c r="P867" s="134">
        <v>5000</v>
      </c>
    </row>
    <row r="868" spans="1:16" ht="15.75">
      <c r="A868" s="203"/>
      <c r="B868" s="237"/>
      <c r="C868" s="203"/>
      <c r="D868" s="203"/>
      <c r="E868" s="203"/>
      <c r="F868" s="203"/>
      <c r="G868" s="203"/>
      <c r="H868" s="10" t="s">
        <v>59</v>
      </c>
      <c r="I868" s="9"/>
      <c r="J868" s="9"/>
      <c r="K868" s="9"/>
      <c r="L868" s="9"/>
      <c r="M868" s="9"/>
      <c r="N868" s="9"/>
      <c r="O868" s="111">
        <f t="shared" si="183"/>
        <v>0</v>
      </c>
      <c r="P868" s="134">
        <v>5000</v>
      </c>
    </row>
    <row r="869" spans="1:16" ht="15.75">
      <c r="A869" s="203"/>
      <c r="B869" s="237"/>
      <c r="C869" s="203"/>
      <c r="D869" s="203"/>
      <c r="E869" s="203"/>
      <c r="F869" s="203"/>
      <c r="G869" s="203"/>
      <c r="H869" s="10" t="s">
        <v>60</v>
      </c>
      <c r="I869" s="9"/>
      <c r="J869" s="9"/>
      <c r="K869" s="9"/>
      <c r="L869" s="9"/>
      <c r="M869" s="9"/>
      <c r="N869" s="9"/>
      <c r="O869" s="111">
        <f t="shared" si="183"/>
        <v>0</v>
      </c>
      <c r="P869" s="134"/>
    </row>
    <row r="870" spans="1:16" ht="15.75">
      <c r="A870" s="203"/>
      <c r="B870" s="237"/>
      <c r="C870" s="203"/>
      <c r="D870" s="203"/>
      <c r="E870" s="203"/>
      <c r="F870" s="203"/>
      <c r="G870" s="203"/>
      <c r="H870" s="10" t="s">
        <v>61</v>
      </c>
      <c r="I870" s="9">
        <f aca="true" t="shared" si="195" ref="I870:N870">I866+I867+I868+I869</f>
        <v>0</v>
      </c>
      <c r="J870" s="9">
        <f t="shared" si="195"/>
        <v>0</v>
      </c>
      <c r="K870" s="9">
        <f t="shared" si="195"/>
        <v>0</v>
      </c>
      <c r="L870" s="9">
        <f t="shared" si="195"/>
        <v>0</v>
      </c>
      <c r="M870" s="9">
        <f t="shared" si="195"/>
        <v>0</v>
      </c>
      <c r="N870" s="9">
        <f t="shared" si="195"/>
        <v>0</v>
      </c>
      <c r="O870" s="111">
        <f t="shared" si="183"/>
        <v>0</v>
      </c>
      <c r="P870" s="134">
        <f>P866+P867+P868+P869</f>
        <v>100000</v>
      </c>
    </row>
    <row r="871" spans="1:16" ht="15.75">
      <c r="A871" s="203">
        <v>26</v>
      </c>
      <c r="B871" s="237" t="s">
        <v>46</v>
      </c>
      <c r="C871" s="205" t="s">
        <v>285</v>
      </c>
      <c r="D871" s="203" t="s">
        <v>32</v>
      </c>
      <c r="E871" s="203"/>
      <c r="F871" s="203" t="s">
        <v>86</v>
      </c>
      <c r="G871" s="203"/>
      <c r="H871" s="10" t="s">
        <v>57</v>
      </c>
      <c r="I871" s="9"/>
      <c r="J871" s="9"/>
      <c r="K871" s="9"/>
      <c r="L871" s="9"/>
      <c r="M871" s="9"/>
      <c r="N871" s="9"/>
      <c r="O871" s="111">
        <f t="shared" si="183"/>
        <v>0</v>
      </c>
      <c r="P871" s="134"/>
    </row>
    <row r="872" spans="1:16" ht="15.75">
      <c r="A872" s="203"/>
      <c r="B872" s="237"/>
      <c r="C872" s="206"/>
      <c r="D872" s="203"/>
      <c r="E872" s="203"/>
      <c r="F872" s="203"/>
      <c r="G872" s="203"/>
      <c r="H872" s="10" t="s">
        <v>58</v>
      </c>
      <c r="I872" s="9"/>
      <c r="J872" s="9"/>
      <c r="K872" s="9"/>
      <c r="L872" s="9"/>
      <c r="M872" s="9"/>
      <c r="N872" s="9"/>
      <c r="O872" s="111">
        <f t="shared" si="183"/>
        <v>0</v>
      </c>
      <c r="P872" s="134"/>
    </row>
    <row r="873" spans="1:16" ht="15.75">
      <c r="A873" s="203"/>
      <c r="B873" s="237"/>
      <c r="C873" s="206"/>
      <c r="D873" s="203"/>
      <c r="E873" s="203"/>
      <c r="F873" s="203"/>
      <c r="G873" s="203"/>
      <c r="H873" s="10" t="s">
        <v>59</v>
      </c>
      <c r="I873" s="9"/>
      <c r="J873" s="9"/>
      <c r="K873" s="9"/>
      <c r="L873" s="9"/>
      <c r="M873" s="9"/>
      <c r="N873" s="9"/>
      <c r="O873" s="111">
        <f t="shared" si="183"/>
        <v>0</v>
      </c>
      <c r="P873" s="134"/>
    </row>
    <row r="874" spans="1:16" ht="15.75">
      <c r="A874" s="203"/>
      <c r="B874" s="237"/>
      <c r="C874" s="206"/>
      <c r="D874" s="203"/>
      <c r="E874" s="203"/>
      <c r="F874" s="203"/>
      <c r="G874" s="203"/>
      <c r="H874" s="10" t="s">
        <v>60</v>
      </c>
      <c r="I874" s="9"/>
      <c r="J874" s="9"/>
      <c r="K874" s="9"/>
      <c r="L874" s="9"/>
      <c r="M874" s="9"/>
      <c r="N874" s="9"/>
      <c r="O874" s="111">
        <f aca="true" t="shared" si="196" ref="O874:O885">I874+J874+K874+L874+M874+N874</f>
        <v>0</v>
      </c>
      <c r="P874" s="134"/>
    </row>
    <row r="875" spans="1:16" ht="15.75">
      <c r="A875" s="203"/>
      <c r="B875" s="237"/>
      <c r="C875" s="207"/>
      <c r="D875" s="203"/>
      <c r="E875" s="203"/>
      <c r="F875" s="203"/>
      <c r="G875" s="203"/>
      <c r="H875" s="10" t="s">
        <v>61</v>
      </c>
      <c r="I875" s="9">
        <f aca="true" t="shared" si="197" ref="I875:N875">I871+I872+I873+I874</f>
        <v>0</v>
      </c>
      <c r="J875" s="9">
        <f t="shared" si="197"/>
        <v>0</v>
      </c>
      <c r="K875" s="9">
        <f t="shared" si="197"/>
        <v>0</v>
      </c>
      <c r="L875" s="9">
        <f t="shared" si="197"/>
        <v>0</v>
      </c>
      <c r="M875" s="9">
        <f t="shared" si="197"/>
        <v>0</v>
      </c>
      <c r="N875" s="9">
        <f t="shared" si="197"/>
        <v>0</v>
      </c>
      <c r="O875" s="111">
        <f t="shared" si="196"/>
        <v>0</v>
      </c>
      <c r="P875" s="134"/>
    </row>
    <row r="876" spans="1:16" ht="15.75">
      <c r="A876" s="203">
        <v>27</v>
      </c>
      <c r="B876" s="237" t="s">
        <v>286</v>
      </c>
      <c r="C876" s="203" t="s">
        <v>287</v>
      </c>
      <c r="D876" s="203" t="s">
        <v>32</v>
      </c>
      <c r="E876" s="203"/>
      <c r="F876" s="203" t="s">
        <v>86</v>
      </c>
      <c r="G876" s="203"/>
      <c r="H876" s="10" t="s">
        <v>57</v>
      </c>
      <c r="I876" s="9"/>
      <c r="J876" s="9"/>
      <c r="K876" s="9"/>
      <c r="L876" s="9"/>
      <c r="M876" s="9"/>
      <c r="N876" s="9"/>
      <c r="O876" s="111">
        <f t="shared" si="196"/>
        <v>0</v>
      </c>
      <c r="P876" s="134"/>
    </row>
    <row r="877" spans="1:16" ht="15.75">
      <c r="A877" s="203"/>
      <c r="B877" s="237"/>
      <c r="C877" s="203"/>
      <c r="D877" s="203"/>
      <c r="E877" s="203"/>
      <c r="F877" s="203"/>
      <c r="G877" s="203"/>
      <c r="H877" s="10" t="s">
        <v>58</v>
      </c>
      <c r="I877" s="9"/>
      <c r="J877" s="9"/>
      <c r="K877" s="9"/>
      <c r="L877" s="9"/>
      <c r="M877" s="9"/>
      <c r="N877" s="9"/>
      <c r="O877" s="111">
        <f t="shared" si="196"/>
        <v>0</v>
      </c>
      <c r="P877" s="134"/>
    </row>
    <row r="878" spans="1:16" ht="15.75">
      <c r="A878" s="203"/>
      <c r="B878" s="237"/>
      <c r="C878" s="203"/>
      <c r="D878" s="203"/>
      <c r="E878" s="203"/>
      <c r="F878" s="203"/>
      <c r="G878" s="203"/>
      <c r="H878" s="10" t="s">
        <v>59</v>
      </c>
      <c r="I878" s="9"/>
      <c r="J878" s="9"/>
      <c r="K878" s="9">
        <v>5147.2</v>
      </c>
      <c r="L878" s="9"/>
      <c r="M878" s="9"/>
      <c r="N878" s="9"/>
      <c r="O878" s="111">
        <f t="shared" si="196"/>
        <v>5147.2</v>
      </c>
      <c r="P878" s="134"/>
    </row>
    <row r="879" spans="1:16" ht="15.75">
      <c r="A879" s="203"/>
      <c r="B879" s="237"/>
      <c r="C879" s="203"/>
      <c r="D879" s="203"/>
      <c r="E879" s="203"/>
      <c r="F879" s="203"/>
      <c r="G879" s="203"/>
      <c r="H879" s="10" t="s">
        <v>60</v>
      </c>
      <c r="I879" s="9"/>
      <c r="J879" s="9"/>
      <c r="K879" s="9"/>
      <c r="L879" s="9"/>
      <c r="M879" s="9"/>
      <c r="N879" s="9"/>
      <c r="O879" s="111">
        <f t="shared" si="196"/>
        <v>0</v>
      </c>
      <c r="P879" s="134"/>
    </row>
    <row r="880" spans="1:16" ht="15.75">
      <c r="A880" s="203"/>
      <c r="B880" s="237"/>
      <c r="C880" s="203"/>
      <c r="D880" s="203"/>
      <c r="E880" s="203"/>
      <c r="F880" s="203"/>
      <c r="G880" s="203"/>
      <c r="H880" s="10" t="s">
        <v>61</v>
      </c>
      <c r="I880" s="9">
        <f aca="true" t="shared" si="198" ref="I880:N880">I876+I877+I878+I879</f>
        <v>0</v>
      </c>
      <c r="J880" s="9">
        <f t="shared" si="198"/>
        <v>0</v>
      </c>
      <c r="K880" s="9">
        <f t="shared" si="198"/>
        <v>5147.2</v>
      </c>
      <c r="L880" s="9">
        <f t="shared" si="198"/>
        <v>0</v>
      </c>
      <c r="M880" s="9">
        <f t="shared" si="198"/>
        <v>0</v>
      </c>
      <c r="N880" s="9">
        <f t="shared" si="198"/>
        <v>0</v>
      </c>
      <c r="O880" s="111">
        <f t="shared" si="196"/>
        <v>5147.2</v>
      </c>
      <c r="P880" s="134"/>
    </row>
    <row r="881" spans="1:16" ht="20.25" customHeight="1">
      <c r="A881" s="203">
        <v>28</v>
      </c>
      <c r="B881" s="237" t="s">
        <v>46</v>
      </c>
      <c r="C881" s="203" t="s">
        <v>289</v>
      </c>
      <c r="D881" s="203" t="s">
        <v>32</v>
      </c>
      <c r="E881" s="203"/>
      <c r="F881" s="203" t="s">
        <v>86</v>
      </c>
      <c r="G881" s="203"/>
      <c r="H881" s="10" t="s">
        <v>57</v>
      </c>
      <c r="I881" s="9"/>
      <c r="J881" s="9"/>
      <c r="K881" s="9"/>
      <c r="L881" s="9"/>
      <c r="M881" s="9"/>
      <c r="N881" s="9"/>
      <c r="O881" s="111">
        <f t="shared" si="196"/>
        <v>0</v>
      </c>
      <c r="P881" s="134"/>
    </row>
    <row r="882" spans="1:16" ht="15.75">
      <c r="A882" s="203"/>
      <c r="B882" s="237"/>
      <c r="C882" s="203"/>
      <c r="D882" s="203"/>
      <c r="E882" s="203"/>
      <c r="F882" s="203"/>
      <c r="G882" s="203"/>
      <c r="H882" s="10" t="s">
        <v>58</v>
      </c>
      <c r="I882" s="9"/>
      <c r="J882" s="9"/>
      <c r="K882" s="9"/>
      <c r="L882" s="9"/>
      <c r="M882" s="9"/>
      <c r="N882" s="9"/>
      <c r="O882" s="111">
        <f t="shared" si="196"/>
        <v>0</v>
      </c>
      <c r="P882" s="134"/>
    </row>
    <row r="883" spans="1:16" ht="15.75">
      <c r="A883" s="203"/>
      <c r="B883" s="237"/>
      <c r="C883" s="203"/>
      <c r="D883" s="203"/>
      <c r="E883" s="203"/>
      <c r="F883" s="203"/>
      <c r="G883" s="203"/>
      <c r="H883" s="10" t="s">
        <v>59</v>
      </c>
      <c r="I883" s="9"/>
      <c r="J883" s="9"/>
      <c r="K883" s="9">
        <v>4626.6</v>
      </c>
      <c r="L883" s="9"/>
      <c r="M883" s="9">
        <v>2609.4</v>
      </c>
      <c r="N883" s="9"/>
      <c r="O883" s="111">
        <f t="shared" si="196"/>
        <v>7236</v>
      </c>
      <c r="P883" s="134"/>
    </row>
    <row r="884" spans="1:16" ht="15.75">
      <c r="A884" s="203"/>
      <c r="B884" s="237"/>
      <c r="C884" s="203"/>
      <c r="D884" s="203"/>
      <c r="E884" s="203"/>
      <c r="F884" s="203"/>
      <c r="G884" s="203"/>
      <c r="H884" s="10" t="s">
        <v>60</v>
      </c>
      <c r="I884" s="9"/>
      <c r="J884" s="9"/>
      <c r="K884" s="9"/>
      <c r="L884" s="9"/>
      <c r="M884" s="9"/>
      <c r="N884" s="9"/>
      <c r="O884" s="111">
        <f t="shared" si="196"/>
        <v>0</v>
      </c>
      <c r="P884" s="134"/>
    </row>
    <row r="885" spans="1:16" ht="15.75">
      <c r="A885" s="203"/>
      <c r="B885" s="237"/>
      <c r="C885" s="203"/>
      <c r="D885" s="203"/>
      <c r="E885" s="203"/>
      <c r="F885" s="203"/>
      <c r="G885" s="203"/>
      <c r="H885" s="10" t="s">
        <v>61</v>
      </c>
      <c r="I885" s="9">
        <f aca="true" t="shared" si="199" ref="I885:N885">I881+I882+I883+I884</f>
        <v>0</v>
      </c>
      <c r="J885" s="9">
        <f t="shared" si="199"/>
        <v>0</v>
      </c>
      <c r="K885" s="9">
        <f t="shared" si="199"/>
        <v>4626.6</v>
      </c>
      <c r="L885" s="9">
        <f t="shared" si="199"/>
        <v>0</v>
      </c>
      <c r="M885" s="9">
        <f t="shared" si="199"/>
        <v>2609.4</v>
      </c>
      <c r="N885" s="9">
        <f t="shared" si="199"/>
        <v>0</v>
      </c>
      <c r="O885" s="111">
        <f t="shared" si="196"/>
        <v>7236</v>
      </c>
      <c r="P885" s="134"/>
    </row>
    <row r="886" spans="1:15" ht="13.5" customHeight="1">
      <c r="A886" s="77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46"/>
      <c r="O886" s="58"/>
    </row>
    <row r="887" spans="7:15" ht="15.75">
      <c r="G887" s="19"/>
      <c r="H887" s="19"/>
      <c r="N887" s="46"/>
      <c r="O887" s="58"/>
    </row>
    <row r="888" spans="7:14" ht="15.75">
      <c r="G888" s="19"/>
      <c r="H888" s="19"/>
      <c r="N888" s="30"/>
    </row>
    <row r="889" spans="7:8" ht="15.75">
      <c r="G889" s="19"/>
      <c r="H889" s="19"/>
    </row>
    <row r="890" spans="7:8" ht="15.75">
      <c r="G890" s="19"/>
      <c r="H890" s="19"/>
    </row>
    <row r="891" spans="7:8" ht="15.75">
      <c r="G891" s="19"/>
      <c r="H891" s="19"/>
    </row>
    <row r="892" spans="7:8" ht="15.75">
      <c r="G892" s="19"/>
      <c r="H892" s="19"/>
    </row>
    <row r="893" spans="7:8" ht="15.75">
      <c r="G893" s="19"/>
      <c r="H893" s="19"/>
    </row>
    <row r="894" spans="7:8" ht="15.75">
      <c r="G894" s="19"/>
      <c r="H894" s="19"/>
    </row>
    <row r="895" spans="7:8" ht="15.75">
      <c r="G895" s="19"/>
      <c r="H895" s="19"/>
    </row>
    <row r="896" spans="7:8" ht="15.75">
      <c r="G896" s="19"/>
      <c r="H896" s="19"/>
    </row>
    <row r="897" spans="7:8" ht="15.75">
      <c r="G897" s="19"/>
      <c r="H897" s="19"/>
    </row>
    <row r="898" spans="7:8" ht="15.75">
      <c r="G898" s="19"/>
      <c r="H898" s="19"/>
    </row>
    <row r="899" spans="7:8" ht="15.75">
      <c r="G899" s="19"/>
      <c r="H899" s="19"/>
    </row>
    <row r="900" spans="7:8" ht="15.75">
      <c r="G900" s="19"/>
      <c r="H900" s="19"/>
    </row>
    <row r="901" spans="7:8" ht="15.75">
      <c r="G901" s="19"/>
      <c r="H901" s="19"/>
    </row>
    <row r="902" spans="7:8" ht="15.75">
      <c r="G902" s="19"/>
      <c r="H902" s="19"/>
    </row>
    <row r="903" spans="7:8" ht="15.75">
      <c r="G903" s="19"/>
      <c r="H903" s="19"/>
    </row>
    <row r="904" spans="7:8" ht="15.75">
      <c r="G904" s="19"/>
      <c r="H904" s="19"/>
    </row>
    <row r="905" spans="7:8" ht="15.75">
      <c r="G905" s="19"/>
      <c r="H905" s="19"/>
    </row>
    <row r="906" spans="7:8" ht="15.75">
      <c r="G906" s="19"/>
      <c r="H906" s="19"/>
    </row>
    <row r="907" spans="7:8" ht="15.75">
      <c r="G907" s="19"/>
      <c r="H907" s="19"/>
    </row>
    <row r="908" spans="7:8" ht="15.75">
      <c r="G908" s="19"/>
      <c r="H908" s="19"/>
    </row>
    <row r="909" spans="7:8" ht="15.75">
      <c r="G909" s="19"/>
      <c r="H909" s="19"/>
    </row>
    <row r="910" spans="7:8" ht="15.75">
      <c r="G910" s="19"/>
      <c r="H910" s="19"/>
    </row>
    <row r="911" spans="7:8" ht="15.75">
      <c r="G911" s="19"/>
      <c r="H911" s="19"/>
    </row>
    <row r="912" spans="7:8" ht="15.75">
      <c r="G912" s="19"/>
      <c r="H912" s="19"/>
    </row>
    <row r="913" spans="7:8" ht="15.75">
      <c r="G913" s="19"/>
      <c r="H913" s="19"/>
    </row>
    <row r="914" spans="7:8" ht="15.75">
      <c r="G914" s="19"/>
      <c r="H914" s="19"/>
    </row>
    <row r="915" spans="7:8" ht="15.75">
      <c r="G915" s="19"/>
      <c r="H915" s="19"/>
    </row>
    <row r="916" spans="7:8" ht="15.75">
      <c r="G916" s="19"/>
      <c r="H916" s="19"/>
    </row>
    <row r="917" spans="7:8" ht="15.75">
      <c r="G917" s="19"/>
      <c r="H917" s="19"/>
    </row>
    <row r="918" spans="7:8" ht="15.75">
      <c r="G918" s="19"/>
      <c r="H918" s="19"/>
    </row>
    <row r="919" spans="7:8" ht="15.75">
      <c r="G919" s="19"/>
      <c r="H919" s="19"/>
    </row>
    <row r="920" spans="7:8" ht="15.75">
      <c r="G920" s="19"/>
      <c r="H920" s="19"/>
    </row>
    <row r="921" spans="7:8" ht="15.75">
      <c r="G921" s="19"/>
      <c r="H921" s="19"/>
    </row>
    <row r="922" spans="7:8" ht="15.75">
      <c r="G922" s="19"/>
      <c r="H922" s="19"/>
    </row>
    <row r="923" spans="7:8" ht="15.75">
      <c r="G923" s="19"/>
      <c r="H923" s="19"/>
    </row>
    <row r="924" spans="7:8" ht="15.75">
      <c r="G924" s="19"/>
      <c r="H924" s="19"/>
    </row>
    <row r="925" spans="7:8" ht="15.75">
      <c r="G925" s="19"/>
      <c r="H925" s="19"/>
    </row>
    <row r="926" spans="7:8" ht="15.75">
      <c r="G926" s="19"/>
      <c r="H926" s="19"/>
    </row>
    <row r="927" spans="7:8" ht="15.75">
      <c r="G927" s="19"/>
      <c r="H927" s="19"/>
    </row>
    <row r="928" spans="7:8" ht="15.75">
      <c r="G928" s="19"/>
      <c r="H928" s="19"/>
    </row>
    <row r="929" spans="7:8" ht="15.75">
      <c r="G929" s="19"/>
      <c r="H929" s="19"/>
    </row>
    <row r="930" spans="7:8" ht="15.75">
      <c r="G930" s="19"/>
      <c r="H930" s="19"/>
    </row>
    <row r="931" spans="7:8" ht="15.75">
      <c r="G931" s="19"/>
      <c r="H931" s="19"/>
    </row>
    <row r="932" spans="7:8" ht="15.75">
      <c r="G932" s="19"/>
      <c r="H932" s="19"/>
    </row>
    <row r="933" spans="7:8" ht="15.75">
      <c r="G933" s="19"/>
      <c r="H933" s="19"/>
    </row>
    <row r="934" spans="7:8" ht="15.75">
      <c r="G934" s="19"/>
      <c r="H934" s="19"/>
    </row>
    <row r="935" spans="7:8" ht="15.75">
      <c r="G935" s="19"/>
      <c r="H935" s="19"/>
    </row>
    <row r="936" spans="7:8" ht="15.75">
      <c r="G936" s="19"/>
      <c r="H936" s="19"/>
    </row>
    <row r="937" spans="7:8" ht="15.75">
      <c r="G937" s="19"/>
      <c r="H937" s="19"/>
    </row>
    <row r="938" spans="7:8" ht="15.75">
      <c r="G938" s="19"/>
      <c r="H938" s="19"/>
    </row>
    <row r="939" spans="7:8" ht="15.75">
      <c r="G939" s="19"/>
      <c r="H939" s="19"/>
    </row>
    <row r="940" spans="7:8" ht="15.75">
      <c r="G940" s="19"/>
      <c r="H940" s="19"/>
    </row>
    <row r="941" spans="7:8" ht="15.75">
      <c r="G941" s="19"/>
      <c r="H941" s="19"/>
    </row>
    <row r="942" spans="7:8" ht="15.75">
      <c r="G942" s="19"/>
      <c r="H942" s="19"/>
    </row>
    <row r="943" spans="7:8" ht="15.75">
      <c r="G943" s="19"/>
      <c r="H943" s="19"/>
    </row>
    <row r="944" spans="7:8" ht="15.75">
      <c r="G944" s="19"/>
      <c r="H944" s="19"/>
    </row>
    <row r="945" spans="7:8" ht="15.75">
      <c r="G945" s="19"/>
      <c r="H945" s="19"/>
    </row>
    <row r="946" spans="7:8" ht="15.75">
      <c r="G946" s="19"/>
      <c r="H946" s="19"/>
    </row>
    <row r="947" spans="7:8" ht="15.75">
      <c r="G947" s="19"/>
      <c r="H947" s="19"/>
    </row>
    <row r="948" spans="7:8" ht="15.75">
      <c r="G948" s="19"/>
      <c r="H948" s="19"/>
    </row>
    <row r="949" spans="7:8" ht="15.75">
      <c r="G949" s="19"/>
      <c r="H949" s="19"/>
    </row>
    <row r="950" spans="7:8" ht="15.75">
      <c r="G950" s="19"/>
      <c r="H950" s="19"/>
    </row>
    <row r="951" spans="7:8" ht="15.75">
      <c r="G951" s="19"/>
      <c r="H951" s="19"/>
    </row>
    <row r="952" spans="7:8" ht="15.75">
      <c r="G952" s="19"/>
      <c r="H952" s="19"/>
    </row>
    <row r="953" spans="7:8" ht="15.75">
      <c r="G953" s="19"/>
      <c r="H953" s="19"/>
    </row>
    <row r="954" spans="7:8" ht="15.75">
      <c r="G954" s="19"/>
      <c r="H954" s="19"/>
    </row>
    <row r="955" spans="7:8" ht="15.75">
      <c r="G955" s="19"/>
      <c r="H955" s="19"/>
    </row>
    <row r="956" spans="7:8" ht="15.75">
      <c r="G956" s="19"/>
      <c r="H956" s="19"/>
    </row>
    <row r="957" spans="7:8" ht="15.75">
      <c r="G957" s="19"/>
      <c r="H957" s="19"/>
    </row>
    <row r="958" spans="7:8" ht="15.75">
      <c r="G958" s="19"/>
      <c r="H958" s="19"/>
    </row>
    <row r="959" spans="7:8" ht="15.75">
      <c r="G959" s="19"/>
      <c r="H959" s="19"/>
    </row>
    <row r="960" spans="7:8" ht="15.75">
      <c r="G960" s="19"/>
      <c r="H960" s="19"/>
    </row>
    <row r="961" spans="7:8" ht="15.75">
      <c r="G961" s="19"/>
      <c r="H961" s="19"/>
    </row>
    <row r="962" spans="7:8" ht="15.75">
      <c r="G962" s="19"/>
      <c r="H962" s="19"/>
    </row>
    <row r="963" spans="7:8" ht="15.75">
      <c r="G963" s="19"/>
      <c r="H963" s="19"/>
    </row>
    <row r="964" spans="7:8" ht="15.75">
      <c r="G964" s="19"/>
      <c r="H964" s="19"/>
    </row>
    <row r="965" spans="7:8" ht="15.75">
      <c r="G965" s="19"/>
      <c r="H965" s="19"/>
    </row>
    <row r="966" spans="7:8" ht="15.75">
      <c r="G966" s="19"/>
      <c r="H966" s="19"/>
    </row>
    <row r="967" spans="7:8" ht="15.75">
      <c r="G967" s="19"/>
      <c r="H967" s="19"/>
    </row>
    <row r="968" spans="7:8" ht="15.75">
      <c r="G968" s="19"/>
      <c r="H968" s="19"/>
    </row>
    <row r="969" spans="7:8" ht="15.75">
      <c r="G969" s="19"/>
      <c r="H969" s="19"/>
    </row>
    <row r="970" spans="7:8" ht="15.75">
      <c r="G970" s="19"/>
      <c r="H970" s="19"/>
    </row>
    <row r="971" spans="7:8" ht="15.75">
      <c r="G971" s="19"/>
      <c r="H971" s="19"/>
    </row>
    <row r="972" spans="7:8" ht="15.75">
      <c r="G972" s="19"/>
      <c r="H972" s="19"/>
    </row>
    <row r="973" spans="7:8" ht="15.75">
      <c r="G973" s="19"/>
      <c r="H973" s="19"/>
    </row>
    <row r="974" spans="7:8" ht="15.75">
      <c r="G974" s="19"/>
      <c r="H974" s="19"/>
    </row>
    <row r="975" spans="7:8" ht="15.75">
      <c r="G975" s="19"/>
      <c r="H975" s="19"/>
    </row>
    <row r="976" spans="7:8" ht="15.75">
      <c r="G976" s="19"/>
      <c r="H976" s="19"/>
    </row>
    <row r="977" spans="7:8" ht="15.75">
      <c r="G977" s="19"/>
      <c r="H977" s="19"/>
    </row>
    <row r="978" spans="7:8" ht="15.75">
      <c r="G978" s="19"/>
      <c r="H978" s="19"/>
    </row>
    <row r="979" spans="7:8" ht="15.75">
      <c r="G979" s="19"/>
      <c r="H979" s="19"/>
    </row>
    <row r="980" spans="7:8" ht="15.75">
      <c r="G980" s="19"/>
      <c r="H980" s="19"/>
    </row>
    <row r="981" spans="7:8" ht="15.75">
      <c r="G981" s="19"/>
      <c r="H981" s="19"/>
    </row>
    <row r="982" spans="7:8" ht="15.75">
      <c r="G982" s="19"/>
      <c r="H982" s="19"/>
    </row>
    <row r="983" spans="7:8" ht="15.75">
      <c r="G983" s="19"/>
      <c r="H983" s="19"/>
    </row>
    <row r="984" spans="7:8" ht="15.75">
      <c r="G984" s="19"/>
      <c r="H984" s="19"/>
    </row>
    <row r="985" spans="7:8" ht="15.75">
      <c r="G985" s="19"/>
      <c r="H985" s="19"/>
    </row>
    <row r="986" spans="7:8" ht="15.75">
      <c r="G986" s="19"/>
      <c r="H986" s="19"/>
    </row>
    <row r="987" spans="7:8" ht="15.75">
      <c r="G987" s="19"/>
      <c r="H987" s="19"/>
    </row>
    <row r="988" spans="7:8" ht="15.75">
      <c r="G988" s="19"/>
      <c r="H988" s="19"/>
    </row>
    <row r="989" spans="7:8" ht="15.75">
      <c r="G989" s="19"/>
      <c r="H989" s="19"/>
    </row>
    <row r="990" spans="7:8" ht="15.75">
      <c r="G990" s="19"/>
      <c r="H990" s="19"/>
    </row>
    <row r="991" spans="7:8" ht="15.75">
      <c r="G991" s="19"/>
      <c r="H991" s="19"/>
    </row>
    <row r="992" spans="7:8" ht="15.75">
      <c r="G992" s="19"/>
      <c r="H992" s="19"/>
    </row>
    <row r="993" spans="7:8" ht="15.75">
      <c r="G993" s="19"/>
      <c r="H993" s="19"/>
    </row>
    <row r="994" spans="7:8" ht="15.75">
      <c r="G994" s="19"/>
      <c r="H994" s="19"/>
    </row>
    <row r="995" spans="7:8" ht="15.75">
      <c r="G995" s="19"/>
      <c r="H995" s="19"/>
    </row>
    <row r="996" spans="7:8" ht="15.75">
      <c r="G996" s="19"/>
      <c r="H996" s="19"/>
    </row>
    <row r="997" spans="7:8" ht="15.75">
      <c r="G997" s="19"/>
      <c r="H997" s="19"/>
    </row>
    <row r="998" spans="7:8" ht="15.75">
      <c r="G998" s="19"/>
      <c r="H998" s="19"/>
    </row>
    <row r="999" spans="7:8" ht="15.75">
      <c r="G999" s="19"/>
      <c r="H999" s="19"/>
    </row>
    <row r="1000" spans="7:8" ht="15.75">
      <c r="G1000" s="19"/>
      <c r="H1000" s="19"/>
    </row>
    <row r="1001" spans="7:8" ht="15.75">
      <c r="G1001" s="19"/>
      <c r="H1001" s="19"/>
    </row>
    <row r="1002" spans="7:8" ht="15.75">
      <c r="G1002" s="19"/>
      <c r="H1002" s="19"/>
    </row>
    <row r="1003" spans="7:8" ht="15.75">
      <c r="G1003" s="19"/>
      <c r="H1003" s="19"/>
    </row>
    <row r="1004" spans="7:8" ht="15.75">
      <c r="G1004" s="19"/>
      <c r="H1004" s="19"/>
    </row>
    <row r="1005" spans="7:8" ht="15.75">
      <c r="G1005" s="19"/>
      <c r="H1005" s="19"/>
    </row>
    <row r="1006" spans="7:8" ht="15.75">
      <c r="G1006" s="19"/>
      <c r="H1006" s="19"/>
    </row>
    <row r="1007" spans="7:8" ht="15.75">
      <c r="G1007" s="19"/>
      <c r="H1007" s="19"/>
    </row>
    <row r="1008" spans="7:8" ht="15.75">
      <c r="G1008" s="19"/>
      <c r="H1008" s="19"/>
    </row>
    <row r="1009" spans="7:8" ht="15.75">
      <c r="G1009" s="19"/>
      <c r="H1009" s="19"/>
    </row>
    <row r="1010" spans="7:8" ht="15.75">
      <c r="G1010" s="19"/>
      <c r="H1010" s="19"/>
    </row>
    <row r="1011" spans="7:8" ht="15.75">
      <c r="G1011" s="19"/>
      <c r="H1011" s="19"/>
    </row>
    <row r="1012" spans="7:8" ht="15.75">
      <c r="G1012" s="19"/>
      <c r="H1012" s="19"/>
    </row>
    <row r="1013" spans="7:8" ht="15.75">
      <c r="G1013" s="19"/>
      <c r="H1013" s="19"/>
    </row>
    <row r="1014" spans="7:8" ht="15.75">
      <c r="G1014" s="19"/>
      <c r="H1014" s="19"/>
    </row>
    <row r="1015" spans="7:8" ht="15.75">
      <c r="G1015" s="19"/>
      <c r="H1015" s="19"/>
    </row>
    <row r="1016" spans="7:8" ht="15.75">
      <c r="G1016" s="19"/>
      <c r="H1016" s="19"/>
    </row>
    <row r="1017" spans="7:8" ht="15.75">
      <c r="G1017" s="19"/>
      <c r="H1017" s="19"/>
    </row>
    <row r="1018" spans="7:8" ht="15.75">
      <c r="G1018" s="19"/>
      <c r="H1018" s="19"/>
    </row>
    <row r="1019" spans="7:8" ht="15.75">
      <c r="G1019" s="19"/>
      <c r="H1019" s="19"/>
    </row>
    <row r="1020" spans="7:8" ht="15.75">
      <c r="G1020" s="19"/>
      <c r="H1020" s="19"/>
    </row>
    <row r="1021" spans="7:8" ht="15.75">
      <c r="G1021" s="19"/>
      <c r="H1021" s="19"/>
    </row>
    <row r="1022" spans="7:8" ht="15.75">
      <c r="G1022" s="19"/>
      <c r="H1022" s="19"/>
    </row>
    <row r="1023" spans="7:8" ht="15.75">
      <c r="G1023" s="19"/>
      <c r="H1023" s="19"/>
    </row>
    <row r="1024" spans="7:8" ht="15.75">
      <c r="G1024" s="19"/>
      <c r="H1024" s="19"/>
    </row>
    <row r="1025" spans="7:8" ht="15.75">
      <c r="G1025" s="19"/>
      <c r="H1025" s="19"/>
    </row>
    <row r="1026" spans="7:8" ht="15.75">
      <c r="G1026" s="19"/>
      <c r="H1026" s="19"/>
    </row>
    <row r="1027" spans="7:8" ht="15.75">
      <c r="G1027" s="19"/>
      <c r="H1027" s="19"/>
    </row>
    <row r="1028" spans="7:8" ht="15.75">
      <c r="G1028" s="19"/>
      <c r="H1028" s="19"/>
    </row>
    <row r="1029" spans="7:8" ht="15.75">
      <c r="G1029" s="19"/>
      <c r="H1029" s="19"/>
    </row>
    <row r="1030" spans="7:8" ht="15.75">
      <c r="G1030" s="19"/>
      <c r="H1030" s="19"/>
    </row>
    <row r="1031" spans="7:8" ht="15.75">
      <c r="G1031" s="19"/>
      <c r="H1031" s="19"/>
    </row>
    <row r="1032" spans="7:8" ht="15.75">
      <c r="G1032" s="19"/>
      <c r="H1032" s="19"/>
    </row>
    <row r="1033" spans="7:8" ht="15.75">
      <c r="G1033" s="19"/>
      <c r="H1033" s="19"/>
    </row>
    <row r="1034" spans="7:8" ht="15.75">
      <c r="G1034" s="19"/>
      <c r="H1034" s="19"/>
    </row>
    <row r="1035" spans="7:8" ht="15.75">
      <c r="G1035" s="19"/>
      <c r="H1035" s="19"/>
    </row>
    <row r="1036" spans="7:8" ht="15.75">
      <c r="G1036" s="19"/>
      <c r="H1036" s="19"/>
    </row>
    <row r="1037" spans="7:8" ht="15.75">
      <c r="G1037" s="19"/>
      <c r="H1037" s="19"/>
    </row>
    <row r="1038" spans="7:8" ht="15.75">
      <c r="G1038" s="19"/>
      <c r="H1038" s="19"/>
    </row>
    <row r="1039" spans="7:8" ht="15.75">
      <c r="G1039" s="19"/>
      <c r="H1039" s="19"/>
    </row>
    <row r="1040" spans="7:8" ht="15.75">
      <c r="G1040" s="19"/>
      <c r="H1040" s="19"/>
    </row>
    <row r="1041" spans="7:8" ht="15.75">
      <c r="G1041" s="19"/>
      <c r="H1041" s="19"/>
    </row>
    <row r="1042" spans="7:8" ht="15.75">
      <c r="G1042" s="19"/>
      <c r="H1042" s="19"/>
    </row>
    <row r="1043" spans="7:8" ht="15.75">
      <c r="G1043" s="19"/>
      <c r="H1043" s="19"/>
    </row>
    <row r="1044" spans="7:8" ht="15.75">
      <c r="G1044" s="19"/>
      <c r="H1044" s="19"/>
    </row>
    <row r="1045" spans="7:8" ht="15.75">
      <c r="G1045" s="19"/>
      <c r="H1045" s="19"/>
    </row>
    <row r="1046" spans="7:8" ht="15.75">
      <c r="G1046" s="19"/>
      <c r="H1046" s="19"/>
    </row>
    <row r="1047" spans="7:8" ht="15.75">
      <c r="G1047" s="19"/>
      <c r="H1047" s="19"/>
    </row>
    <row r="1048" spans="7:8" ht="15.75">
      <c r="G1048" s="19"/>
      <c r="H1048" s="19"/>
    </row>
    <row r="1049" spans="7:8" ht="15.75">
      <c r="G1049" s="19"/>
      <c r="H1049" s="19"/>
    </row>
    <row r="1050" spans="7:8" ht="15.75">
      <c r="G1050" s="19"/>
      <c r="H1050" s="19"/>
    </row>
    <row r="1051" spans="7:8" ht="15.75">
      <c r="G1051" s="19"/>
      <c r="H1051" s="19"/>
    </row>
    <row r="1052" spans="7:8" ht="15.75">
      <c r="G1052" s="19"/>
      <c r="H1052" s="19"/>
    </row>
    <row r="1053" spans="7:8" ht="15.75">
      <c r="G1053" s="19"/>
      <c r="H1053" s="19"/>
    </row>
    <row r="1054" spans="7:8" ht="15.75">
      <c r="G1054" s="19"/>
      <c r="H1054" s="19"/>
    </row>
    <row r="1055" spans="7:8" ht="15.75">
      <c r="G1055" s="19"/>
      <c r="H1055" s="19"/>
    </row>
    <row r="1056" spans="7:8" ht="15.75">
      <c r="G1056" s="19"/>
      <c r="H1056" s="19"/>
    </row>
    <row r="1057" spans="7:8" ht="15.75">
      <c r="G1057" s="19"/>
      <c r="H1057" s="19"/>
    </row>
    <row r="1058" spans="7:8" ht="15.75">
      <c r="G1058" s="19"/>
      <c r="H1058" s="19"/>
    </row>
    <row r="1059" spans="7:8" ht="15.75">
      <c r="G1059" s="19"/>
      <c r="H1059" s="19"/>
    </row>
    <row r="1060" spans="7:8" ht="15.75">
      <c r="G1060" s="19"/>
      <c r="H1060" s="19"/>
    </row>
    <row r="1061" spans="7:8" ht="15.75">
      <c r="G1061" s="19"/>
      <c r="H1061" s="19"/>
    </row>
    <row r="1062" spans="7:8" ht="15.75">
      <c r="G1062" s="19"/>
      <c r="H1062" s="19"/>
    </row>
    <row r="1063" spans="7:8" ht="15.75">
      <c r="G1063" s="19"/>
      <c r="H1063" s="19"/>
    </row>
    <row r="1064" spans="7:8" ht="15.75">
      <c r="G1064" s="19"/>
      <c r="H1064" s="19"/>
    </row>
    <row r="1065" spans="7:8" ht="15.75">
      <c r="G1065" s="19"/>
      <c r="H1065" s="19"/>
    </row>
    <row r="1066" spans="7:8" ht="15.75">
      <c r="G1066" s="19"/>
      <c r="H1066" s="19"/>
    </row>
    <row r="1067" spans="7:8" ht="15.75">
      <c r="G1067" s="19"/>
      <c r="H1067" s="19"/>
    </row>
    <row r="1068" spans="7:8" ht="15.75">
      <c r="G1068" s="19"/>
      <c r="H1068" s="19"/>
    </row>
    <row r="1069" spans="7:8" ht="15.75">
      <c r="G1069" s="19"/>
      <c r="H1069" s="19"/>
    </row>
    <row r="1070" spans="7:8" ht="15.75">
      <c r="G1070" s="19"/>
      <c r="H1070" s="19"/>
    </row>
    <row r="1071" spans="7:8" ht="15.75">
      <c r="G1071" s="19"/>
      <c r="H1071" s="19"/>
    </row>
    <row r="1072" spans="7:8" ht="15.75">
      <c r="G1072" s="19"/>
      <c r="H1072" s="19"/>
    </row>
    <row r="1073" spans="7:8" ht="15.75">
      <c r="G1073" s="19"/>
      <c r="H1073" s="19"/>
    </row>
    <row r="1074" spans="7:8" ht="15.75">
      <c r="G1074" s="19"/>
      <c r="H1074" s="19"/>
    </row>
    <row r="1075" spans="7:8" ht="15.75">
      <c r="G1075" s="19"/>
      <c r="H1075" s="19"/>
    </row>
    <row r="1076" spans="7:8" ht="15.75">
      <c r="G1076" s="19"/>
      <c r="H1076" s="19"/>
    </row>
    <row r="1077" spans="7:8" ht="15.75">
      <c r="G1077" s="19"/>
      <c r="H1077" s="19"/>
    </row>
    <row r="1078" spans="7:8" ht="15.75">
      <c r="G1078" s="19"/>
      <c r="H1078" s="19"/>
    </row>
    <row r="1079" spans="7:8" ht="15.75">
      <c r="G1079" s="19"/>
      <c r="H1079" s="19"/>
    </row>
    <row r="1080" spans="7:8" ht="15.75">
      <c r="G1080" s="19"/>
      <c r="H1080" s="19"/>
    </row>
    <row r="1081" spans="7:8" ht="15.75">
      <c r="G1081" s="19"/>
      <c r="H1081" s="19"/>
    </row>
    <row r="1082" spans="7:8" ht="15.75">
      <c r="G1082" s="19"/>
      <c r="H1082" s="19"/>
    </row>
    <row r="1083" spans="7:8" ht="15.75">
      <c r="G1083" s="19"/>
      <c r="H1083" s="19"/>
    </row>
    <row r="1084" spans="7:8" ht="15.75">
      <c r="G1084" s="19"/>
      <c r="H1084" s="19"/>
    </row>
    <row r="1085" spans="7:8" ht="15.75">
      <c r="G1085" s="19"/>
      <c r="H1085" s="19"/>
    </row>
    <row r="1086" spans="7:8" ht="15.75">
      <c r="G1086" s="19"/>
      <c r="H1086" s="19"/>
    </row>
    <row r="1087" spans="7:8" ht="15.75">
      <c r="G1087" s="19"/>
      <c r="H1087" s="19"/>
    </row>
    <row r="1088" spans="7:8" ht="15.75">
      <c r="G1088" s="19"/>
      <c r="H1088" s="19"/>
    </row>
    <row r="1089" spans="7:8" ht="15.75">
      <c r="G1089" s="19"/>
      <c r="H1089" s="19"/>
    </row>
    <row r="1090" spans="7:8" ht="15.75">
      <c r="G1090" s="19"/>
      <c r="H1090" s="19"/>
    </row>
    <row r="1091" spans="7:8" ht="15.75">
      <c r="G1091" s="19"/>
      <c r="H1091" s="19"/>
    </row>
    <row r="1092" spans="7:8" ht="15.75">
      <c r="G1092" s="19"/>
      <c r="H1092" s="19"/>
    </row>
    <row r="1093" spans="7:8" ht="15.75">
      <c r="G1093" s="19"/>
      <c r="H1093" s="19"/>
    </row>
    <row r="1094" spans="7:8" ht="15.75">
      <c r="G1094" s="19"/>
      <c r="H1094" s="19"/>
    </row>
    <row r="1095" spans="7:8" ht="15.75">
      <c r="G1095" s="19"/>
      <c r="H1095" s="19"/>
    </row>
    <row r="1096" spans="7:8" ht="15.75">
      <c r="G1096" s="19"/>
      <c r="H1096" s="19"/>
    </row>
    <row r="1097" spans="7:8" ht="15.75">
      <c r="G1097" s="19"/>
      <c r="H1097" s="19"/>
    </row>
    <row r="1098" spans="7:8" ht="15.75">
      <c r="G1098" s="19"/>
      <c r="H1098" s="19"/>
    </row>
    <row r="1099" spans="7:8" ht="15.75">
      <c r="G1099" s="19"/>
      <c r="H1099" s="19"/>
    </row>
    <row r="1100" spans="7:8" ht="15.75">
      <c r="G1100" s="19"/>
      <c r="H1100" s="19"/>
    </row>
    <row r="1101" spans="7:8" ht="15.75">
      <c r="G1101" s="19"/>
      <c r="H1101" s="19"/>
    </row>
    <row r="1102" spans="7:8" ht="15.75">
      <c r="G1102" s="19"/>
      <c r="H1102" s="19"/>
    </row>
    <row r="1103" spans="7:8" ht="15.75">
      <c r="G1103" s="19"/>
      <c r="H1103" s="19"/>
    </row>
    <row r="1104" spans="7:8" ht="15.75">
      <c r="G1104" s="19"/>
      <c r="H1104" s="19"/>
    </row>
    <row r="1105" spans="7:8" ht="15.75">
      <c r="G1105" s="19"/>
      <c r="H1105" s="19"/>
    </row>
    <row r="1106" spans="7:8" ht="15.75">
      <c r="G1106" s="19"/>
      <c r="H1106" s="19"/>
    </row>
    <row r="1107" spans="7:8" ht="15.75">
      <c r="G1107" s="19"/>
      <c r="H1107" s="19"/>
    </row>
    <row r="1108" spans="7:8" ht="15.75">
      <c r="G1108" s="19"/>
      <c r="H1108" s="19"/>
    </row>
    <row r="1109" spans="7:8" ht="15.75">
      <c r="G1109" s="19"/>
      <c r="H1109" s="19"/>
    </row>
    <row r="1110" spans="7:8" ht="15.75">
      <c r="G1110" s="19"/>
      <c r="H1110" s="19"/>
    </row>
    <row r="1111" spans="7:8" ht="15.75">
      <c r="G1111" s="19"/>
      <c r="H1111" s="19"/>
    </row>
    <row r="1112" spans="7:8" ht="15.75">
      <c r="G1112" s="19"/>
      <c r="H1112" s="19"/>
    </row>
    <row r="1113" spans="7:8" ht="15.75">
      <c r="G1113" s="19"/>
      <c r="H1113" s="19"/>
    </row>
    <row r="1114" spans="7:8" ht="15.75">
      <c r="G1114" s="19"/>
      <c r="H1114" s="19"/>
    </row>
    <row r="1115" spans="7:8" ht="15.75">
      <c r="G1115" s="19"/>
      <c r="H1115" s="19"/>
    </row>
    <row r="1116" spans="7:8" ht="15.75">
      <c r="G1116" s="19"/>
      <c r="H1116" s="19"/>
    </row>
    <row r="1117" spans="7:8" ht="15.75">
      <c r="G1117" s="19"/>
      <c r="H1117" s="19"/>
    </row>
    <row r="1118" spans="7:8" ht="15.75">
      <c r="G1118" s="19"/>
      <c r="H1118" s="19"/>
    </row>
    <row r="1119" spans="7:8" ht="15.75">
      <c r="G1119" s="19"/>
      <c r="H1119" s="19"/>
    </row>
    <row r="1120" spans="7:8" ht="15.75">
      <c r="G1120" s="19"/>
      <c r="H1120" s="19"/>
    </row>
    <row r="1121" spans="7:8" ht="15.75">
      <c r="G1121" s="19"/>
      <c r="H1121" s="19"/>
    </row>
    <row r="1122" spans="7:8" ht="15.75">
      <c r="G1122" s="19"/>
      <c r="H1122" s="19"/>
    </row>
    <row r="1123" spans="7:8" ht="15.75">
      <c r="G1123" s="19"/>
      <c r="H1123" s="19"/>
    </row>
    <row r="1124" spans="7:8" ht="15.75">
      <c r="G1124" s="19"/>
      <c r="H1124" s="19"/>
    </row>
    <row r="1125" spans="7:8" ht="15.75">
      <c r="G1125" s="19"/>
      <c r="H1125" s="19"/>
    </row>
    <row r="1126" spans="7:8" ht="15.75">
      <c r="G1126" s="19"/>
      <c r="H1126" s="19"/>
    </row>
    <row r="1127" spans="7:8" ht="15.75">
      <c r="G1127" s="19"/>
      <c r="H1127" s="19"/>
    </row>
    <row r="1128" spans="7:8" ht="15.75">
      <c r="G1128" s="19"/>
      <c r="H1128" s="19"/>
    </row>
    <row r="1129" spans="7:8" ht="15.75">
      <c r="G1129" s="19"/>
      <c r="H1129" s="19"/>
    </row>
    <row r="1130" spans="7:8" ht="15.75">
      <c r="G1130" s="19"/>
      <c r="H1130" s="19"/>
    </row>
    <row r="1131" spans="7:8" ht="15.75">
      <c r="G1131" s="19"/>
      <c r="H1131" s="19"/>
    </row>
    <row r="1132" spans="7:8" ht="15.75">
      <c r="G1132" s="19"/>
      <c r="H1132" s="19"/>
    </row>
    <row r="1133" spans="7:8" ht="15.75">
      <c r="G1133" s="19"/>
      <c r="H1133" s="19"/>
    </row>
    <row r="1134" spans="7:8" ht="15.75">
      <c r="G1134" s="19"/>
      <c r="H1134" s="19"/>
    </row>
    <row r="1135" spans="7:8" ht="15.75">
      <c r="G1135" s="19"/>
      <c r="H1135" s="19"/>
    </row>
    <row r="1136" spans="7:8" ht="15.75">
      <c r="G1136" s="19"/>
      <c r="H1136" s="19"/>
    </row>
    <row r="1137" spans="7:8" ht="15.75">
      <c r="G1137" s="19"/>
      <c r="H1137" s="19"/>
    </row>
    <row r="1138" spans="7:8" ht="15.75">
      <c r="G1138" s="19"/>
      <c r="H1138" s="19"/>
    </row>
    <row r="1139" spans="7:8" ht="15.75">
      <c r="G1139" s="19"/>
      <c r="H1139" s="19"/>
    </row>
    <row r="1140" spans="7:8" ht="15.75">
      <c r="G1140" s="19"/>
      <c r="H1140" s="19"/>
    </row>
    <row r="1141" spans="7:8" ht="15.75">
      <c r="G1141" s="19"/>
      <c r="H1141" s="19"/>
    </row>
    <row r="1142" spans="7:8" ht="15.75">
      <c r="G1142" s="19"/>
      <c r="H1142" s="19"/>
    </row>
    <row r="1143" spans="7:8" ht="15.75">
      <c r="G1143" s="19"/>
      <c r="H1143" s="19"/>
    </row>
    <row r="1144" spans="7:8" ht="15.75">
      <c r="G1144" s="19"/>
      <c r="H1144" s="19"/>
    </row>
    <row r="1145" spans="7:8" ht="15.75">
      <c r="G1145" s="19"/>
      <c r="H1145" s="19"/>
    </row>
    <row r="1146" spans="7:8" ht="15.75">
      <c r="G1146" s="19"/>
      <c r="H1146" s="19"/>
    </row>
    <row r="1147" spans="7:8" ht="15.75">
      <c r="G1147" s="19"/>
      <c r="H1147" s="19"/>
    </row>
    <row r="1148" spans="7:8" ht="15.75">
      <c r="G1148" s="19"/>
      <c r="H1148" s="19"/>
    </row>
    <row r="1149" spans="7:8" ht="15.75">
      <c r="G1149" s="19"/>
      <c r="H1149" s="19"/>
    </row>
    <row r="1150" spans="7:8" ht="15.75">
      <c r="G1150" s="19"/>
      <c r="H1150" s="19"/>
    </row>
    <row r="1151" spans="7:8" ht="15.75">
      <c r="G1151" s="19"/>
      <c r="H1151" s="19"/>
    </row>
    <row r="1152" spans="7:8" ht="15.75">
      <c r="G1152" s="19"/>
      <c r="H1152" s="19"/>
    </row>
    <row r="1153" spans="7:8" ht="15.75">
      <c r="G1153" s="19"/>
      <c r="H1153" s="19"/>
    </row>
    <row r="1154" spans="7:8" ht="15.75">
      <c r="G1154" s="19"/>
      <c r="H1154" s="19"/>
    </row>
    <row r="1155" spans="7:8" ht="15.75">
      <c r="G1155" s="19"/>
      <c r="H1155" s="19"/>
    </row>
    <row r="1156" spans="7:8" ht="15.75">
      <c r="G1156" s="19"/>
      <c r="H1156" s="19"/>
    </row>
    <row r="1157" spans="7:8" ht="15.75">
      <c r="G1157" s="19"/>
      <c r="H1157" s="19"/>
    </row>
    <row r="1158" spans="7:8" ht="15.75">
      <c r="G1158" s="19"/>
      <c r="H1158" s="19"/>
    </row>
    <row r="1159" spans="7:8" ht="15.75">
      <c r="G1159" s="19"/>
      <c r="H1159" s="19"/>
    </row>
    <row r="1160" spans="7:8" ht="15.75">
      <c r="G1160" s="19"/>
      <c r="H1160" s="19"/>
    </row>
    <row r="1161" spans="7:8" ht="15.75">
      <c r="G1161" s="19"/>
      <c r="H1161" s="19"/>
    </row>
    <row r="1162" spans="7:8" ht="15.75">
      <c r="G1162" s="19"/>
      <c r="H1162" s="19"/>
    </row>
    <row r="1163" spans="7:8" ht="15.75">
      <c r="G1163" s="19"/>
      <c r="H1163" s="19"/>
    </row>
    <row r="1164" spans="7:8" ht="15.75">
      <c r="G1164" s="19"/>
      <c r="H1164" s="19"/>
    </row>
    <row r="1165" spans="7:8" ht="15.75">
      <c r="G1165" s="19"/>
      <c r="H1165" s="19"/>
    </row>
    <row r="1166" spans="7:8" ht="15.75">
      <c r="G1166" s="19"/>
      <c r="H1166" s="19"/>
    </row>
    <row r="1167" spans="7:8" ht="15.75">
      <c r="G1167" s="19"/>
      <c r="H1167" s="19"/>
    </row>
    <row r="1168" spans="7:8" ht="15.75">
      <c r="G1168" s="19"/>
      <c r="H1168" s="19"/>
    </row>
    <row r="1169" spans="7:8" ht="15.75">
      <c r="G1169" s="19"/>
      <c r="H1169" s="19"/>
    </row>
    <row r="1170" spans="7:8" ht="15.75">
      <c r="G1170" s="19"/>
      <c r="H1170" s="19"/>
    </row>
    <row r="1171" spans="7:8" ht="15.75">
      <c r="G1171" s="19"/>
      <c r="H1171" s="19"/>
    </row>
    <row r="1172" spans="7:8" ht="15.75">
      <c r="G1172" s="19"/>
      <c r="H1172" s="19"/>
    </row>
    <row r="1173" spans="7:8" ht="15.75">
      <c r="G1173" s="19"/>
      <c r="H1173" s="19"/>
    </row>
    <row r="1174" spans="7:8" ht="15.75">
      <c r="G1174" s="19"/>
      <c r="H1174" s="19"/>
    </row>
    <row r="1175" spans="7:8" ht="15.75">
      <c r="G1175" s="19"/>
      <c r="H1175" s="19"/>
    </row>
    <row r="1176" spans="7:8" ht="15.75">
      <c r="G1176" s="19"/>
      <c r="H1176" s="19"/>
    </row>
    <row r="1177" spans="7:8" ht="15.75">
      <c r="G1177" s="19"/>
      <c r="H1177" s="19"/>
    </row>
    <row r="1178" spans="7:8" ht="15.75">
      <c r="G1178" s="19"/>
      <c r="H1178" s="19"/>
    </row>
    <row r="1179" spans="7:8" ht="15.75">
      <c r="G1179" s="19"/>
      <c r="H1179" s="19"/>
    </row>
    <row r="1180" spans="7:8" ht="15.75">
      <c r="G1180" s="19"/>
      <c r="H1180" s="19"/>
    </row>
    <row r="1181" spans="7:8" ht="15.75">
      <c r="G1181" s="19"/>
      <c r="H1181" s="19"/>
    </row>
    <row r="1182" spans="7:8" ht="15.75">
      <c r="G1182" s="19"/>
      <c r="H1182" s="19"/>
    </row>
    <row r="1183" spans="7:8" ht="15.75">
      <c r="G1183" s="19"/>
      <c r="H1183" s="19"/>
    </row>
    <row r="1184" spans="7:8" ht="15.75">
      <c r="G1184" s="19"/>
      <c r="H1184" s="19"/>
    </row>
    <row r="1185" spans="7:8" ht="15.75">
      <c r="G1185" s="19"/>
      <c r="H1185" s="19"/>
    </row>
    <row r="1186" spans="7:8" ht="15.75">
      <c r="G1186" s="19"/>
      <c r="H1186" s="19"/>
    </row>
    <row r="1187" spans="7:8" ht="15.75">
      <c r="G1187" s="19"/>
      <c r="H1187" s="19"/>
    </row>
    <row r="1188" spans="7:8" ht="15.75">
      <c r="G1188" s="19"/>
      <c r="H1188" s="19"/>
    </row>
    <row r="1189" spans="7:8" ht="15.75">
      <c r="G1189" s="19"/>
      <c r="H1189" s="19"/>
    </row>
    <row r="1190" spans="7:8" ht="15.75">
      <c r="G1190" s="19"/>
      <c r="H1190" s="19"/>
    </row>
    <row r="1191" spans="7:8" ht="15.75">
      <c r="G1191" s="19"/>
      <c r="H1191" s="19"/>
    </row>
    <row r="1192" spans="7:8" ht="15.75">
      <c r="G1192" s="19"/>
      <c r="H1192" s="19"/>
    </row>
    <row r="1193" spans="7:8" ht="15.75">
      <c r="G1193" s="19"/>
      <c r="H1193" s="19"/>
    </row>
    <row r="1194" spans="7:8" ht="15.75">
      <c r="G1194" s="19"/>
      <c r="H1194" s="19"/>
    </row>
    <row r="1195" spans="7:8" ht="15.75">
      <c r="G1195" s="19"/>
      <c r="H1195" s="19"/>
    </row>
    <row r="1196" spans="7:8" ht="15.75">
      <c r="G1196" s="19"/>
      <c r="H1196" s="19"/>
    </row>
    <row r="1197" spans="7:8" ht="15.75">
      <c r="G1197" s="19"/>
      <c r="H1197" s="19"/>
    </row>
    <row r="1198" spans="7:8" ht="15.75">
      <c r="G1198" s="19"/>
      <c r="H1198" s="19"/>
    </row>
    <row r="1199" spans="7:8" ht="15.75">
      <c r="G1199" s="19"/>
      <c r="H1199" s="19"/>
    </row>
    <row r="1200" spans="7:8" ht="15.75">
      <c r="G1200" s="19"/>
      <c r="H1200" s="19"/>
    </row>
    <row r="1201" spans="7:8" ht="15.75">
      <c r="G1201" s="19"/>
      <c r="H1201" s="19"/>
    </row>
    <row r="1202" spans="7:8" ht="15.75">
      <c r="G1202" s="19"/>
      <c r="H1202" s="19"/>
    </row>
    <row r="1203" spans="7:8" ht="15.75">
      <c r="G1203" s="19"/>
      <c r="H1203" s="19"/>
    </row>
    <row r="1204" spans="7:8" ht="15.75">
      <c r="G1204" s="19"/>
      <c r="H1204" s="19"/>
    </row>
    <row r="1205" spans="7:8" ht="15.75">
      <c r="G1205" s="19"/>
      <c r="H1205" s="19"/>
    </row>
    <row r="1206" spans="7:8" ht="15.75">
      <c r="G1206" s="19"/>
      <c r="H1206" s="19"/>
    </row>
    <row r="1207" spans="7:8" ht="15.75">
      <c r="G1207" s="19"/>
      <c r="H1207" s="19"/>
    </row>
    <row r="1208" spans="7:8" ht="15.75">
      <c r="G1208" s="19"/>
      <c r="H1208" s="19"/>
    </row>
    <row r="1209" spans="7:8" ht="15.75">
      <c r="G1209" s="19"/>
      <c r="H1209" s="19"/>
    </row>
    <row r="1210" spans="7:8" ht="15.75">
      <c r="G1210" s="19"/>
      <c r="H1210" s="19"/>
    </row>
    <row r="1211" spans="7:8" ht="15.75">
      <c r="G1211" s="19"/>
      <c r="H1211" s="19"/>
    </row>
    <row r="1212" spans="7:8" ht="15.75">
      <c r="G1212" s="19"/>
      <c r="H1212" s="19"/>
    </row>
    <row r="1213" spans="7:8" ht="15.75">
      <c r="G1213" s="19"/>
      <c r="H1213" s="19"/>
    </row>
    <row r="1214" spans="7:8" ht="15.75">
      <c r="G1214" s="19"/>
      <c r="H1214" s="19"/>
    </row>
    <row r="1215" spans="7:8" ht="15.75">
      <c r="G1215" s="19"/>
      <c r="H1215" s="19"/>
    </row>
    <row r="1216" spans="7:8" ht="15.75">
      <c r="G1216" s="19"/>
      <c r="H1216" s="19"/>
    </row>
    <row r="1217" spans="7:8" ht="15.75">
      <c r="G1217" s="19"/>
      <c r="H1217" s="19"/>
    </row>
    <row r="1218" spans="7:8" ht="15.75">
      <c r="G1218" s="19"/>
      <c r="H1218" s="19"/>
    </row>
    <row r="1219" spans="7:8" ht="15.75">
      <c r="G1219" s="19"/>
      <c r="H1219" s="19"/>
    </row>
    <row r="1220" spans="7:8" ht="15.75">
      <c r="G1220" s="19"/>
      <c r="H1220" s="19"/>
    </row>
    <row r="1221" spans="7:8" ht="15.75">
      <c r="G1221" s="19"/>
      <c r="H1221" s="19"/>
    </row>
    <row r="1222" spans="7:8" ht="15.75">
      <c r="G1222" s="19"/>
      <c r="H1222" s="19"/>
    </row>
    <row r="1223" spans="7:8" ht="15.75">
      <c r="G1223" s="19"/>
      <c r="H1223" s="19"/>
    </row>
    <row r="1224" spans="7:8" ht="15.75">
      <c r="G1224" s="19"/>
      <c r="H1224" s="19"/>
    </row>
    <row r="1225" spans="7:8" ht="15.75">
      <c r="G1225" s="19"/>
      <c r="H1225" s="19"/>
    </row>
    <row r="1226" spans="7:8" ht="15.75">
      <c r="G1226" s="19"/>
      <c r="H1226" s="19"/>
    </row>
    <row r="1227" spans="7:8" ht="15.75">
      <c r="G1227" s="19"/>
      <c r="H1227" s="19"/>
    </row>
    <row r="1228" spans="7:8" ht="15.75">
      <c r="G1228" s="19"/>
      <c r="H1228" s="19"/>
    </row>
    <row r="1229" spans="7:8" ht="15.75">
      <c r="G1229" s="19"/>
      <c r="H1229" s="19"/>
    </row>
    <row r="1230" spans="7:8" ht="15.75">
      <c r="G1230" s="19"/>
      <c r="H1230" s="19"/>
    </row>
    <row r="1231" spans="7:8" ht="15.75">
      <c r="G1231" s="19"/>
      <c r="H1231" s="19"/>
    </row>
    <row r="1232" spans="7:8" ht="15.75">
      <c r="G1232" s="19"/>
      <c r="H1232" s="19"/>
    </row>
    <row r="1233" spans="7:8" ht="15.75">
      <c r="G1233" s="19"/>
      <c r="H1233" s="19"/>
    </row>
    <row r="1234" spans="7:8" ht="15.75">
      <c r="G1234" s="19"/>
      <c r="H1234" s="19"/>
    </row>
    <row r="1235" spans="7:8" ht="15.75">
      <c r="G1235" s="19"/>
      <c r="H1235" s="19"/>
    </row>
    <row r="1236" spans="7:8" ht="15.75">
      <c r="G1236" s="19"/>
      <c r="H1236" s="19"/>
    </row>
    <row r="1237" spans="7:8" ht="15.75">
      <c r="G1237" s="19"/>
      <c r="H1237" s="19"/>
    </row>
    <row r="1238" spans="7:8" ht="15.75">
      <c r="G1238" s="19"/>
      <c r="H1238" s="19"/>
    </row>
    <row r="1239" spans="7:8" ht="15.75">
      <c r="G1239" s="19"/>
      <c r="H1239" s="19"/>
    </row>
    <row r="1240" spans="7:8" ht="15.75">
      <c r="G1240" s="19"/>
      <c r="H1240" s="19"/>
    </row>
    <row r="1241" spans="7:8" ht="15.75">
      <c r="G1241" s="19"/>
      <c r="H1241" s="19"/>
    </row>
    <row r="1242" spans="7:8" ht="15.75">
      <c r="G1242" s="19"/>
      <c r="H1242" s="19"/>
    </row>
    <row r="1243" spans="7:8" ht="15.75">
      <c r="G1243" s="19"/>
      <c r="H1243" s="19"/>
    </row>
    <row r="1244" spans="7:8" ht="15.75">
      <c r="G1244" s="19"/>
      <c r="H1244" s="19"/>
    </row>
    <row r="1245" spans="7:8" ht="15.75">
      <c r="G1245" s="19"/>
      <c r="H1245" s="19"/>
    </row>
    <row r="1246" spans="7:8" ht="15.75">
      <c r="G1246" s="19"/>
      <c r="H1246" s="19"/>
    </row>
    <row r="1247" spans="7:8" ht="15.75">
      <c r="G1247" s="19"/>
      <c r="H1247" s="19"/>
    </row>
    <row r="1248" spans="7:8" ht="15.75">
      <c r="G1248" s="19"/>
      <c r="H1248" s="19"/>
    </row>
    <row r="1249" spans="7:8" ht="15.75">
      <c r="G1249" s="19"/>
      <c r="H1249" s="19"/>
    </row>
    <row r="1250" spans="7:8" ht="15.75">
      <c r="G1250" s="19"/>
      <c r="H1250" s="19"/>
    </row>
    <row r="1251" spans="7:8" ht="15.75">
      <c r="G1251" s="19"/>
      <c r="H1251" s="19"/>
    </row>
    <row r="1252" spans="7:8" ht="15.75">
      <c r="G1252" s="19"/>
      <c r="H1252" s="19"/>
    </row>
    <row r="1253" spans="7:8" ht="15.75">
      <c r="G1253" s="19"/>
      <c r="H1253" s="19"/>
    </row>
    <row r="1254" spans="7:8" ht="15.75">
      <c r="G1254" s="19"/>
      <c r="H1254" s="19"/>
    </row>
    <row r="1255" spans="7:8" ht="15.75">
      <c r="G1255" s="19"/>
      <c r="H1255" s="19"/>
    </row>
    <row r="1256" spans="7:8" ht="15.75">
      <c r="G1256" s="19"/>
      <c r="H1256" s="19"/>
    </row>
    <row r="1257" spans="7:8" ht="15.75">
      <c r="G1257" s="19"/>
      <c r="H1257" s="19"/>
    </row>
    <row r="1258" spans="7:8" ht="15.75">
      <c r="G1258" s="19"/>
      <c r="H1258" s="19"/>
    </row>
    <row r="1259" spans="7:8" ht="15.75">
      <c r="G1259" s="19"/>
      <c r="H1259" s="19"/>
    </row>
    <row r="1260" spans="7:8" ht="15.75">
      <c r="G1260" s="19"/>
      <c r="H1260" s="19"/>
    </row>
    <row r="1261" spans="7:8" ht="15.75">
      <c r="G1261" s="19"/>
      <c r="H1261" s="19"/>
    </row>
    <row r="1262" spans="7:8" ht="15.75">
      <c r="G1262" s="19"/>
      <c r="H1262" s="19"/>
    </row>
    <row r="1263" spans="7:8" ht="15.75">
      <c r="G1263" s="19"/>
      <c r="H1263" s="19"/>
    </row>
    <row r="1264" spans="7:8" ht="15.75">
      <c r="G1264" s="19"/>
      <c r="H1264" s="19"/>
    </row>
    <row r="1265" spans="7:8" ht="15.75">
      <c r="G1265" s="19"/>
      <c r="H1265" s="19"/>
    </row>
    <row r="1266" spans="7:8" ht="15.75">
      <c r="G1266" s="19"/>
      <c r="H1266" s="19"/>
    </row>
    <row r="1267" spans="7:8" ht="15.75">
      <c r="G1267" s="19"/>
      <c r="H1267" s="19"/>
    </row>
    <row r="1268" spans="7:8" ht="15.75">
      <c r="G1268" s="19"/>
      <c r="H1268" s="19"/>
    </row>
    <row r="1269" spans="7:8" ht="15.75">
      <c r="G1269" s="19"/>
      <c r="H1269" s="19"/>
    </row>
    <row r="1270" spans="7:8" ht="15.75">
      <c r="G1270" s="19"/>
      <c r="H1270" s="19"/>
    </row>
    <row r="1271" spans="7:8" ht="15.75">
      <c r="G1271" s="19"/>
      <c r="H1271" s="19"/>
    </row>
    <row r="1272" spans="7:8" ht="15.75">
      <c r="G1272" s="19"/>
      <c r="H1272" s="19"/>
    </row>
    <row r="1273" spans="7:8" ht="15.75">
      <c r="G1273" s="19"/>
      <c r="H1273" s="19"/>
    </row>
    <row r="1274" spans="7:8" ht="15.75">
      <c r="G1274" s="19"/>
      <c r="H1274" s="19"/>
    </row>
    <row r="1275" spans="7:8" ht="15.75">
      <c r="G1275" s="19"/>
      <c r="H1275" s="19"/>
    </row>
    <row r="1276" spans="7:8" ht="15.75">
      <c r="G1276" s="19"/>
      <c r="H1276" s="19"/>
    </row>
    <row r="1277" spans="7:8" ht="15.75">
      <c r="G1277" s="19"/>
      <c r="H1277" s="19"/>
    </row>
    <row r="1278" spans="7:8" ht="15.75">
      <c r="G1278" s="19"/>
      <c r="H1278" s="19"/>
    </row>
    <row r="1279" spans="7:8" ht="15.75">
      <c r="G1279" s="19"/>
      <c r="H1279" s="19"/>
    </row>
    <row r="1280" spans="7:8" ht="15.75">
      <c r="G1280" s="19"/>
      <c r="H1280" s="19"/>
    </row>
    <row r="1281" spans="7:8" ht="15.75">
      <c r="G1281" s="19"/>
      <c r="H1281" s="19"/>
    </row>
    <row r="1282" spans="7:8" ht="15.75">
      <c r="G1282" s="19"/>
      <c r="H1282" s="19"/>
    </row>
    <row r="1283" spans="7:8" ht="15.75">
      <c r="G1283" s="19"/>
      <c r="H1283" s="19"/>
    </row>
    <row r="1284" spans="7:8" ht="15.75">
      <c r="G1284" s="19"/>
      <c r="H1284" s="19"/>
    </row>
    <row r="1285" spans="7:8" ht="15.75">
      <c r="G1285" s="19"/>
      <c r="H1285" s="19"/>
    </row>
    <row r="1286" spans="7:8" ht="15.75">
      <c r="G1286" s="19"/>
      <c r="H1286" s="19"/>
    </row>
    <row r="1287" spans="7:8" ht="15.75">
      <c r="G1287" s="19"/>
      <c r="H1287" s="19"/>
    </row>
    <row r="1288" spans="7:8" ht="15.75">
      <c r="G1288" s="19"/>
      <c r="H1288" s="19"/>
    </row>
    <row r="1289" spans="7:8" ht="15.75">
      <c r="G1289" s="19"/>
      <c r="H1289" s="19"/>
    </row>
    <row r="1290" spans="7:8" ht="15.75">
      <c r="G1290" s="19"/>
      <c r="H1290" s="19"/>
    </row>
    <row r="1291" spans="7:8" ht="15.75">
      <c r="G1291" s="19"/>
      <c r="H1291" s="19"/>
    </row>
    <row r="1292" spans="7:8" ht="15.75">
      <c r="G1292" s="19"/>
      <c r="H1292" s="19"/>
    </row>
    <row r="1293" spans="7:8" ht="15.75">
      <c r="G1293" s="19"/>
      <c r="H1293" s="19"/>
    </row>
    <row r="1294" spans="7:8" ht="15.75">
      <c r="G1294" s="19"/>
      <c r="H1294" s="19"/>
    </row>
    <row r="1295" spans="7:8" ht="15.75">
      <c r="G1295" s="19"/>
      <c r="H1295" s="19"/>
    </row>
    <row r="1296" spans="7:8" ht="15.75">
      <c r="G1296" s="19"/>
      <c r="H1296" s="19"/>
    </row>
    <row r="1297" spans="7:8" ht="15.75">
      <c r="G1297" s="19"/>
      <c r="H1297" s="19"/>
    </row>
    <row r="1298" spans="7:8" ht="15.75">
      <c r="G1298" s="19"/>
      <c r="H1298" s="19"/>
    </row>
    <row r="1299" spans="7:8" ht="15.75">
      <c r="G1299" s="19"/>
      <c r="H1299" s="19"/>
    </row>
    <row r="1300" spans="7:8" ht="15.75">
      <c r="G1300" s="19"/>
      <c r="H1300" s="19"/>
    </row>
    <row r="1301" spans="7:8" ht="15.75">
      <c r="G1301" s="19"/>
      <c r="H1301" s="19"/>
    </row>
    <row r="1302" spans="7:8" ht="15.75">
      <c r="G1302" s="19"/>
      <c r="H1302" s="19"/>
    </row>
    <row r="1303" spans="7:8" ht="15.75">
      <c r="G1303" s="19"/>
      <c r="H1303" s="19"/>
    </row>
    <row r="1304" spans="7:8" ht="15.75">
      <c r="G1304" s="19"/>
      <c r="H1304" s="19"/>
    </row>
    <row r="1305" spans="7:8" ht="15.75">
      <c r="G1305" s="19"/>
      <c r="H1305" s="19"/>
    </row>
    <row r="1306" spans="7:8" ht="15.75">
      <c r="G1306" s="19"/>
      <c r="H1306" s="19"/>
    </row>
    <row r="1307" spans="7:8" ht="15.75">
      <c r="G1307" s="19"/>
      <c r="H1307" s="19"/>
    </row>
    <row r="1308" spans="7:8" ht="15.75">
      <c r="G1308" s="19"/>
      <c r="H1308" s="19"/>
    </row>
    <row r="1309" spans="7:8" ht="15.75">
      <c r="G1309" s="19"/>
      <c r="H1309" s="19"/>
    </row>
    <row r="1310" spans="7:8" ht="15.75">
      <c r="G1310" s="19"/>
      <c r="H1310" s="19"/>
    </row>
    <row r="1311" spans="7:8" ht="15.75">
      <c r="G1311" s="19"/>
      <c r="H1311" s="19"/>
    </row>
    <row r="1312" spans="7:8" ht="15.75">
      <c r="G1312" s="19"/>
      <c r="H1312" s="19"/>
    </row>
    <row r="1313" spans="7:8" ht="15.75">
      <c r="G1313" s="19"/>
      <c r="H1313" s="19"/>
    </row>
    <row r="1314" spans="7:8" ht="15.75">
      <c r="G1314" s="19"/>
      <c r="H1314" s="19"/>
    </row>
    <row r="1315" spans="7:8" ht="15.75">
      <c r="G1315" s="19"/>
      <c r="H1315" s="19"/>
    </row>
    <row r="1316" spans="7:8" ht="15.75">
      <c r="G1316" s="19"/>
      <c r="H1316" s="19"/>
    </row>
    <row r="1317" spans="7:8" ht="15.75">
      <c r="G1317" s="19"/>
      <c r="H1317" s="19"/>
    </row>
    <row r="1318" spans="7:8" ht="15.75">
      <c r="G1318" s="19"/>
      <c r="H1318" s="19"/>
    </row>
    <row r="1319" spans="7:8" ht="15.75">
      <c r="G1319" s="19"/>
      <c r="H1319" s="19"/>
    </row>
    <row r="1320" spans="7:8" ht="15.75">
      <c r="G1320" s="19"/>
      <c r="H1320" s="19"/>
    </row>
    <row r="1321" spans="7:8" ht="15.75">
      <c r="G1321" s="19"/>
      <c r="H1321" s="19"/>
    </row>
    <row r="1322" spans="7:8" ht="15.75">
      <c r="G1322" s="19"/>
      <c r="H1322" s="19"/>
    </row>
    <row r="1323" spans="7:8" ht="15.75">
      <c r="G1323" s="19"/>
      <c r="H1323" s="19"/>
    </row>
    <row r="1324" spans="7:8" ht="15.75">
      <c r="G1324" s="19"/>
      <c r="H1324" s="19"/>
    </row>
    <row r="1325" spans="7:8" ht="15.75">
      <c r="G1325" s="19"/>
      <c r="H1325" s="19"/>
    </row>
    <row r="1326" spans="7:8" ht="15.75">
      <c r="G1326" s="19"/>
      <c r="H1326" s="19"/>
    </row>
    <row r="1327" spans="7:8" ht="15.75">
      <c r="G1327" s="19"/>
      <c r="H1327" s="19"/>
    </row>
    <row r="1328" spans="7:8" ht="15.75">
      <c r="G1328" s="19"/>
      <c r="H1328" s="19"/>
    </row>
    <row r="1329" spans="7:8" ht="15.75">
      <c r="G1329" s="19"/>
      <c r="H1329" s="19"/>
    </row>
    <row r="1330" spans="7:8" ht="15.75">
      <c r="G1330" s="19"/>
      <c r="H1330" s="19"/>
    </row>
    <row r="1331" spans="7:8" ht="15.75">
      <c r="G1331" s="19"/>
      <c r="H1331" s="19"/>
    </row>
    <row r="1332" spans="7:8" ht="15.75">
      <c r="G1332" s="19"/>
      <c r="H1332" s="19"/>
    </row>
    <row r="1333" spans="7:8" ht="15.75">
      <c r="G1333" s="19"/>
      <c r="H1333" s="19"/>
    </row>
    <row r="1334" spans="7:8" ht="15.75">
      <c r="G1334" s="19"/>
      <c r="H1334" s="19"/>
    </row>
    <row r="1335" spans="7:8" ht="15.75">
      <c r="G1335" s="19"/>
      <c r="H1335" s="19"/>
    </row>
    <row r="1336" spans="7:8" ht="15.75">
      <c r="G1336" s="19"/>
      <c r="H1336" s="19"/>
    </row>
    <row r="1337" spans="7:8" ht="15.75">
      <c r="G1337" s="19"/>
      <c r="H1337" s="19"/>
    </row>
    <row r="1338" spans="7:8" ht="15.75">
      <c r="G1338" s="19"/>
      <c r="H1338" s="19"/>
    </row>
    <row r="1339" spans="7:8" ht="15.75">
      <c r="G1339" s="19"/>
      <c r="H1339" s="19"/>
    </row>
    <row r="1340" spans="7:8" ht="15.75">
      <c r="G1340" s="19"/>
      <c r="H1340" s="19"/>
    </row>
    <row r="1341" spans="7:8" ht="15.75">
      <c r="G1341" s="19"/>
      <c r="H1341" s="19"/>
    </row>
    <row r="1342" spans="7:8" ht="15.75">
      <c r="G1342" s="19"/>
      <c r="H1342" s="19"/>
    </row>
    <row r="1343" spans="7:8" ht="15.75">
      <c r="G1343" s="19"/>
      <c r="H1343" s="19"/>
    </row>
    <row r="1344" spans="7:8" ht="15.75">
      <c r="G1344" s="19"/>
      <c r="H1344" s="19"/>
    </row>
    <row r="1345" spans="7:8" ht="15.75">
      <c r="G1345" s="19"/>
      <c r="H1345" s="19"/>
    </row>
    <row r="1346" spans="7:8" ht="15.75">
      <c r="G1346" s="19"/>
      <c r="H1346" s="19"/>
    </row>
    <row r="1347" spans="7:8" ht="15.75">
      <c r="G1347" s="19"/>
      <c r="H1347" s="19"/>
    </row>
    <row r="1348" spans="7:8" ht="15.75">
      <c r="G1348" s="19"/>
      <c r="H1348" s="19"/>
    </row>
    <row r="1349" spans="7:8" ht="15.75">
      <c r="G1349" s="19"/>
      <c r="H1349" s="19"/>
    </row>
    <row r="1350" spans="7:8" ht="15.75">
      <c r="G1350" s="19"/>
      <c r="H1350" s="19"/>
    </row>
    <row r="1351" spans="7:8" ht="15.75">
      <c r="G1351" s="19"/>
      <c r="H1351" s="19"/>
    </row>
    <row r="1352" spans="7:8" ht="15.75">
      <c r="G1352" s="19"/>
      <c r="H1352" s="19"/>
    </row>
    <row r="1353" spans="7:8" ht="15.75">
      <c r="G1353" s="19"/>
      <c r="H1353" s="19"/>
    </row>
    <row r="1354" spans="7:8" ht="15.75">
      <c r="G1354" s="19"/>
      <c r="H1354" s="19"/>
    </row>
    <row r="1355" spans="7:8" ht="15.75">
      <c r="G1355" s="19"/>
      <c r="H1355" s="19"/>
    </row>
    <row r="1356" spans="7:8" ht="15.75">
      <c r="G1356" s="19"/>
      <c r="H1356" s="19"/>
    </row>
    <row r="1357" spans="7:8" ht="15.75">
      <c r="G1357" s="19"/>
      <c r="H1357" s="19"/>
    </row>
    <row r="1358" spans="7:8" ht="15.75">
      <c r="G1358" s="19"/>
      <c r="H1358" s="19"/>
    </row>
    <row r="1359" spans="7:8" ht="15.75">
      <c r="G1359" s="19"/>
      <c r="H1359" s="19"/>
    </row>
    <row r="1360" spans="7:8" ht="15.75">
      <c r="G1360" s="19"/>
      <c r="H1360" s="19"/>
    </row>
    <row r="1361" spans="7:8" ht="15.75">
      <c r="G1361" s="19"/>
      <c r="H1361" s="19"/>
    </row>
    <row r="1362" spans="7:8" ht="15.75">
      <c r="G1362" s="19"/>
      <c r="H1362" s="19"/>
    </row>
    <row r="1363" spans="7:8" ht="15.75">
      <c r="G1363" s="19"/>
      <c r="H1363" s="19"/>
    </row>
    <row r="1364" spans="7:8" ht="15.75">
      <c r="G1364" s="19"/>
      <c r="H1364" s="19"/>
    </row>
    <row r="1365" spans="7:8" ht="15.75">
      <c r="G1365" s="19"/>
      <c r="H1365" s="19"/>
    </row>
    <row r="1366" spans="7:8" ht="15.75">
      <c r="G1366" s="19"/>
      <c r="H1366" s="19"/>
    </row>
    <row r="1367" spans="7:8" ht="15.75">
      <c r="G1367" s="19"/>
      <c r="H1367" s="19"/>
    </row>
    <row r="1368" spans="7:8" ht="15.75">
      <c r="G1368" s="19"/>
      <c r="H1368" s="19"/>
    </row>
    <row r="1369" spans="7:8" ht="15.75">
      <c r="G1369" s="19"/>
      <c r="H1369" s="19"/>
    </row>
    <row r="1370" spans="7:8" ht="15.75">
      <c r="G1370" s="19"/>
      <c r="H1370" s="19"/>
    </row>
    <row r="1371" spans="7:8" ht="15.75">
      <c r="G1371" s="19"/>
      <c r="H1371" s="19"/>
    </row>
    <row r="1372" spans="7:8" ht="15.75">
      <c r="G1372" s="19"/>
      <c r="H1372" s="19"/>
    </row>
    <row r="1373" spans="7:8" ht="15.75">
      <c r="G1373" s="19"/>
      <c r="H1373" s="19"/>
    </row>
    <row r="1374" spans="7:8" ht="15.75">
      <c r="G1374" s="19"/>
      <c r="H1374" s="19"/>
    </row>
    <row r="1375" spans="7:8" ht="15.75">
      <c r="G1375" s="19"/>
      <c r="H1375" s="19"/>
    </row>
    <row r="1376" spans="7:8" ht="15.75">
      <c r="G1376" s="19"/>
      <c r="H1376" s="19"/>
    </row>
    <row r="1377" spans="7:8" ht="15.75">
      <c r="G1377" s="19"/>
      <c r="H1377" s="19"/>
    </row>
    <row r="1378" spans="7:8" ht="15.75">
      <c r="G1378" s="19"/>
      <c r="H1378" s="19"/>
    </row>
    <row r="1379" spans="7:8" ht="15.75">
      <c r="G1379" s="19"/>
      <c r="H1379" s="19"/>
    </row>
    <row r="1380" spans="7:8" ht="15.75">
      <c r="G1380" s="19"/>
      <c r="H1380" s="19"/>
    </row>
    <row r="1381" spans="7:8" ht="15.75">
      <c r="G1381" s="19"/>
      <c r="H1381" s="19"/>
    </row>
    <row r="1382" spans="7:8" ht="15.75">
      <c r="G1382" s="19"/>
      <c r="H1382" s="19"/>
    </row>
    <row r="1383" spans="7:8" ht="15.75">
      <c r="G1383" s="19"/>
      <c r="H1383" s="19"/>
    </row>
    <row r="1384" spans="7:8" ht="15.75">
      <c r="G1384" s="19"/>
      <c r="H1384" s="19"/>
    </row>
    <row r="1385" spans="7:8" ht="15.75">
      <c r="G1385" s="19"/>
      <c r="H1385" s="19"/>
    </row>
    <row r="1386" spans="7:8" ht="15.75">
      <c r="G1386" s="19"/>
      <c r="H1386" s="19"/>
    </row>
    <row r="1387" spans="7:8" ht="15.75">
      <c r="G1387" s="19"/>
      <c r="H1387" s="19"/>
    </row>
    <row r="1388" spans="7:8" ht="15.75">
      <c r="G1388" s="19"/>
      <c r="H1388" s="19"/>
    </row>
    <row r="1389" spans="7:8" ht="15.75">
      <c r="G1389" s="19"/>
      <c r="H1389" s="19"/>
    </row>
    <row r="1390" spans="7:8" ht="15.75">
      <c r="G1390" s="19"/>
      <c r="H1390" s="19"/>
    </row>
    <row r="1391" spans="7:8" ht="15.75">
      <c r="G1391" s="19"/>
      <c r="H1391" s="19"/>
    </row>
    <row r="1392" spans="7:8" ht="15.75">
      <c r="G1392" s="19"/>
      <c r="H1392" s="19"/>
    </row>
    <row r="1393" spans="7:8" ht="15.75">
      <c r="G1393" s="19"/>
      <c r="H1393" s="19"/>
    </row>
    <row r="1394" spans="7:8" ht="15.75">
      <c r="G1394" s="19"/>
      <c r="H1394" s="19"/>
    </row>
    <row r="1395" spans="7:8" ht="15.75">
      <c r="G1395" s="19"/>
      <c r="H1395" s="19"/>
    </row>
    <row r="1396" spans="7:8" ht="15.75">
      <c r="G1396" s="19"/>
      <c r="H1396" s="19"/>
    </row>
    <row r="1397" spans="7:8" ht="15.75">
      <c r="G1397" s="19"/>
      <c r="H1397" s="19"/>
    </row>
    <row r="1398" spans="7:8" ht="15.75">
      <c r="G1398" s="19"/>
      <c r="H1398" s="19"/>
    </row>
    <row r="1399" spans="7:8" ht="15.75">
      <c r="G1399" s="19"/>
      <c r="H1399" s="19"/>
    </row>
    <row r="1400" spans="7:8" ht="15.75">
      <c r="G1400" s="19"/>
      <c r="H1400" s="19"/>
    </row>
    <row r="1401" spans="7:8" ht="15.75">
      <c r="G1401" s="19"/>
      <c r="H1401" s="19"/>
    </row>
    <row r="1402" spans="7:8" ht="15.75">
      <c r="G1402" s="19"/>
      <c r="H1402" s="19"/>
    </row>
    <row r="1403" spans="7:8" ht="15.75">
      <c r="G1403" s="19"/>
      <c r="H1403" s="19"/>
    </row>
    <row r="1404" spans="7:8" ht="15.75">
      <c r="G1404" s="19"/>
      <c r="H1404" s="19"/>
    </row>
    <row r="1405" spans="7:8" ht="15.75">
      <c r="G1405" s="19"/>
      <c r="H1405" s="19"/>
    </row>
    <row r="1406" spans="7:8" ht="15.75">
      <c r="G1406" s="19"/>
      <c r="H1406" s="19"/>
    </row>
    <row r="1407" spans="7:8" ht="15.75">
      <c r="G1407" s="19"/>
      <c r="H1407" s="19"/>
    </row>
    <row r="1408" spans="7:8" ht="15.75">
      <c r="G1408" s="19"/>
      <c r="H1408" s="19"/>
    </row>
    <row r="1409" spans="7:8" ht="15.75">
      <c r="G1409" s="19"/>
      <c r="H1409" s="19"/>
    </row>
    <row r="1410" spans="7:8" ht="15.75">
      <c r="G1410" s="19"/>
      <c r="H1410" s="19"/>
    </row>
    <row r="1411" spans="7:8" ht="15.75">
      <c r="G1411" s="19"/>
      <c r="H1411" s="19"/>
    </row>
    <row r="1412" spans="7:8" ht="15.75">
      <c r="G1412" s="19"/>
      <c r="H1412" s="19"/>
    </row>
    <row r="1413" spans="7:8" ht="15.75">
      <c r="G1413" s="19"/>
      <c r="H1413" s="19"/>
    </row>
    <row r="1414" spans="7:8" ht="15.75">
      <c r="G1414" s="19"/>
      <c r="H1414" s="19"/>
    </row>
    <row r="1415" spans="7:8" ht="15.75">
      <c r="G1415" s="19"/>
      <c r="H1415" s="19"/>
    </row>
    <row r="1416" spans="7:8" ht="15.75">
      <c r="G1416" s="19"/>
      <c r="H1416" s="19"/>
    </row>
    <row r="1417" spans="7:8" ht="15.75">
      <c r="G1417" s="19"/>
      <c r="H1417" s="19"/>
    </row>
    <row r="1418" spans="7:8" ht="15.75">
      <c r="G1418" s="19"/>
      <c r="H1418" s="19"/>
    </row>
    <row r="1419" spans="7:8" ht="15.75">
      <c r="G1419" s="19"/>
      <c r="H1419" s="19"/>
    </row>
    <row r="1420" spans="7:8" ht="15.75">
      <c r="G1420" s="19"/>
      <c r="H1420" s="19"/>
    </row>
    <row r="1421" spans="7:8" ht="15.75">
      <c r="G1421" s="19"/>
      <c r="H1421" s="19"/>
    </row>
    <row r="1422" spans="7:8" ht="15.75">
      <c r="G1422" s="19"/>
      <c r="H1422" s="19"/>
    </row>
    <row r="1423" spans="7:8" ht="15.75">
      <c r="G1423" s="19"/>
      <c r="H1423" s="19"/>
    </row>
    <row r="1424" spans="7:8" ht="15.75">
      <c r="G1424" s="19"/>
      <c r="H1424" s="19"/>
    </row>
    <row r="1425" spans="7:8" ht="15.75">
      <c r="G1425" s="19"/>
      <c r="H1425" s="19"/>
    </row>
    <row r="1426" spans="7:8" ht="15.75">
      <c r="G1426" s="19"/>
      <c r="H1426" s="19"/>
    </row>
    <row r="1427" spans="7:8" ht="15.75">
      <c r="G1427" s="19"/>
      <c r="H1427" s="19"/>
    </row>
    <row r="1428" spans="7:8" ht="15.75">
      <c r="G1428" s="19"/>
      <c r="H1428" s="19"/>
    </row>
    <row r="1429" spans="7:8" ht="15.75">
      <c r="G1429" s="19"/>
      <c r="H1429" s="19"/>
    </row>
    <row r="1430" spans="7:8" ht="15.75">
      <c r="G1430" s="19"/>
      <c r="H1430" s="19"/>
    </row>
    <row r="1431" spans="7:8" ht="15.75">
      <c r="G1431" s="19"/>
      <c r="H1431" s="19"/>
    </row>
    <row r="1432" spans="7:8" ht="15.75">
      <c r="G1432" s="19"/>
      <c r="H1432" s="19"/>
    </row>
    <row r="1433" spans="7:8" ht="15.75">
      <c r="G1433" s="19"/>
      <c r="H1433" s="19"/>
    </row>
    <row r="1434" spans="7:8" ht="15.75">
      <c r="G1434" s="19"/>
      <c r="H1434" s="19"/>
    </row>
    <row r="1435" spans="7:8" ht="15.75">
      <c r="G1435" s="19"/>
      <c r="H1435" s="19"/>
    </row>
    <row r="1436" spans="7:8" ht="15.75">
      <c r="G1436" s="19"/>
      <c r="H1436" s="19"/>
    </row>
    <row r="1437" spans="7:8" ht="15.75">
      <c r="G1437" s="19"/>
      <c r="H1437" s="19"/>
    </row>
    <row r="1438" spans="7:8" ht="15.75">
      <c r="G1438" s="19"/>
      <c r="H1438" s="19"/>
    </row>
    <row r="1439" spans="7:8" ht="15.75">
      <c r="G1439" s="19"/>
      <c r="H1439" s="19"/>
    </row>
    <row r="1440" spans="7:8" ht="15.75">
      <c r="G1440" s="19"/>
      <c r="H1440" s="19"/>
    </row>
    <row r="1441" spans="7:8" ht="15.75">
      <c r="G1441" s="19"/>
      <c r="H1441" s="19"/>
    </row>
    <row r="1442" spans="7:8" ht="15.75">
      <c r="G1442" s="19"/>
      <c r="H1442" s="19"/>
    </row>
    <row r="1443" spans="7:8" ht="15.75">
      <c r="G1443" s="19"/>
      <c r="H1443" s="19"/>
    </row>
    <row r="1444" spans="7:8" ht="15.75">
      <c r="G1444" s="19"/>
      <c r="H1444" s="19"/>
    </row>
    <row r="1445" spans="7:8" ht="15.75">
      <c r="G1445" s="19"/>
      <c r="H1445" s="19"/>
    </row>
    <row r="1446" spans="7:8" ht="15.75">
      <c r="G1446" s="19"/>
      <c r="H1446" s="19"/>
    </row>
    <row r="1447" spans="7:8" ht="15.75">
      <c r="G1447" s="19"/>
      <c r="H1447" s="19"/>
    </row>
    <row r="1448" spans="7:8" ht="15.75">
      <c r="G1448" s="19"/>
      <c r="H1448" s="19"/>
    </row>
    <row r="1449" spans="7:8" ht="15.75">
      <c r="G1449" s="19"/>
      <c r="H1449" s="19"/>
    </row>
    <row r="1450" spans="7:8" ht="15.75">
      <c r="G1450" s="19"/>
      <c r="H1450" s="19"/>
    </row>
    <row r="1451" spans="7:8" ht="15.75">
      <c r="G1451" s="19"/>
      <c r="H1451" s="19"/>
    </row>
    <row r="1452" spans="7:8" ht="15.75">
      <c r="G1452" s="19"/>
      <c r="H1452" s="19"/>
    </row>
    <row r="1453" spans="7:8" ht="15.75">
      <c r="G1453" s="19"/>
      <c r="H1453" s="19"/>
    </row>
    <row r="1454" spans="7:8" ht="15.75">
      <c r="G1454" s="19"/>
      <c r="H1454" s="19"/>
    </row>
    <row r="1455" spans="7:8" ht="15.75">
      <c r="G1455" s="19"/>
      <c r="H1455" s="19"/>
    </row>
    <row r="1456" spans="7:8" ht="15.75">
      <c r="G1456" s="19"/>
      <c r="H1456" s="19"/>
    </row>
    <row r="1457" spans="7:8" ht="15.75">
      <c r="G1457" s="19"/>
      <c r="H1457" s="19"/>
    </row>
    <row r="1458" spans="7:8" ht="15.75">
      <c r="G1458" s="19"/>
      <c r="H1458" s="19"/>
    </row>
    <row r="1459" spans="7:8" ht="15.75">
      <c r="G1459" s="19"/>
      <c r="H1459" s="19"/>
    </row>
    <row r="1460" spans="7:8" ht="15.75">
      <c r="G1460" s="19"/>
      <c r="H1460" s="19"/>
    </row>
    <row r="1461" spans="7:8" ht="15.75">
      <c r="G1461" s="19"/>
      <c r="H1461" s="19"/>
    </row>
    <row r="1462" spans="7:8" ht="15.75">
      <c r="G1462" s="19"/>
      <c r="H1462" s="19"/>
    </row>
    <row r="1463" spans="7:8" ht="15.75">
      <c r="G1463" s="19"/>
      <c r="H1463" s="19"/>
    </row>
    <row r="1464" spans="7:8" ht="15.75">
      <c r="G1464" s="19"/>
      <c r="H1464" s="19"/>
    </row>
    <row r="1465" spans="7:8" ht="15.75">
      <c r="G1465" s="19"/>
      <c r="H1465" s="19"/>
    </row>
    <row r="1466" spans="7:8" ht="15.75">
      <c r="G1466" s="19"/>
      <c r="H1466" s="19"/>
    </row>
    <row r="1467" spans="7:8" ht="15.75">
      <c r="G1467" s="19"/>
      <c r="H1467" s="19"/>
    </row>
    <row r="1468" spans="7:8" ht="15.75">
      <c r="G1468" s="19"/>
      <c r="H1468" s="19"/>
    </row>
    <row r="1469" spans="7:8" ht="15.75">
      <c r="G1469" s="19"/>
      <c r="H1469" s="19"/>
    </row>
    <row r="1470" spans="7:8" ht="15.75">
      <c r="G1470" s="19"/>
      <c r="H1470" s="19"/>
    </row>
    <row r="1471" spans="7:8" ht="15.75">
      <c r="G1471" s="19"/>
      <c r="H1471" s="19"/>
    </row>
    <row r="1472" spans="7:8" ht="15.75">
      <c r="G1472" s="19"/>
      <c r="H1472" s="19"/>
    </row>
    <row r="1473" spans="7:8" ht="15.75">
      <c r="G1473" s="19"/>
      <c r="H1473" s="19"/>
    </row>
    <row r="1474" spans="7:8" ht="15.75">
      <c r="G1474" s="19"/>
      <c r="H1474" s="19"/>
    </row>
    <row r="1475" spans="7:8" ht="15.75">
      <c r="G1475" s="19"/>
      <c r="H1475" s="19"/>
    </row>
    <row r="1476" spans="7:8" ht="15.75">
      <c r="G1476" s="19"/>
      <c r="H1476" s="19"/>
    </row>
    <row r="1477" spans="7:8" ht="15.75">
      <c r="G1477" s="19"/>
      <c r="H1477" s="19"/>
    </row>
    <row r="1478" spans="7:8" ht="15.75">
      <c r="G1478" s="19"/>
      <c r="H1478" s="19"/>
    </row>
    <row r="1479" spans="7:8" ht="15.75">
      <c r="G1479" s="19"/>
      <c r="H1479" s="19"/>
    </row>
    <row r="1480" spans="7:8" ht="15.75">
      <c r="G1480" s="19"/>
      <c r="H1480" s="19"/>
    </row>
    <row r="1481" spans="7:8" ht="15.75">
      <c r="G1481" s="19"/>
      <c r="H1481" s="19"/>
    </row>
    <row r="1482" spans="7:8" ht="15.75">
      <c r="G1482" s="19"/>
      <c r="H1482" s="19"/>
    </row>
    <row r="1483" spans="7:8" ht="15.75">
      <c r="G1483" s="19"/>
      <c r="H1483" s="19"/>
    </row>
    <row r="1484" spans="7:8" ht="15.75">
      <c r="G1484" s="19"/>
      <c r="H1484" s="19"/>
    </row>
    <row r="1485" spans="7:8" ht="15.75">
      <c r="G1485" s="19"/>
      <c r="H1485" s="19"/>
    </row>
    <row r="1486" spans="7:8" ht="15.75">
      <c r="G1486" s="19"/>
      <c r="H1486" s="19"/>
    </row>
    <row r="1487" spans="7:8" ht="15.75">
      <c r="G1487" s="19"/>
      <c r="H1487" s="19"/>
    </row>
    <row r="1488" spans="7:8" ht="15.75">
      <c r="G1488" s="19"/>
      <c r="H1488" s="19"/>
    </row>
    <row r="1489" spans="7:8" ht="15.75">
      <c r="G1489" s="19"/>
      <c r="H1489" s="19"/>
    </row>
    <row r="1490" spans="7:8" ht="15.75">
      <c r="G1490" s="19"/>
      <c r="H1490" s="19"/>
    </row>
    <row r="1491" spans="7:8" ht="15.75">
      <c r="G1491" s="19"/>
      <c r="H1491" s="19"/>
    </row>
    <row r="1492" spans="7:8" ht="15.75">
      <c r="G1492" s="19"/>
      <c r="H1492" s="19"/>
    </row>
    <row r="1493" spans="7:8" ht="15.75">
      <c r="G1493" s="19"/>
      <c r="H1493" s="19"/>
    </row>
    <row r="1494" spans="7:8" ht="15.75">
      <c r="G1494" s="19"/>
      <c r="H1494" s="19"/>
    </row>
    <row r="1495" spans="7:8" ht="15.75">
      <c r="G1495" s="19"/>
      <c r="H1495" s="19"/>
    </row>
    <row r="1496" spans="7:8" ht="15.75">
      <c r="G1496" s="19"/>
      <c r="H1496" s="19"/>
    </row>
    <row r="1497" spans="7:8" ht="15.75">
      <c r="G1497" s="19"/>
      <c r="H1497" s="19"/>
    </row>
    <row r="1498" spans="7:8" ht="15.75">
      <c r="G1498" s="19"/>
      <c r="H1498" s="19"/>
    </row>
    <row r="1499" spans="7:8" ht="15.75">
      <c r="G1499" s="19"/>
      <c r="H1499" s="19"/>
    </row>
    <row r="1500" spans="7:8" ht="15.75">
      <c r="G1500" s="19"/>
      <c r="H1500" s="19"/>
    </row>
    <row r="1501" spans="7:8" ht="15.75">
      <c r="G1501" s="19"/>
      <c r="H1501" s="19"/>
    </row>
    <row r="1502" spans="7:8" ht="15.75">
      <c r="G1502" s="19"/>
      <c r="H1502" s="19"/>
    </row>
    <row r="1503" spans="7:8" ht="15.75">
      <c r="G1503" s="19"/>
      <c r="H1503" s="19"/>
    </row>
    <row r="1504" spans="7:8" ht="15.75">
      <c r="G1504" s="19"/>
      <c r="H1504" s="19"/>
    </row>
    <row r="1505" spans="7:8" ht="15.75">
      <c r="G1505" s="19"/>
      <c r="H1505" s="19"/>
    </row>
    <row r="1506" spans="7:8" ht="15.75">
      <c r="G1506" s="19"/>
      <c r="H1506" s="19"/>
    </row>
    <row r="1507" spans="7:8" ht="15.75">
      <c r="G1507" s="19"/>
      <c r="H1507" s="19"/>
    </row>
    <row r="1508" spans="7:8" ht="15.75">
      <c r="G1508" s="19"/>
      <c r="H1508" s="19"/>
    </row>
    <row r="1509" spans="7:8" ht="15.75">
      <c r="G1509" s="19"/>
      <c r="H1509" s="19"/>
    </row>
    <row r="1510" spans="7:8" ht="15.75">
      <c r="G1510" s="19"/>
      <c r="H1510" s="19"/>
    </row>
    <row r="1511" spans="7:8" ht="15.75">
      <c r="G1511" s="19"/>
      <c r="H1511" s="19"/>
    </row>
    <row r="1512" spans="7:8" ht="15.75">
      <c r="G1512" s="19"/>
      <c r="H1512" s="19"/>
    </row>
    <row r="1513" spans="7:8" ht="15.75">
      <c r="G1513" s="19"/>
      <c r="H1513" s="19"/>
    </row>
    <row r="1514" spans="7:8" ht="15.75">
      <c r="G1514" s="19"/>
      <c r="H1514" s="19"/>
    </row>
    <row r="1515" spans="7:8" ht="15.75">
      <c r="G1515" s="19"/>
      <c r="H1515" s="19"/>
    </row>
    <row r="1516" spans="7:8" ht="15.75">
      <c r="G1516" s="19"/>
      <c r="H1516" s="19"/>
    </row>
    <row r="1517" spans="7:8" ht="15.75">
      <c r="G1517" s="19"/>
      <c r="H1517" s="19"/>
    </row>
    <row r="1518" spans="7:8" ht="15.75">
      <c r="G1518" s="19"/>
      <c r="H1518" s="19"/>
    </row>
    <row r="1519" spans="7:8" ht="15.75">
      <c r="G1519" s="19"/>
      <c r="H1519" s="19"/>
    </row>
    <row r="1520" spans="7:8" ht="15.75">
      <c r="G1520" s="19"/>
      <c r="H1520" s="19"/>
    </row>
    <row r="1521" spans="7:8" ht="15.75">
      <c r="G1521" s="19"/>
      <c r="H1521" s="19"/>
    </row>
    <row r="1522" spans="7:8" ht="15.75">
      <c r="G1522" s="19"/>
      <c r="H1522" s="19"/>
    </row>
    <row r="1523" spans="7:8" ht="15.75">
      <c r="G1523" s="19"/>
      <c r="H1523" s="19"/>
    </row>
    <row r="1524" spans="7:8" ht="15.75">
      <c r="G1524" s="19"/>
      <c r="H1524" s="19"/>
    </row>
    <row r="1525" spans="7:8" ht="15.75">
      <c r="G1525" s="19"/>
      <c r="H1525" s="19"/>
    </row>
    <row r="1526" spans="7:8" ht="15.75">
      <c r="G1526" s="19"/>
      <c r="H1526" s="19"/>
    </row>
    <row r="1527" spans="7:8" ht="15.75">
      <c r="G1527" s="19"/>
      <c r="H1527" s="19"/>
    </row>
    <row r="1528" spans="7:8" ht="15.75">
      <c r="G1528" s="19"/>
      <c r="H1528" s="19"/>
    </row>
    <row r="1529" spans="7:8" ht="15.75">
      <c r="G1529" s="19"/>
      <c r="H1529" s="19"/>
    </row>
    <row r="1530" spans="7:8" ht="15.75">
      <c r="G1530" s="19"/>
      <c r="H1530" s="19"/>
    </row>
    <row r="1531" spans="7:8" ht="15.75">
      <c r="G1531" s="19"/>
      <c r="H1531" s="19"/>
    </row>
    <row r="1532" spans="7:8" ht="15.75">
      <c r="G1532" s="19"/>
      <c r="H1532" s="19"/>
    </row>
    <row r="1533" spans="7:8" ht="15.75">
      <c r="G1533" s="19"/>
      <c r="H1533" s="19"/>
    </row>
    <row r="1534" spans="7:8" ht="15.75">
      <c r="G1534" s="19"/>
      <c r="H1534" s="19"/>
    </row>
    <row r="1535" spans="7:8" ht="15.75">
      <c r="G1535" s="19"/>
      <c r="H1535" s="19"/>
    </row>
    <row r="1536" spans="7:8" ht="15.75">
      <c r="G1536" s="19"/>
      <c r="H1536" s="19"/>
    </row>
    <row r="1537" spans="7:8" ht="15.75">
      <c r="G1537" s="19"/>
      <c r="H1537" s="19"/>
    </row>
    <row r="1538" spans="7:8" ht="15.75">
      <c r="G1538" s="19"/>
      <c r="H1538" s="19"/>
    </row>
    <row r="1539" spans="7:8" ht="15.75">
      <c r="G1539" s="19"/>
      <c r="H1539" s="19"/>
    </row>
    <row r="1540" spans="7:8" ht="15.75">
      <c r="G1540" s="19"/>
      <c r="H1540" s="19"/>
    </row>
    <row r="1541" spans="7:8" ht="15.75">
      <c r="G1541" s="19"/>
      <c r="H1541" s="19"/>
    </row>
    <row r="1542" spans="7:8" ht="15.75">
      <c r="G1542" s="19"/>
      <c r="H1542" s="19"/>
    </row>
    <row r="1543" spans="7:8" ht="15.75">
      <c r="G1543" s="19"/>
      <c r="H1543" s="19"/>
    </row>
    <row r="1544" spans="7:8" ht="15.75">
      <c r="G1544" s="19"/>
      <c r="H1544" s="19"/>
    </row>
    <row r="1545" spans="7:8" ht="15.75">
      <c r="G1545" s="19"/>
      <c r="H1545" s="19"/>
    </row>
    <row r="1546" spans="7:8" ht="15.75">
      <c r="G1546" s="19"/>
      <c r="H1546" s="19"/>
    </row>
    <row r="1547" spans="7:8" ht="15.75">
      <c r="G1547" s="19"/>
      <c r="H1547" s="19"/>
    </row>
    <row r="1548" spans="7:8" ht="15.75">
      <c r="G1548" s="19"/>
      <c r="H1548" s="19"/>
    </row>
    <row r="1549" spans="7:8" ht="15.75">
      <c r="G1549" s="19"/>
      <c r="H1549" s="19"/>
    </row>
    <row r="1550" spans="7:8" ht="15.75">
      <c r="G1550" s="19"/>
      <c r="H1550" s="19"/>
    </row>
    <row r="1551" spans="7:8" ht="15.75">
      <c r="G1551" s="19"/>
      <c r="H1551" s="19"/>
    </row>
    <row r="1552" spans="7:8" ht="15.75">
      <c r="G1552" s="19"/>
      <c r="H1552" s="19"/>
    </row>
    <row r="1553" spans="7:8" ht="15.75">
      <c r="G1553" s="19"/>
      <c r="H1553" s="19"/>
    </row>
    <row r="1554" spans="7:8" ht="15.75">
      <c r="G1554" s="19"/>
      <c r="H1554" s="19"/>
    </row>
    <row r="1555" spans="7:8" ht="15.75">
      <c r="G1555" s="19"/>
      <c r="H1555" s="19"/>
    </row>
    <row r="1556" spans="7:8" ht="15.75">
      <c r="G1556" s="19"/>
      <c r="H1556" s="19"/>
    </row>
    <row r="1557" spans="7:8" ht="15.75">
      <c r="G1557" s="19"/>
      <c r="H1557" s="19"/>
    </row>
    <row r="1558" spans="7:8" ht="15.75">
      <c r="G1558" s="19"/>
      <c r="H1558" s="19"/>
    </row>
    <row r="1559" spans="7:8" ht="15.75">
      <c r="G1559" s="19"/>
      <c r="H1559" s="19"/>
    </row>
    <row r="1560" spans="7:8" ht="15.75">
      <c r="G1560" s="19"/>
      <c r="H1560" s="19"/>
    </row>
    <row r="1561" spans="7:8" ht="15.75">
      <c r="G1561" s="19"/>
      <c r="H1561" s="19"/>
    </row>
    <row r="1562" spans="7:8" ht="15.75">
      <c r="G1562" s="19"/>
      <c r="H1562" s="19"/>
    </row>
    <row r="1563" spans="7:8" ht="15.75">
      <c r="G1563" s="19"/>
      <c r="H1563" s="19"/>
    </row>
    <row r="1564" spans="7:8" ht="15.75">
      <c r="G1564" s="19"/>
      <c r="H1564" s="19"/>
    </row>
    <row r="1565" spans="7:8" ht="15.75">
      <c r="G1565" s="19"/>
      <c r="H1565" s="19"/>
    </row>
    <row r="1566" spans="7:8" ht="15.75">
      <c r="G1566" s="19"/>
      <c r="H1566" s="19"/>
    </row>
    <row r="1567" spans="7:8" ht="15.75">
      <c r="G1567" s="19"/>
      <c r="H1567" s="19"/>
    </row>
    <row r="1568" spans="7:8" ht="15.75">
      <c r="G1568" s="19"/>
      <c r="H1568" s="19"/>
    </row>
    <row r="1569" spans="7:8" ht="15.75">
      <c r="G1569" s="19"/>
      <c r="H1569" s="19"/>
    </row>
    <row r="1570" spans="7:8" ht="15.75">
      <c r="G1570" s="19"/>
      <c r="H1570" s="19"/>
    </row>
    <row r="1571" spans="7:8" ht="15.75">
      <c r="G1571" s="19"/>
      <c r="H1571" s="19"/>
    </row>
    <row r="1572" spans="7:8" ht="15.75">
      <c r="G1572" s="19"/>
      <c r="H1572" s="19"/>
    </row>
    <row r="1573" spans="7:8" ht="15.75">
      <c r="G1573" s="19"/>
      <c r="H1573" s="19"/>
    </row>
    <row r="1574" spans="7:8" ht="15.75">
      <c r="G1574" s="19"/>
      <c r="H1574" s="19"/>
    </row>
    <row r="1575" spans="7:8" ht="15.75">
      <c r="G1575" s="19"/>
      <c r="H1575" s="19"/>
    </row>
    <row r="1576" spans="7:8" ht="15.75">
      <c r="G1576" s="19"/>
      <c r="H1576" s="19"/>
    </row>
    <row r="1577" spans="7:8" ht="15.75">
      <c r="G1577" s="19"/>
      <c r="H1577" s="19"/>
    </row>
    <row r="1578" spans="7:8" ht="15.75">
      <c r="G1578" s="19"/>
      <c r="H1578" s="19"/>
    </row>
    <row r="1579" spans="7:8" ht="15.75">
      <c r="G1579" s="19"/>
      <c r="H1579" s="19"/>
    </row>
    <row r="1580" spans="7:8" ht="15.75">
      <c r="G1580" s="19"/>
      <c r="H1580" s="19"/>
    </row>
    <row r="1581" spans="7:8" ht="15.75">
      <c r="G1581" s="19"/>
      <c r="H1581" s="19"/>
    </row>
    <row r="1582" spans="7:8" ht="15.75">
      <c r="G1582" s="19"/>
      <c r="H1582" s="19"/>
    </row>
    <row r="1583" spans="7:8" ht="15.75">
      <c r="G1583" s="19"/>
      <c r="H1583" s="19"/>
    </row>
    <row r="1584" spans="7:8" ht="15.75">
      <c r="G1584" s="19"/>
      <c r="H1584" s="19"/>
    </row>
    <row r="1585" spans="7:8" ht="15.75">
      <c r="G1585" s="19"/>
      <c r="H1585" s="19"/>
    </row>
    <row r="1586" spans="7:8" ht="15.75">
      <c r="G1586" s="19"/>
      <c r="H1586" s="19"/>
    </row>
    <row r="1587" spans="7:8" ht="15.75">
      <c r="G1587" s="19"/>
      <c r="H1587" s="19"/>
    </row>
    <row r="1588" spans="7:8" ht="15.75">
      <c r="G1588" s="19"/>
      <c r="H1588" s="19"/>
    </row>
    <row r="1589" spans="7:8" ht="15.75">
      <c r="G1589" s="19"/>
      <c r="H1589" s="19"/>
    </row>
    <row r="1590" spans="7:8" ht="15.75">
      <c r="G1590" s="19"/>
      <c r="H1590" s="19"/>
    </row>
    <row r="1591" spans="7:8" ht="15.75">
      <c r="G1591" s="19"/>
      <c r="H1591" s="19"/>
    </row>
    <row r="1592" spans="7:8" ht="15.75">
      <c r="G1592" s="19"/>
      <c r="H1592" s="19"/>
    </row>
    <row r="1593" spans="7:8" ht="15.75">
      <c r="G1593" s="19"/>
      <c r="H1593" s="19"/>
    </row>
    <row r="1594" spans="7:8" ht="15.75">
      <c r="G1594" s="19"/>
      <c r="H1594" s="19"/>
    </row>
    <row r="1595" spans="7:8" ht="15.75">
      <c r="G1595" s="19"/>
      <c r="H1595" s="19"/>
    </row>
    <row r="1596" spans="7:8" ht="15.75">
      <c r="G1596" s="19"/>
      <c r="H1596" s="19"/>
    </row>
    <row r="1597" spans="7:8" ht="15.75">
      <c r="G1597" s="19"/>
      <c r="H1597" s="19"/>
    </row>
    <row r="1598" spans="7:8" ht="15.75">
      <c r="G1598" s="19"/>
      <c r="H1598" s="19"/>
    </row>
    <row r="1599" spans="7:8" ht="15.75">
      <c r="G1599" s="19"/>
      <c r="H1599" s="19"/>
    </row>
    <row r="1600" spans="7:8" ht="15.75">
      <c r="G1600" s="19"/>
      <c r="H1600" s="19"/>
    </row>
    <row r="1601" spans="7:8" ht="15.75">
      <c r="G1601" s="19"/>
      <c r="H1601" s="19"/>
    </row>
    <row r="1602" spans="7:8" ht="15.75">
      <c r="G1602" s="19"/>
      <c r="H1602" s="19"/>
    </row>
    <row r="1603" spans="7:8" ht="15.75">
      <c r="G1603" s="19"/>
      <c r="H1603" s="19"/>
    </row>
    <row r="1604" spans="7:8" ht="15.75">
      <c r="G1604" s="19"/>
      <c r="H1604" s="19"/>
    </row>
    <row r="1605" spans="7:8" ht="15.75">
      <c r="G1605" s="19"/>
      <c r="H1605" s="19"/>
    </row>
    <row r="1606" spans="7:8" ht="15.75">
      <c r="G1606" s="19"/>
      <c r="H1606" s="19"/>
    </row>
    <row r="1607" spans="7:8" ht="15.75">
      <c r="G1607" s="19"/>
      <c r="H1607" s="19"/>
    </row>
    <row r="1608" spans="7:8" ht="15.75">
      <c r="G1608" s="19"/>
      <c r="H1608" s="19"/>
    </row>
    <row r="1609" spans="7:8" ht="15.75">
      <c r="G1609" s="19"/>
      <c r="H1609" s="19"/>
    </row>
    <row r="1610" spans="7:8" ht="15.75">
      <c r="G1610" s="19"/>
      <c r="H1610" s="19"/>
    </row>
    <row r="1611" spans="7:8" ht="15.75">
      <c r="G1611" s="19"/>
      <c r="H1611" s="19"/>
    </row>
    <row r="1612" spans="7:8" ht="15.75">
      <c r="G1612" s="19"/>
      <c r="H1612" s="19"/>
    </row>
    <row r="1613" spans="7:8" ht="15.75">
      <c r="G1613" s="19"/>
      <c r="H1613" s="19"/>
    </row>
    <row r="1614" spans="7:8" ht="15.75">
      <c r="G1614" s="19"/>
      <c r="H1614" s="19"/>
    </row>
    <row r="1615" spans="7:8" ht="15.75">
      <c r="G1615" s="19"/>
      <c r="H1615" s="19"/>
    </row>
    <row r="1616" spans="7:8" ht="15.75">
      <c r="G1616" s="19"/>
      <c r="H1616" s="19"/>
    </row>
    <row r="1617" spans="7:8" ht="15.75">
      <c r="G1617" s="19"/>
      <c r="H1617" s="19"/>
    </row>
    <row r="1618" spans="7:8" ht="15.75">
      <c r="G1618" s="19"/>
      <c r="H1618" s="19"/>
    </row>
    <row r="1619" spans="7:8" ht="15.75">
      <c r="G1619" s="19"/>
      <c r="H1619" s="19"/>
    </row>
    <row r="1620" spans="7:8" ht="15.75">
      <c r="G1620" s="19"/>
      <c r="H1620" s="19"/>
    </row>
    <row r="1621" spans="7:8" ht="15.75">
      <c r="G1621" s="19"/>
      <c r="H1621" s="19"/>
    </row>
    <row r="1622" spans="7:8" ht="15.75">
      <c r="G1622" s="19"/>
      <c r="H1622" s="19"/>
    </row>
    <row r="1623" spans="7:8" ht="15.75">
      <c r="G1623" s="19"/>
      <c r="H1623" s="19"/>
    </row>
    <row r="1624" spans="7:8" ht="15.75">
      <c r="G1624" s="19"/>
      <c r="H1624" s="19"/>
    </row>
    <row r="1625" spans="7:8" ht="15.75">
      <c r="G1625" s="19"/>
      <c r="H1625" s="19"/>
    </row>
    <row r="1626" spans="7:8" ht="15.75">
      <c r="G1626" s="19"/>
      <c r="H1626" s="19"/>
    </row>
    <row r="1627" spans="7:8" ht="15.75">
      <c r="G1627" s="19"/>
      <c r="H1627" s="19"/>
    </row>
    <row r="1628" spans="7:8" ht="15.75">
      <c r="G1628" s="19"/>
      <c r="H1628" s="19"/>
    </row>
    <row r="1629" spans="7:8" ht="15.75">
      <c r="G1629" s="19"/>
      <c r="H1629" s="19"/>
    </row>
    <row r="1630" spans="7:8" ht="15.75">
      <c r="G1630" s="19"/>
      <c r="H1630" s="19"/>
    </row>
    <row r="1631" spans="7:8" ht="15.75">
      <c r="G1631" s="19"/>
      <c r="H1631" s="19"/>
    </row>
    <row r="1632" spans="7:8" ht="15.75">
      <c r="G1632" s="19"/>
      <c r="H1632" s="19"/>
    </row>
    <row r="1633" spans="7:8" ht="15.75">
      <c r="G1633" s="19"/>
      <c r="H1633" s="19"/>
    </row>
    <row r="1634" spans="7:8" ht="15.75">
      <c r="G1634" s="19"/>
      <c r="H1634" s="19"/>
    </row>
    <row r="1635" spans="7:8" ht="15.75">
      <c r="G1635" s="19"/>
      <c r="H1635" s="19"/>
    </row>
    <row r="1636" spans="7:8" ht="15.75">
      <c r="G1636" s="19"/>
      <c r="H1636" s="19"/>
    </row>
    <row r="1637" spans="7:8" ht="15.75">
      <c r="G1637" s="19"/>
      <c r="H1637" s="19"/>
    </row>
    <row r="1638" spans="7:8" ht="15.75">
      <c r="G1638" s="19"/>
      <c r="H1638" s="19"/>
    </row>
    <row r="1639" spans="7:8" ht="15.75">
      <c r="G1639" s="19"/>
      <c r="H1639" s="19"/>
    </row>
    <row r="1640" spans="7:8" ht="15.75">
      <c r="G1640" s="19"/>
      <c r="H1640" s="19"/>
    </row>
    <row r="1641" spans="7:8" ht="15.75">
      <c r="G1641" s="19"/>
      <c r="H1641" s="19"/>
    </row>
    <row r="1642" spans="7:8" ht="15.75">
      <c r="G1642" s="19"/>
      <c r="H1642" s="19"/>
    </row>
    <row r="1643" spans="7:8" ht="15.75">
      <c r="G1643" s="19"/>
      <c r="H1643" s="19"/>
    </row>
    <row r="1644" spans="7:8" ht="15.75">
      <c r="G1644" s="19"/>
      <c r="H1644" s="19"/>
    </row>
    <row r="1645" spans="7:8" ht="15.75">
      <c r="G1645" s="19"/>
      <c r="H1645" s="19"/>
    </row>
    <row r="1646" spans="7:8" ht="15.75">
      <c r="G1646" s="19"/>
      <c r="H1646" s="19"/>
    </row>
    <row r="1647" spans="7:8" ht="15.75">
      <c r="G1647" s="19"/>
      <c r="H1647" s="19"/>
    </row>
    <row r="1648" spans="7:8" ht="15.75">
      <c r="G1648" s="19"/>
      <c r="H1648" s="19"/>
    </row>
    <row r="1649" spans="7:8" ht="15.75">
      <c r="G1649" s="19"/>
      <c r="H1649" s="19"/>
    </row>
    <row r="1650" spans="7:8" ht="15.75">
      <c r="G1650" s="19"/>
      <c r="H1650" s="19"/>
    </row>
    <row r="1651" spans="7:8" ht="15.75">
      <c r="G1651" s="19"/>
      <c r="H1651" s="19"/>
    </row>
    <row r="1652" spans="7:8" ht="15.75">
      <c r="G1652" s="19"/>
      <c r="H1652" s="19"/>
    </row>
    <row r="1653" spans="7:8" ht="15.75">
      <c r="G1653" s="19"/>
      <c r="H1653" s="19"/>
    </row>
    <row r="1654" spans="7:8" ht="15.75">
      <c r="G1654" s="19"/>
      <c r="H1654" s="19"/>
    </row>
    <row r="1655" spans="7:8" ht="15.75">
      <c r="G1655" s="19"/>
      <c r="H1655" s="19"/>
    </row>
    <row r="1656" spans="7:8" ht="15.75">
      <c r="G1656" s="19"/>
      <c r="H1656" s="19"/>
    </row>
    <row r="1657" spans="7:8" ht="15.75">
      <c r="G1657" s="19"/>
      <c r="H1657" s="19"/>
    </row>
    <row r="1658" spans="7:8" ht="15.75">
      <c r="G1658" s="19"/>
      <c r="H1658" s="19"/>
    </row>
    <row r="1659" spans="7:8" ht="15.75">
      <c r="G1659" s="19"/>
      <c r="H1659" s="19"/>
    </row>
    <row r="1660" spans="7:8" ht="15.75">
      <c r="G1660" s="19"/>
      <c r="H1660" s="19"/>
    </row>
    <row r="1661" spans="7:8" ht="15.75">
      <c r="G1661" s="19"/>
      <c r="H1661" s="19"/>
    </row>
    <row r="1662" spans="7:8" ht="15.75">
      <c r="G1662" s="19"/>
      <c r="H1662" s="19"/>
    </row>
    <row r="1663" spans="7:8" ht="15.75">
      <c r="G1663" s="19"/>
      <c r="H1663" s="19"/>
    </row>
    <row r="1664" spans="7:8" ht="15.75">
      <c r="G1664" s="19"/>
      <c r="H1664" s="19"/>
    </row>
    <row r="1665" spans="7:8" ht="15.75">
      <c r="G1665" s="19"/>
      <c r="H1665" s="19"/>
    </row>
    <row r="1666" spans="7:8" ht="15.75">
      <c r="G1666" s="19"/>
      <c r="H1666" s="19"/>
    </row>
    <row r="1667" spans="7:8" ht="15.75">
      <c r="G1667" s="19"/>
      <c r="H1667" s="19"/>
    </row>
    <row r="1668" spans="7:8" ht="15.75">
      <c r="G1668" s="19"/>
      <c r="H1668" s="19"/>
    </row>
    <row r="1669" spans="7:8" ht="15.75">
      <c r="G1669" s="19"/>
      <c r="H1669" s="19"/>
    </row>
    <row r="1670" spans="7:8" ht="15.75">
      <c r="G1670" s="19"/>
      <c r="H1670" s="19"/>
    </row>
    <row r="1671" spans="7:8" ht="15.75">
      <c r="G1671" s="19"/>
      <c r="H1671" s="19"/>
    </row>
    <row r="1672" spans="7:8" ht="15.75">
      <c r="G1672" s="19"/>
      <c r="H1672" s="19"/>
    </row>
    <row r="1673" spans="7:8" ht="15.75">
      <c r="G1673" s="19"/>
      <c r="H1673" s="19"/>
    </row>
    <row r="1674" spans="7:8" ht="15.75">
      <c r="G1674" s="19"/>
      <c r="H1674" s="19"/>
    </row>
    <row r="1675" spans="7:8" ht="15.75">
      <c r="G1675" s="19"/>
      <c r="H1675" s="19"/>
    </row>
    <row r="1676" spans="7:8" ht="15.75">
      <c r="G1676" s="19"/>
      <c r="H1676" s="19"/>
    </row>
    <row r="1677" spans="7:8" ht="15.75">
      <c r="G1677" s="19"/>
      <c r="H1677" s="19"/>
    </row>
    <row r="1678" spans="7:8" ht="15.75">
      <c r="G1678" s="19"/>
      <c r="H1678" s="19"/>
    </row>
    <row r="1679" spans="7:8" ht="15.75">
      <c r="G1679" s="19"/>
      <c r="H1679" s="19"/>
    </row>
    <row r="1680" spans="7:8" ht="15.75">
      <c r="G1680" s="19"/>
      <c r="H1680" s="19"/>
    </row>
    <row r="1681" spans="7:8" ht="15.75">
      <c r="G1681" s="19"/>
      <c r="H1681" s="19"/>
    </row>
    <row r="1682" spans="7:8" ht="15.75">
      <c r="G1682" s="19"/>
      <c r="H1682" s="19"/>
    </row>
    <row r="1683" spans="7:8" ht="15.75">
      <c r="G1683" s="19"/>
      <c r="H1683" s="19"/>
    </row>
    <row r="1684" spans="7:8" ht="15.75">
      <c r="G1684" s="19"/>
      <c r="H1684" s="19"/>
    </row>
    <row r="1685" spans="7:8" ht="15.75">
      <c r="G1685" s="19"/>
      <c r="H1685" s="19"/>
    </row>
    <row r="1686" spans="7:8" ht="15.75">
      <c r="G1686" s="19"/>
      <c r="H1686" s="19"/>
    </row>
    <row r="1687" spans="7:8" ht="15.75">
      <c r="G1687" s="19"/>
      <c r="H1687" s="19"/>
    </row>
    <row r="1688" spans="7:8" ht="15.75">
      <c r="G1688" s="19"/>
      <c r="H1688" s="19"/>
    </row>
    <row r="1689" spans="7:8" ht="15.75">
      <c r="G1689" s="19"/>
      <c r="H1689" s="19"/>
    </row>
    <row r="1690" spans="7:8" ht="15.75">
      <c r="G1690" s="19"/>
      <c r="H1690" s="19"/>
    </row>
    <row r="1691" spans="7:8" ht="15.75">
      <c r="G1691" s="19"/>
      <c r="H1691" s="19"/>
    </row>
    <row r="1692" spans="7:8" ht="15.75">
      <c r="G1692" s="19"/>
      <c r="H1692" s="19"/>
    </row>
    <row r="1693" spans="7:8" ht="15.75">
      <c r="G1693" s="19"/>
      <c r="H1693" s="19"/>
    </row>
    <row r="1694" spans="7:8" ht="15.75">
      <c r="G1694" s="19"/>
      <c r="H1694" s="19"/>
    </row>
    <row r="1695" spans="7:8" ht="15.75">
      <c r="G1695" s="19"/>
      <c r="H1695" s="19"/>
    </row>
    <row r="1696" spans="7:8" ht="15.75">
      <c r="G1696" s="19"/>
      <c r="H1696" s="19"/>
    </row>
    <row r="1697" spans="7:8" ht="15.75">
      <c r="G1697" s="19"/>
      <c r="H1697" s="19"/>
    </row>
    <row r="1698" spans="7:8" ht="15.75">
      <c r="G1698" s="19"/>
      <c r="H1698" s="19"/>
    </row>
    <row r="1699" spans="7:8" ht="15.75">
      <c r="G1699" s="19"/>
      <c r="H1699" s="19"/>
    </row>
    <row r="1700" spans="7:8" ht="15.75">
      <c r="G1700" s="19"/>
      <c r="H1700" s="19"/>
    </row>
    <row r="1701" spans="7:8" ht="15.75">
      <c r="G1701" s="19"/>
      <c r="H1701" s="19"/>
    </row>
    <row r="1702" spans="7:8" ht="15.75">
      <c r="G1702" s="19"/>
      <c r="H1702" s="19"/>
    </row>
    <row r="1703" spans="7:8" ht="15.75">
      <c r="G1703" s="19"/>
      <c r="H1703" s="19"/>
    </row>
    <row r="1704" spans="7:8" ht="15.75">
      <c r="G1704" s="19"/>
      <c r="H1704" s="19"/>
    </row>
    <row r="1705" spans="7:8" ht="15.75">
      <c r="G1705" s="19"/>
      <c r="H1705" s="19"/>
    </row>
    <row r="1706" spans="7:8" ht="15.75">
      <c r="G1706" s="19"/>
      <c r="H1706" s="19"/>
    </row>
    <row r="1707" spans="7:8" ht="15.75">
      <c r="G1707" s="19"/>
      <c r="H1707" s="19"/>
    </row>
    <row r="1708" spans="7:8" ht="15.75">
      <c r="G1708" s="19"/>
      <c r="H1708" s="19"/>
    </row>
    <row r="1709" spans="7:8" ht="15.75">
      <c r="G1709" s="19"/>
      <c r="H1709" s="19"/>
    </row>
    <row r="1710" spans="7:8" ht="15.75">
      <c r="G1710" s="19"/>
      <c r="H1710" s="19"/>
    </row>
    <row r="1711" spans="7:8" ht="15.75">
      <c r="G1711" s="19"/>
      <c r="H1711" s="19"/>
    </row>
    <row r="1712" spans="7:8" ht="15.75">
      <c r="G1712" s="19"/>
      <c r="H1712" s="19"/>
    </row>
    <row r="1713" spans="7:8" ht="15.75">
      <c r="G1713" s="19"/>
      <c r="H1713" s="19"/>
    </row>
    <row r="1714" spans="7:8" ht="15.75">
      <c r="G1714" s="19"/>
      <c r="H1714" s="19"/>
    </row>
    <row r="1715" spans="7:8" ht="15.75">
      <c r="G1715" s="19"/>
      <c r="H1715" s="19"/>
    </row>
    <row r="1716" spans="7:8" ht="15.75">
      <c r="G1716" s="19"/>
      <c r="H1716" s="19"/>
    </row>
    <row r="1717" spans="7:8" ht="15.75">
      <c r="G1717" s="19"/>
      <c r="H1717" s="19"/>
    </row>
    <row r="1718" spans="7:8" ht="15.75">
      <c r="G1718" s="19"/>
      <c r="H1718" s="19"/>
    </row>
    <row r="1719" spans="7:8" ht="15.75">
      <c r="G1719" s="19"/>
      <c r="H1719" s="19"/>
    </row>
    <row r="1720" spans="7:8" ht="15.75">
      <c r="G1720" s="19"/>
      <c r="H1720" s="19"/>
    </row>
    <row r="1721" spans="7:8" ht="15.75">
      <c r="G1721" s="19"/>
      <c r="H1721" s="19"/>
    </row>
    <row r="1722" spans="7:8" ht="15.75">
      <c r="G1722" s="19"/>
      <c r="H1722" s="19"/>
    </row>
    <row r="1723" spans="7:8" ht="15.75">
      <c r="G1723" s="19"/>
      <c r="H1723" s="19"/>
    </row>
    <row r="1724" spans="7:8" ht="15.75">
      <c r="G1724" s="19"/>
      <c r="H1724" s="19"/>
    </row>
    <row r="1725" spans="7:8" ht="15.75">
      <c r="G1725" s="19"/>
      <c r="H1725" s="19"/>
    </row>
    <row r="1726" spans="7:8" ht="15.75">
      <c r="G1726" s="19"/>
      <c r="H1726" s="19"/>
    </row>
    <row r="1727" spans="7:8" ht="15.75">
      <c r="G1727" s="19"/>
      <c r="H1727" s="19"/>
    </row>
    <row r="1728" spans="7:8" ht="15.75">
      <c r="G1728" s="19"/>
      <c r="H1728" s="19"/>
    </row>
    <row r="1729" spans="7:8" ht="15.75">
      <c r="G1729" s="19"/>
      <c r="H1729" s="19"/>
    </row>
    <row r="1730" spans="7:8" ht="15.75">
      <c r="G1730" s="19"/>
      <c r="H1730" s="19"/>
    </row>
    <row r="1731" spans="7:8" ht="15.75">
      <c r="G1731" s="19"/>
      <c r="H1731" s="19"/>
    </row>
    <row r="1732" spans="7:8" ht="15.75">
      <c r="G1732" s="19"/>
      <c r="H1732" s="19"/>
    </row>
    <row r="1733" spans="7:8" ht="15.75">
      <c r="G1733" s="19"/>
      <c r="H1733" s="19"/>
    </row>
    <row r="1734" spans="7:8" ht="15.75">
      <c r="G1734" s="19"/>
      <c r="H1734" s="19"/>
    </row>
    <row r="1735" spans="7:8" ht="15.75">
      <c r="G1735" s="19"/>
      <c r="H1735" s="19"/>
    </row>
    <row r="1736" spans="7:8" ht="15.75">
      <c r="G1736" s="19"/>
      <c r="H1736" s="19"/>
    </row>
    <row r="1737" spans="7:8" ht="15.75">
      <c r="G1737" s="19"/>
      <c r="H1737" s="19"/>
    </row>
    <row r="1738" spans="7:8" ht="15.75">
      <c r="G1738" s="19"/>
      <c r="H1738" s="19"/>
    </row>
    <row r="1739" spans="7:8" ht="15.75">
      <c r="G1739" s="19"/>
      <c r="H1739" s="19"/>
    </row>
    <row r="1740" spans="7:8" ht="15.75">
      <c r="G1740" s="19"/>
      <c r="H1740" s="19"/>
    </row>
    <row r="1741" spans="7:8" ht="15.75">
      <c r="G1741" s="19"/>
      <c r="H1741" s="19"/>
    </row>
    <row r="1742" spans="7:8" ht="15.75">
      <c r="G1742" s="19"/>
      <c r="H1742" s="19"/>
    </row>
    <row r="1743" spans="7:8" ht="15.75">
      <c r="G1743" s="19"/>
      <c r="H1743" s="19"/>
    </row>
    <row r="1744" spans="7:8" ht="15.75">
      <c r="G1744" s="19"/>
      <c r="H1744" s="19"/>
    </row>
    <row r="1745" spans="7:8" ht="15.75">
      <c r="G1745" s="19"/>
      <c r="H1745" s="19"/>
    </row>
    <row r="1746" spans="7:8" ht="15.75">
      <c r="G1746" s="19"/>
      <c r="H1746" s="19"/>
    </row>
    <row r="1747" spans="7:8" ht="15.75">
      <c r="G1747" s="19"/>
      <c r="H1747" s="19"/>
    </row>
    <row r="1748" spans="7:8" ht="15.75">
      <c r="G1748" s="19"/>
      <c r="H1748" s="19"/>
    </row>
    <row r="1749" spans="7:8" ht="15.75">
      <c r="G1749" s="19"/>
      <c r="H1749" s="19"/>
    </row>
    <row r="1750" spans="7:8" ht="15.75">
      <c r="G1750" s="19"/>
      <c r="H1750" s="19"/>
    </row>
    <row r="1751" spans="7:8" ht="15.75">
      <c r="G1751" s="19"/>
      <c r="H1751" s="19"/>
    </row>
    <row r="1752" spans="7:8" ht="15.75">
      <c r="G1752" s="19"/>
      <c r="H1752" s="19"/>
    </row>
    <row r="1753" spans="7:8" ht="15.75">
      <c r="G1753" s="19"/>
      <c r="H1753" s="19"/>
    </row>
    <row r="1754" spans="7:8" ht="15.75">
      <c r="G1754" s="19"/>
      <c r="H1754" s="19"/>
    </row>
    <row r="1755" spans="7:8" ht="15.75">
      <c r="G1755" s="19"/>
      <c r="H1755" s="19"/>
    </row>
    <row r="1756" spans="7:8" ht="15.75">
      <c r="G1756" s="19"/>
      <c r="H1756" s="19"/>
    </row>
    <row r="1757" spans="7:8" ht="15.75">
      <c r="G1757" s="19"/>
      <c r="H1757" s="19"/>
    </row>
    <row r="1758" spans="7:8" ht="15.75">
      <c r="G1758" s="19"/>
      <c r="H1758" s="19"/>
    </row>
    <row r="1759" spans="7:8" ht="15.75">
      <c r="G1759" s="19"/>
      <c r="H1759" s="19"/>
    </row>
    <row r="1760" spans="7:8" ht="15.75">
      <c r="G1760" s="19"/>
      <c r="H1760" s="19"/>
    </row>
    <row r="1761" spans="7:8" ht="15.75">
      <c r="G1761" s="19"/>
      <c r="H1761" s="19"/>
    </row>
    <row r="1762" spans="7:8" ht="15.75">
      <c r="G1762" s="19"/>
      <c r="H1762" s="19"/>
    </row>
    <row r="1763" spans="7:8" ht="15.75">
      <c r="G1763" s="19"/>
      <c r="H1763" s="19"/>
    </row>
    <row r="1764" spans="7:8" ht="15.75">
      <c r="G1764" s="19"/>
      <c r="H1764" s="19"/>
    </row>
    <row r="1765" spans="7:8" ht="15.75">
      <c r="G1765" s="19"/>
      <c r="H1765" s="19"/>
    </row>
    <row r="1766" spans="7:8" ht="15.75">
      <c r="G1766" s="19"/>
      <c r="H1766" s="19"/>
    </row>
    <row r="1767" spans="7:8" ht="15.75">
      <c r="G1767" s="19"/>
      <c r="H1767" s="19"/>
    </row>
    <row r="1768" spans="7:8" ht="15.75">
      <c r="G1768" s="19"/>
      <c r="H1768" s="19"/>
    </row>
    <row r="1769" spans="7:8" ht="15.75">
      <c r="G1769" s="19"/>
      <c r="H1769" s="19"/>
    </row>
    <row r="1770" spans="7:8" ht="15.75">
      <c r="G1770" s="19"/>
      <c r="H1770" s="19"/>
    </row>
    <row r="1771" spans="7:8" ht="15.75">
      <c r="G1771" s="19"/>
      <c r="H1771" s="19"/>
    </row>
    <row r="1772" spans="7:8" ht="15.75">
      <c r="G1772" s="19"/>
      <c r="H1772" s="19"/>
    </row>
    <row r="1773" spans="7:8" ht="15.75">
      <c r="G1773" s="19"/>
      <c r="H1773" s="19"/>
    </row>
    <row r="1774" spans="7:8" ht="15.75">
      <c r="G1774" s="19"/>
      <c r="H1774" s="19"/>
    </row>
    <row r="1775" spans="7:8" ht="15.75">
      <c r="G1775" s="19"/>
      <c r="H1775" s="19"/>
    </row>
    <row r="1776" spans="7:8" ht="15.75">
      <c r="G1776" s="19"/>
      <c r="H1776" s="19"/>
    </row>
    <row r="1777" spans="7:8" ht="15.75">
      <c r="G1777" s="19"/>
      <c r="H1777" s="19"/>
    </row>
    <row r="1778" spans="7:8" ht="15.75">
      <c r="G1778" s="19"/>
      <c r="H1778" s="19"/>
    </row>
    <row r="1779" spans="7:8" ht="15.75">
      <c r="G1779" s="19"/>
      <c r="H1779" s="19"/>
    </row>
    <row r="1780" spans="7:8" ht="15.75">
      <c r="G1780" s="19"/>
      <c r="H1780" s="19"/>
    </row>
    <row r="1781" spans="7:8" ht="15.75">
      <c r="G1781" s="19"/>
      <c r="H1781" s="19"/>
    </row>
    <row r="1782" spans="7:8" ht="15.75">
      <c r="G1782" s="19"/>
      <c r="H1782" s="19"/>
    </row>
    <row r="1783" spans="7:8" ht="15.75">
      <c r="G1783" s="19"/>
      <c r="H1783" s="19"/>
    </row>
    <row r="1784" spans="7:8" ht="15.75">
      <c r="G1784" s="19"/>
      <c r="H1784" s="19"/>
    </row>
    <row r="1785" spans="7:8" ht="15.75">
      <c r="G1785" s="19"/>
      <c r="H1785" s="19"/>
    </row>
    <row r="1786" spans="7:8" ht="15.75">
      <c r="G1786" s="19"/>
      <c r="H1786" s="19"/>
    </row>
    <row r="1787" spans="7:8" ht="15.75">
      <c r="G1787" s="19"/>
      <c r="H1787" s="19"/>
    </row>
    <row r="1788" spans="7:8" ht="15.75">
      <c r="G1788" s="19"/>
      <c r="H1788" s="19"/>
    </row>
    <row r="1789" spans="7:8" ht="15.75">
      <c r="G1789" s="19"/>
      <c r="H1789" s="19"/>
    </row>
    <row r="1790" spans="7:8" ht="15.75">
      <c r="G1790" s="19"/>
      <c r="H1790" s="19"/>
    </row>
    <row r="1791" spans="7:8" ht="15.75">
      <c r="G1791" s="19"/>
      <c r="H1791" s="19"/>
    </row>
    <row r="1792" spans="7:8" ht="15.75">
      <c r="G1792" s="19"/>
      <c r="H1792" s="19"/>
    </row>
    <row r="1793" spans="7:8" ht="15.75">
      <c r="G1793" s="19"/>
      <c r="H1793" s="19"/>
    </row>
    <row r="1794" spans="7:8" ht="15.75">
      <c r="G1794" s="19"/>
      <c r="H1794" s="19"/>
    </row>
    <row r="1795" spans="7:8" ht="15.75">
      <c r="G1795" s="19"/>
      <c r="H1795" s="19"/>
    </row>
    <row r="1796" spans="7:8" ht="15.75">
      <c r="G1796" s="19"/>
      <c r="H1796" s="19"/>
    </row>
  </sheetData>
  <sheetProtection/>
  <mergeCells count="889">
    <mergeCell ref="A103:A107"/>
    <mergeCell ref="B143:B147"/>
    <mergeCell ref="C143:C147"/>
    <mergeCell ref="A168:A172"/>
    <mergeCell ref="B168:B172"/>
    <mergeCell ref="C168:C172"/>
    <mergeCell ref="A158:A162"/>
    <mergeCell ref="B158:B162"/>
    <mergeCell ref="C158:C162"/>
    <mergeCell ref="A133:A137"/>
    <mergeCell ref="B88:B92"/>
    <mergeCell ref="C88:C92"/>
    <mergeCell ref="D88:E92"/>
    <mergeCell ref="F88:G92"/>
    <mergeCell ref="B103:B107"/>
    <mergeCell ref="C103:C107"/>
    <mergeCell ref="D103:E107"/>
    <mergeCell ref="B98:B102"/>
    <mergeCell ref="C98:C102"/>
    <mergeCell ref="D98:E102"/>
    <mergeCell ref="A58:A62"/>
    <mergeCell ref="A63:A67"/>
    <mergeCell ref="B63:B67"/>
    <mergeCell ref="C63:C67"/>
    <mergeCell ref="D63:E67"/>
    <mergeCell ref="F58:G62"/>
    <mergeCell ref="B58:B62"/>
    <mergeCell ref="C58:C62"/>
    <mergeCell ref="D58:E62"/>
    <mergeCell ref="A881:A885"/>
    <mergeCell ref="B881:B885"/>
    <mergeCell ref="C881:C885"/>
    <mergeCell ref="D881:E885"/>
    <mergeCell ref="F881:G885"/>
    <mergeCell ref="A876:A880"/>
    <mergeCell ref="B876:B880"/>
    <mergeCell ref="C876:C880"/>
    <mergeCell ref="D876:E880"/>
    <mergeCell ref="F876:G880"/>
    <mergeCell ref="D48:E52"/>
    <mergeCell ref="F48:G52"/>
    <mergeCell ref="C48:C52"/>
    <mergeCell ref="A866:A870"/>
    <mergeCell ref="B866:B870"/>
    <mergeCell ref="C866:C870"/>
    <mergeCell ref="D866:E870"/>
    <mergeCell ref="F866:G870"/>
    <mergeCell ref="F63:G67"/>
    <mergeCell ref="F103:G107"/>
    <mergeCell ref="A861:A865"/>
    <mergeCell ref="B861:B865"/>
    <mergeCell ref="C861:C865"/>
    <mergeCell ref="D861:E865"/>
    <mergeCell ref="F861:G865"/>
    <mergeCell ref="A871:A875"/>
    <mergeCell ref="B871:B875"/>
    <mergeCell ref="C871:C875"/>
    <mergeCell ref="D871:E875"/>
    <mergeCell ref="F871:G875"/>
    <mergeCell ref="A856:A860"/>
    <mergeCell ref="B856:B860"/>
    <mergeCell ref="C856:C860"/>
    <mergeCell ref="D856:E860"/>
    <mergeCell ref="F856:G860"/>
    <mergeCell ref="A851:A855"/>
    <mergeCell ref="B851:B855"/>
    <mergeCell ref="C851:C855"/>
    <mergeCell ref="D851:E855"/>
    <mergeCell ref="F851:G855"/>
    <mergeCell ref="A846:A850"/>
    <mergeCell ref="B846:B850"/>
    <mergeCell ref="C846:C850"/>
    <mergeCell ref="D846:E850"/>
    <mergeCell ref="F846:G850"/>
    <mergeCell ref="A841:A845"/>
    <mergeCell ref="B841:B845"/>
    <mergeCell ref="C841:C845"/>
    <mergeCell ref="D841:E845"/>
    <mergeCell ref="F841:G845"/>
    <mergeCell ref="A836:A840"/>
    <mergeCell ref="B836:B840"/>
    <mergeCell ref="C836:C840"/>
    <mergeCell ref="D836:E840"/>
    <mergeCell ref="F836:G840"/>
    <mergeCell ref="A826:A830"/>
    <mergeCell ref="B826:B830"/>
    <mergeCell ref="C826:C830"/>
    <mergeCell ref="D826:E830"/>
    <mergeCell ref="F826:G830"/>
    <mergeCell ref="A821:A825"/>
    <mergeCell ref="B821:B825"/>
    <mergeCell ref="C821:C825"/>
    <mergeCell ref="D821:E825"/>
    <mergeCell ref="F821:G825"/>
    <mergeCell ref="A801:A805"/>
    <mergeCell ref="B801:B805"/>
    <mergeCell ref="C801:C805"/>
    <mergeCell ref="D801:E805"/>
    <mergeCell ref="F801:G805"/>
    <mergeCell ref="A816:A820"/>
    <mergeCell ref="B816:B820"/>
    <mergeCell ref="C816:C820"/>
    <mergeCell ref="D816:E820"/>
    <mergeCell ref="F816:G820"/>
    <mergeCell ref="A791:A795"/>
    <mergeCell ref="B791:B795"/>
    <mergeCell ref="C791:C795"/>
    <mergeCell ref="D791:E795"/>
    <mergeCell ref="F791:G795"/>
    <mergeCell ref="A796:A800"/>
    <mergeCell ref="B796:B800"/>
    <mergeCell ref="C796:C800"/>
    <mergeCell ref="D796:E800"/>
    <mergeCell ref="F796:G800"/>
    <mergeCell ref="A786:A790"/>
    <mergeCell ref="B786:B790"/>
    <mergeCell ref="C786:C790"/>
    <mergeCell ref="D786:E790"/>
    <mergeCell ref="F786:G790"/>
    <mergeCell ref="B806:B810"/>
    <mergeCell ref="C806:C810"/>
    <mergeCell ref="D806:E810"/>
    <mergeCell ref="F806:G810"/>
    <mergeCell ref="A806:A810"/>
    <mergeCell ref="B811:B815"/>
    <mergeCell ref="C811:C815"/>
    <mergeCell ref="D811:E815"/>
    <mergeCell ref="F811:G815"/>
    <mergeCell ref="A811:A815"/>
    <mergeCell ref="B831:B835"/>
    <mergeCell ref="C831:C835"/>
    <mergeCell ref="D831:E835"/>
    <mergeCell ref="F831:G835"/>
    <mergeCell ref="A831:A835"/>
    <mergeCell ref="A781:A785"/>
    <mergeCell ref="B781:B785"/>
    <mergeCell ref="C781:C785"/>
    <mergeCell ref="D781:E785"/>
    <mergeCell ref="F781:G785"/>
    <mergeCell ref="A776:A780"/>
    <mergeCell ref="B776:B780"/>
    <mergeCell ref="C776:C780"/>
    <mergeCell ref="D776:E780"/>
    <mergeCell ref="F776:G780"/>
    <mergeCell ref="A766:A770"/>
    <mergeCell ref="B766:B770"/>
    <mergeCell ref="C766:C770"/>
    <mergeCell ref="D766:E770"/>
    <mergeCell ref="F766:G770"/>
    <mergeCell ref="A771:A775"/>
    <mergeCell ref="B771:B775"/>
    <mergeCell ref="C771:C775"/>
    <mergeCell ref="D771:E775"/>
    <mergeCell ref="F771:G775"/>
    <mergeCell ref="A761:A765"/>
    <mergeCell ref="B761:B765"/>
    <mergeCell ref="C761:C765"/>
    <mergeCell ref="D761:E765"/>
    <mergeCell ref="F761:G765"/>
    <mergeCell ref="A756:A760"/>
    <mergeCell ref="B756:B760"/>
    <mergeCell ref="C756:C760"/>
    <mergeCell ref="D756:E760"/>
    <mergeCell ref="F756:G760"/>
    <mergeCell ref="A751:A755"/>
    <mergeCell ref="B751:B755"/>
    <mergeCell ref="C751:C755"/>
    <mergeCell ref="D751:E755"/>
    <mergeCell ref="F751:G755"/>
    <mergeCell ref="B743:G743"/>
    <mergeCell ref="B744:G744"/>
    <mergeCell ref="B745:G745"/>
    <mergeCell ref="A746:A750"/>
    <mergeCell ref="B746:B750"/>
    <mergeCell ref="C746:C750"/>
    <mergeCell ref="D746:E750"/>
    <mergeCell ref="F746:G750"/>
    <mergeCell ref="B722:G722"/>
    <mergeCell ref="A738:A742"/>
    <mergeCell ref="B738:B742"/>
    <mergeCell ref="C738:C742"/>
    <mergeCell ref="D738:E742"/>
    <mergeCell ref="F738:G742"/>
    <mergeCell ref="A723:A727"/>
    <mergeCell ref="B723:B727"/>
    <mergeCell ref="C723:C727"/>
    <mergeCell ref="D723:E727"/>
    <mergeCell ref="F723:G727"/>
    <mergeCell ref="A728:A732"/>
    <mergeCell ref="B728:B732"/>
    <mergeCell ref="C728:C732"/>
    <mergeCell ref="D728:E732"/>
    <mergeCell ref="F728:G732"/>
    <mergeCell ref="B716:G716"/>
    <mergeCell ref="A717:A721"/>
    <mergeCell ref="B717:B721"/>
    <mergeCell ref="C717:C721"/>
    <mergeCell ref="D717:E721"/>
    <mergeCell ref="F717:G721"/>
    <mergeCell ref="A706:A710"/>
    <mergeCell ref="B706:B710"/>
    <mergeCell ref="C706:C710"/>
    <mergeCell ref="D706:E710"/>
    <mergeCell ref="F706:G710"/>
    <mergeCell ref="A711:A715"/>
    <mergeCell ref="B711:B715"/>
    <mergeCell ref="C711:C715"/>
    <mergeCell ref="D711:E715"/>
    <mergeCell ref="F711:G715"/>
    <mergeCell ref="A696:A700"/>
    <mergeCell ref="B696:B700"/>
    <mergeCell ref="C696:C700"/>
    <mergeCell ref="D696:E700"/>
    <mergeCell ref="F696:G700"/>
    <mergeCell ref="A701:A705"/>
    <mergeCell ref="B701:B705"/>
    <mergeCell ref="C701:C705"/>
    <mergeCell ref="D701:E705"/>
    <mergeCell ref="F701:G705"/>
    <mergeCell ref="B690:H690"/>
    <mergeCell ref="A691:A695"/>
    <mergeCell ref="B691:B695"/>
    <mergeCell ref="C691:C695"/>
    <mergeCell ref="D691:E695"/>
    <mergeCell ref="F691:G695"/>
    <mergeCell ref="C680:C684"/>
    <mergeCell ref="D680:E684"/>
    <mergeCell ref="F680:G684"/>
    <mergeCell ref="A685:A689"/>
    <mergeCell ref="B685:B689"/>
    <mergeCell ref="C685:C689"/>
    <mergeCell ref="D685:E689"/>
    <mergeCell ref="F685:G689"/>
    <mergeCell ref="B733:B737"/>
    <mergeCell ref="C733:C737"/>
    <mergeCell ref="D733:E737"/>
    <mergeCell ref="F733:G737"/>
    <mergeCell ref="A733:A737"/>
    <mergeCell ref="B677:H677"/>
    <mergeCell ref="B678:H678"/>
    <mergeCell ref="B679:H679"/>
    <mergeCell ref="A680:A684"/>
    <mergeCell ref="B680:B684"/>
    <mergeCell ref="A652:A656"/>
    <mergeCell ref="B652:B656"/>
    <mergeCell ref="C652:C656"/>
    <mergeCell ref="D652:E656"/>
    <mergeCell ref="F652:G656"/>
    <mergeCell ref="A667:A671"/>
    <mergeCell ref="B667:B671"/>
    <mergeCell ref="C667:C671"/>
    <mergeCell ref="D667:E671"/>
    <mergeCell ref="F667:G671"/>
    <mergeCell ref="F647:G651"/>
    <mergeCell ref="A637:A641"/>
    <mergeCell ref="B637:B641"/>
    <mergeCell ref="C637:C641"/>
    <mergeCell ref="D637:E641"/>
    <mergeCell ref="F637:G641"/>
    <mergeCell ref="D642:E646"/>
    <mergeCell ref="A627:A631"/>
    <mergeCell ref="B627:B631"/>
    <mergeCell ref="C627:C631"/>
    <mergeCell ref="D627:E631"/>
    <mergeCell ref="F627:G631"/>
    <mergeCell ref="A622:A626"/>
    <mergeCell ref="B622:B626"/>
    <mergeCell ref="C622:C626"/>
    <mergeCell ref="D622:E626"/>
    <mergeCell ref="F622:G626"/>
    <mergeCell ref="A612:A616"/>
    <mergeCell ref="B612:B616"/>
    <mergeCell ref="C612:C616"/>
    <mergeCell ref="D612:E616"/>
    <mergeCell ref="F612:G616"/>
    <mergeCell ref="A617:A621"/>
    <mergeCell ref="B617:B621"/>
    <mergeCell ref="C617:C621"/>
    <mergeCell ref="D617:E621"/>
    <mergeCell ref="F617:G621"/>
    <mergeCell ref="B605:H605"/>
    <mergeCell ref="A607:A611"/>
    <mergeCell ref="B607:B611"/>
    <mergeCell ref="C607:C611"/>
    <mergeCell ref="D607:E611"/>
    <mergeCell ref="F607:G611"/>
    <mergeCell ref="B606:H606"/>
    <mergeCell ref="A555:A559"/>
    <mergeCell ref="B555:B559"/>
    <mergeCell ref="C555:C559"/>
    <mergeCell ref="D555:E559"/>
    <mergeCell ref="F555:G559"/>
    <mergeCell ref="A600:A604"/>
    <mergeCell ref="B600:B604"/>
    <mergeCell ref="C600:C604"/>
    <mergeCell ref="D600:E604"/>
    <mergeCell ref="F600:G604"/>
    <mergeCell ref="A545:A549"/>
    <mergeCell ref="B545:B549"/>
    <mergeCell ref="C545:C549"/>
    <mergeCell ref="D545:E549"/>
    <mergeCell ref="F545:G549"/>
    <mergeCell ref="A550:A554"/>
    <mergeCell ref="B550:B554"/>
    <mergeCell ref="C550:C554"/>
    <mergeCell ref="D550:E554"/>
    <mergeCell ref="F550:G554"/>
    <mergeCell ref="A560:A564"/>
    <mergeCell ref="B560:B564"/>
    <mergeCell ref="C560:C564"/>
    <mergeCell ref="D560:E564"/>
    <mergeCell ref="F560:G564"/>
    <mergeCell ref="A540:A544"/>
    <mergeCell ref="B540:B544"/>
    <mergeCell ref="C540:C544"/>
    <mergeCell ref="D540:E544"/>
    <mergeCell ref="F540:G544"/>
    <mergeCell ref="A565:A569"/>
    <mergeCell ref="B565:B569"/>
    <mergeCell ref="C565:C569"/>
    <mergeCell ref="D565:E569"/>
    <mergeCell ref="F565:G569"/>
    <mergeCell ref="A535:A539"/>
    <mergeCell ref="B535:B539"/>
    <mergeCell ref="C535:C539"/>
    <mergeCell ref="D535:E539"/>
    <mergeCell ref="F535:G539"/>
    <mergeCell ref="A580:A584"/>
    <mergeCell ref="B580:B584"/>
    <mergeCell ref="C580:C584"/>
    <mergeCell ref="D580:E584"/>
    <mergeCell ref="F580:G584"/>
    <mergeCell ref="A530:A534"/>
    <mergeCell ref="B530:B534"/>
    <mergeCell ref="C530:C534"/>
    <mergeCell ref="D530:E534"/>
    <mergeCell ref="F530:G534"/>
    <mergeCell ref="A595:A599"/>
    <mergeCell ref="B595:B599"/>
    <mergeCell ref="C595:C599"/>
    <mergeCell ref="D595:E599"/>
    <mergeCell ref="F595:G599"/>
    <mergeCell ref="A525:A529"/>
    <mergeCell ref="B525:B529"/>
    <mergeCell ref="C525:C529"/>
    <mergeCell ref="D525:E529"/>
    <mergeCell ref="F525:G529"/>
    <mergeCell ref="A515:A519"/>
    <mergeCell ref="B515:B519"/>
    <mergeCell ref="C515:C519"/>
    <mergeCell ref="D515:E519"/>
    <mergeCell ref="F515:G519"/>
    <mergeCell ref="A520:A524"/>
    <mergeCell ref="B520:B524"/>
    <mergeCell ref="C520:C524"/>
    <mergeCell ref="D520:E524"/>
    <mergeCell ref="F520:G524"/>
    <mergeCell ref="A510:A514"/>
    <mergeCell ref="B510:B514"/>
    <mergeCell ref="C510:C514"/>
    <mergeCell ref="D510:E514"/>
    <mergeCell ref="F510:G514"/>
    <mergeCell ref="A570:A574"/>
    <mergeCell ref="B570:B574"/>
    <mergeCell ref="C570:C574"/>
    <mergeCell ref="D570:E574"/>
    <mergeCell ref="F570:G574"/>
    <mergeCell ref="A505:A509"/>
    <mergeCell ref="B505:B509"/>
    <mergeCell ref="C505:C509"/>
    <mergeCell ref="D505:E509"/>
    <mergeCell ref="F505:G509"/>
    <mergeCell ref="A575:A579"/>
    <mergeCell ref="B575:B579"/>
    <mergeCell ref="C575:C579"/>
    <mergeCell ref="D575:E579"/>
    <mergeCell ref="F575:G579"/>
    <mergeCell ref="A500:A504"/>
    <mergeCell ref="B500:B504"/>
    <mergeCell ref="C500:C504"/>
    <mergeCell ref="D500:E504"/>
    <mergeCell ref="F500:G504"/>
    <mergeCell ref="A585:A589"/>
    <mergeCell ref="B585:B589"/>
    <mergeCell ref="C585:C589"/>
    <mergeCell ref="D585:E589"/>
    <mergeCell ref="F585:G589"/>
    <mergeCell ref="A490:A494"/>
    <mergeCell ref="B490:B494"/>
    <mergeCell ref="C490:C494"/>
    <mergeCell ref="D490:E494"/>
    <mergeCell ref="F490:G494"/>
    <mergeCell ref="A495:A499"/>
    <mergeCell ref="B495:B499"/>
    <mergeCell ref="C495:C499"/>
    <mergeCell ref="D495:E499"/>
    <mergeCell ref="F495:G499"/>
    <mergeCell ref="A485:A489"/>
    <mergeCell ref="B485:B489"/>
    <mergeCell ref="C485:C489"/>
    <mergeCell ref="D485:E489"/>
    <mergeCell ref="F485:G489"/>
    <mergeCell ref="A590:A594"/>
    <mergeCell ref="B590:B594"/>
    <mergeCell ref="C590:C594"/>
    <mergeCell ref="D590:E594"/>
    <mergeCell ref="F590:G594"/>
    <mergeCell ref="C480:C484"/>
    <mergeCell ref="D480:E484"/>
    <mergeCell ref="F480:G484"/>
    <mergeCell ref="J11:N11"/>
    <mergeCell ref="A475:A479"/>
    <mergeCell ref="B475:B479"/>
    <mergeCell ref="C475:C479"/>
    <mergeCell ref="D475:E479"/>
    <mergeCell ref="A48:A52"/>
    <mergeCell ref="B48:B52"/>
    <mergeCell ref="F657:G661"/>
    <mergeCell ref="A657:A661"/>
    <mergeCell ref="F632:G636"/>
    <mergeCell ref="A642:A646"/>
    <mergeCell ref="B642:B646"/>
    <mergeCell ref="C642:C646"/>
    <mergeCell ref="A647:A651"/>
    <mergeCell ref="B647:B651"/>
    <mergeCell ref="C647:C651"/>
    <mergeCell ref="D647:E651"/>
    <mergeCell ref="F470:G474"/>
    <mergeCell ref="B662:B666"/>
    <mergeCell ref="A662:A666"/>
    <mergeCell ref="C662:C666"/>
    <mergeCell ref="D662:E666"/>
    <mergeCell ref="F662:G666"/>
    <mergeCell ref="F475:G479"/>
    <mergeCell ref="B657:B661"/>
    <mergeCell ref="C657:C661"/>
    <mergeCell ref="D657:E661"/>
    <mergeCell ref="A632:A636"/>
    <mergeCell ref="B632:B636"/>
    <mergeCell ref="C632:C636"/>
    <mergeCell ref="D632:E636"/>
    <mergeCell ref="A470:A474"/>
    <mergeCell ref="B470:B474"/>
    <mergeCell ref="C470:C474"/>
    <mergeCell ref="D470:E474"/>
    <mergeCell ref="A480:A484"/>
    <mergeCell ref="B480:B484"/>
    <mergeCell ref="C455:C459"/>
    <mergeCell ref="D455:E459"/>
    <mergeCell ref="F455:G459"/>
    <mergeCell ref="A465:A469"/>
    <mergeCell ref="B465:B469"/>
    <mergeCell ref="C465:C469"/>
    <mergeCell ref="D465:E469"/>
    <mergeCell ref="F465:G469"/>
    <mergeCell ref="C445:C449"/>
    <mergeCell ref="D445:E449"/>
    <mergeCell ref="F445:G449"/>
    <mergeCell ref="A672:A676"/>
    <mergeCell ref="B672:B676"/>
    <mergeCell ref="C672:C676"/>
    <mergeCell ref="D672:E676"/>
    <mergeCell ref="F672:G676"/>
    <mergeCell ref="A455:A459"/>
    <mergeCell ref="B455:B459"/>
    <mergeCell ref="C435:C439"/>
    <mergeCell ref="D435:E439"/>
    <mergeCell ref="F435:G439"/>
    <mergeCell ref="A460:A464"/>
    <mergeCell ref="B460:B464"/>
    <mergeCell ref="C460:C464"/>
    <mergeCell ref="D460:E464"/>
    <mergeCell ref="F460:G464"/>
    <mergeCell ref="A445:A449"/>
    <mergeCell ref="B445:B449"/>
    <mergeCell ref="C430:C434"/>
    <mergeCell ref="D430:E434"/>
    <mergeCell ref="F430:G434"/>
    <mergeCell ref="A450:A454"/>
    <mergeCell ref="B450:B454"/>
    <mergeCell ref="C450:C454"/>
    <mergeCell ref="D450:E454"/>
    <mergeCell ref="F450:G454"/>
    <mergeCell ref="A435:A439"/>
    <mergeCell ref="B435:B439"/>
    <mergeCell ref="D423:E427"/>
    <mergeCell ref="F423:G427"/>
    <mergeCell ref="B428:H428"/>
    <mergeCell ref="A440:A444"/>
    <mergeCell ref="B440:B444"/>
    <mergeCell ref="C440:C444"/>
    <mergeCell ref="D440:E444"/>
    <mergeCell ref="F440:G444"/>
    <mergeCell ref="A430:A434"/>
    <mergeCell ref="B430:B434"/>
    <mergeCell ref="A363:A367"/>
    <mergeCell ref="B363:B367"/>
    <mergeCell ref="C363:C367"/>
    <mergeCell ref="D363:E367"/>
    <mergeCell ref="F363:G367"/>
    <mergeCell ref="F642:G646"/>
    <mergeCell ref="B429:H429"/>
    <mergeCell ref="A423:A427"/>
    <mergeCell ref="B423:B427"/>
    <mergeCell ref="C423:C427"/>
    <mergeCell ref="A368:A372"/>
    <mergeCell ref="B368:B372"/>
    <mergeCell ref="C368:C372"/>
    <mergeCell ref="D368:E372"/>
    <mergeCell ref="F368:G372"/>
    <mergeCell ref="A358:A362"/>
    <mergeCell ref="B358:B362"/>
    <mergeCell ref="C358:C362"/>
    <mergeCell ref="D358:E362"/>
    <mergeCell ref="F358:G362"/>
    <mergeCell ref="A413:A417"/>
    <mergeCell ref="B413:B417"/>
    <mergeCell ref="C413:C417"/>
    <mergeCell ref="D413:E417"/>
    <mergeCell ref="F413:G417"/>
    <mergeCell ref="A353:A357"/>
    <mergeCell ref="B353:B357"/>
    <mergeCell ref="C353:C357"/>
    <mergeCell ref="D353:E357"/>
    <mergeCell ref="F353:G357"/>
    <mergeCell ref="A348:A352"/>
    <mergeCell ref="B348:B352"/>
    <mergeCell ref="C348:C352"/>
    <mergeCell ref="D348:E352"/>
    <mergeCell ref="F348:G352"/>
    <mergeCell ref="A373:A377"/>
    <mergeCell ref="B373:B377"/>
    <mergeCell ref="C373:C377"/>
    <mergeCell ref="D373:E377"/>
    <mergeCell ref="F373:G377"/>
    <mergeCell ref="A333:A337"/>
    <mergeCell ref="B333:B337"/>
    <mergeCell ref="C333:C337"/>
    <mergeCell ref="D333:E337"/>
    <mergeCell ref="F333:G337"/>
    <mergeCell ref="A338:A342"/>
    <mergeCell ref="B338:B342"/>
    <mergeCell ref="C338:C342"/>
    <mergeCell ref="D338:E342"/>
    <mergeCell ref="F338:G342"/>
    <mergeCell ref="D323:E327"/>
    <mergeCell ref="F323:G327"/>
    <mergeCell ref="A328:A332"/>
    <mergeCell ref="B328:B332"/>
    <mergeCell ref="C328:C332"/>
    <mergeCell ref="D328:E332"/>
    <mergeCell ref="F328:G332"/>
    <mergeCell ref="A293:A297"/>
    <mergeCell ref="B293:B297"/>
    <mergeCell ref="C293:C297"/>
    <mergeCell ref="D293:E297"/>
    <mergeCell ref="F293:G297"/>
    <mergeCell ref="A313:A317"/>
    <mergeCell ref="B313:B317"/>
    <mergeCell ref="C313:C317"/>
    <mergeCell ref="D313:E317"/>
    <mergeCell ref="F313:G317"/>
    <mergeCell ref="A283:A287"/>
    <mergeCell ref="B283:B287"/>
    <mergeCell ref="C283:C287"/>
    <mergeCell ref="D283:E287"/>
    <mergeCell ref="F283:G287"/>
    <mergeCell ref="A288:A292"/>
    <mergeCell ref="B288:B292"/>
    <mergeCell ref="C288:C292"/>
    <mergeCell ref="D288:E292"/>
    <mergeCell ref="F288:G292"/>
    <mergeCell ref="A273:A277"/>
    <mergeCell ref="B273:B277"/>
    <mergeCell ref="C273:C277"/>
    <mergeCell ref="D273:E277"/>
    <mergeCell ref="F273:G277"/>
    <mergeCell ref="A278:A282"/>
    <mergeCell ref="B278:B282"/>
    <mergeCell ref="C278:C282"/>
    <mergeCell ref="D278:E282"/>
    <mergeCell ref="F278:G282"/>
    <mergeCell ref="A263:A267"/>
    <mergeCell ref="B263:B267"/>
    <mergeCell ref="C263:C267"/>
    <mergeCell ref="D263:E267"/>
    <mergeCell ref="F263:G267"/>
    <mergeCell ref="A268:A272"/>
    <mergeCell ref="B268:B272"/>
    <mergeCell ref="C268:C272"/>
    <mergeCell ref="D268:E272"/>
    <mergeCell ref="F268:G272"/>
    <mergeCell ref="A253:A257"/>
    <mergeCell ref="B253:B257"/>
    <mergeCell ref="C253:C257"/>
    <mergeCell ref="D253:E257"/>
    <mergeCell ref="F253:G257"/>
    <mergeCell ref="A258:A262"/>
    <mergeCell ref="B258:B262"/>
    <mergeCell ref="C258:C262"/>
    <mergeCell ref="D258:E262"/>
    <mergeCell ref="F258:G262"/>
    <mergeCell ref="D343:E347"/>
    <mergeCell ref="F343:G347"/>
    <mergeCell ref="A303:A307"/>
    <mergeCell ref="B303:B307"/>
    <mergeCell ref="C303:C307"/>
    <mergeCell ref="D303:E307"/>
    <mergeCell ref="F303:G307"/>
    <mergeCell ref="A323:A327"/>
    <mergeCell ref="B323:B327"/>
    <mergeCell ref="C323:C327"/>
    <mergeCell ref="D383:E387"/>
    <mergeCell ref="F383:G387"/>
    <mergeCell ref="A298:A302"/>
    <mergeCell ref="B298:B302"/>
    <mergeCell ref="C298:C302"/>
    <mergeCell ref="D298:E302"/>
    <mergeCell ref="F298:G302"/>
    <mergeCell ref="A343:A347"/>
    <mergeCell ref="B343:B347"/>
    <mergeCell ref="C343:C347"/>
    <mergeCell ref="D393:E397"/>
    <mergeCell ref="F393:G397"/>
    <mergeCell ref="A378:A382"/>
    <mergeCell ref="B378:B382"/>
    <mergeCell ref="C378:C382"/>
    <mergeCell ref="D378:E382"/>
    <mergeCell ref="F378:G382"/>
    <mergeCell ref="A383:A387"/>
    <mergeCell ref="B383:B387"/>
    <mergeCell ref="C383:C387"/>
    <mergeCell ref="D403:E407"/>
    <mergeCell ref="F403:G407"/>
    <mergeCell ref="A388:A392"/>
    <mergeCell ref="B388:B392"/>
    <mergeCell ref="C388:C392"/>
    <mergeCell ref="D388:E392"/>
    <mergeCell ref="F388:G392"/>
    <mergeCell ref="A393:A397"/>
    <mergeCell ref="B393:B397"/>
    <mergeCell ref="C393:C397"/>
    <mergeCell ref="A418:A422"/>
    <mergeCell ref="B418:B422"/>
    <mergeCell ref="C418:C422"/>
    <mergeCell ref="D418:E422"/>
    <mergeCell ref="F418:G422"/>
    <mergeCell ref="A398:A402"/>
    <mergeCell ref="B398:B402"/>
    <mergeCell ref="C398:C402"/>
    <mergeCell ref="D398:E402"/>
    <mergeCell ref="F398:G402"/>
    <mergeCell ref="D308:E312"/>
    <mergeCell ref="F308:G312"/>
    <mergeCell ref="A408:A412"/>
    <mergeCell ref="B408:B412"/>
    <mergeCell ref="C408:C412"/>
    <mergeCell ref="D408:E412"/>
    <mergeCell ref="F408:G412"/>
    <mergeCell ref="A403:A407"/>
    <mergeCell ref="B403:B407"/>
    <mergeCell ref="C403:C407"/>
    <mergeCell ref="A233:A237"/>
    <mergeCell ref="A248:A252"/>
    <mergeCell ref="B248:B252"/>
    <mergeCell ref="C248:C252"/>
    <mergeCell ref="D248:E252"/>
    <mergeCell ref="F248:G252"/>
    <mergeCell ref="C243:C247"/>
    <mergeCell ref="D243:E247"/>
    <mergeCell ref="F243:G247"/>
    <mergeCell ref="B233:B237"/>
    <mergeCell ref="F233:G237"/>
    <mergeCell ref="C178:C182"/>
    <mergeCell ref="D208:E212"/>
    <mergeCell ref="F218:G222"/>
    <mergeCell ref="C218:C222"/>
    <mergeCell ref="D218:E222"/>
    <mergeCell ref="F213:G217"/>
    <mergeCell ref="D178:E182"/>
    <mergeCell ref="D193:E197"/>
    <mergeCell ref="C233:C237"/>
    <mergeCell ref="A318:A322"/>
    <mergeCell ref="B318:B322"/>
    <mergeCell ref="C318:C322"/>
    <mergeCell ref="D318:E322"/>
    <mergeCell ref="F318:G322"/>
    <mergeCell ref="A243:A247"/>
    <mergeCell ref="B243:B247"/>
    <mergeCell ref="A308:A312"/>
    <mergeCell ref="B308:B312"/>
    <mergeCell ref="C308:C312"/>
    <mergeCell ref="D233:E237"/>
    <mergeCell ref="B218:B222"/>
    <mergeCell ref="F178:G182"/>
    <mergeCell ref="A208:A212"/>
    <mergeCell ref="B208:B212"/>
    <mergeCell ref="C208:C212"/>
    <mergeCell ref="A178:A182"/>
    <mergeCell ref="B178:B182"/>
    <mergeCell ref="D198:E202"/>
    <mergeCell ref="F198:G202"/>
    <mergeCell ref="F208:G212"/>
    <mergeCell ref="A228:A232"/>
    <mergeCell ref="D228:E232"/>
    <mergeCell ref="F228:G232"/>
    <mergeCell ref="B223:B227"/>
    <mergeCell ref="C223:C227"/>
    <mergeCell ref="A213:A217"/>
    <mergeCell ref="B213:B217"/>
    <mergeCell ref="C213:C217"/>
    <mergeCell ref="D213:E217"/>
    <mergeCell ref="A218:A222"/>
    <mergeCell ref="C193:C197"/>
    <mergeCell ref="A238:A242"/>
    <mergeCell ref="B238:B242"/>
    <mergeCell ref="C238:C242"/>
    <mergeCell ref="D238:E242"/>
    <mergeCell ref="A198:A202"/>
    <mergeCell ref="B198:B202"/>
    <mergeCell ref="C198:C202"/>
    <mergeCell ref="A223:A227"/>
    <mergeCell ref="F238:G242"/>
    <mergeCell ref="D223:E227"/>
    <mergeCell ref="F223:G227"/>
    <mergeCell ref="B228:B232"/>
    <mergeCell ref="C228:C232"/>
    <mergeCell ref="A203:A207"/>
    <mergeCell ref="B203:B207"/>
    <mergeCell ref="C203:C207"/>
    <mergeCell ref="D203:E207"/>
    <mergeCell ref="F203:G207"/>
    <mergeCell ref="F183:G187"/>
    <mergeCell ref="A188:A192"/>
    <mergeCell ref="B188:B192"/>
    <mergeCell ref="C188:C192"/>
    <mergeCell ref="D188:E192"/>
    <mergeCell ref="F188:G192"/>
    <mergeCell ref="A193:A197"/>
    <mergeCell ref="B193:B197"/>
    <mergeCell ref="F193:G197"/>
    <mergeCell ref="B173:B177"/>
    <mergeCell ref="C173:C177"/>
    <mergeCell ref="A183:A187"/>
    <mergeCell ref="B183:B187"/>
    <mergeCell ref="C183:C187"/>
    <mergeCell ref="D183:E187"/>
    <mergeCell ref="D173:E177"/>
    <mergeCell ref="F173:G177"/>
    <mergeCell ref="D168:E172"/>
    <mergeCell ref="F168:G172"/>
    <mergeCell ref="A163:A167"/>
    <mergeCell ref="B163:B167"/>
    <mergeCell ref="C163:C167"/>
    <mergeCell ref="D163:E167"/>
    <mergeCell ref="F163:G167"/>
    <mergeCell ref="A173:A177"/>
    <mergeCell ref="D158:E162"/>
    <mergeCell ref="F158:G162"/>
    <mergeCell ref="A148:A152"/>
    <mergeCell ref="B148:B152"/>
    <mergeCell ref="C148:C152"/>
    <mergeCell ref="D148:E152"/>
    <mergeCell ref="F148:G152"/>
    <mergeCell ref="A153:A157"/>
    <mergeCell ref="B153:B157"/>
    <mergeCell ref="C153:C157"/>
    <mergeCell ref="D153:E157"/>
    <mergeCell ref="F153:G157"/>
    <mergeCell ref="A138:A142"/>
    <mergeCell ref="B138:B142"/>
    <mergeCell ref="C138:C142"/>
    <mergeCell ref="D138:E142"/>
    <mergeCell ref="F138:G142"/>
    <mergeCell ref="D143:E147"/>
    <mergeCell ref="F143:G147"/>
    <mergeCell ref="A143:A147"/>
    <mergeCell ref="B133:B137"/>
    <mergeCell ref="C133:C137"/>
    <mergeCell ref="D133:E137"/>
    <mergeCell ref="F133:G137"/>
    <mergeCell ref="A113:A117"/>
    <mergeCell ref="B113:B117"/>
    <mergeCell ref="C113:C117"/>
    <mergeCell ref="D113:E117"/>
    <mergeCell ref="F113:G117"/>
    <mergeCell ref="A123:A127"/>
    <mergeCell ref="B123:B127"/>
    <mergeCell ref="C123:C127"/>
    <mergeCell ref="D123:E127"/>
    <mergeCell ref="F123:G127"/>
    <mergeCell ref="A118:A122"/>
    <mergeCell ref="B118:B122"/>
    <mergeCell ref="C118:C122"/>
    <mergeCell ref="D118:E122"/>
    <mergeCell ref="F118:G122"/>
    <mergeCell ref="A128:A132"/>
    <mergeCell ref="B128:B132"/>
    <mergeCell ref="C128:C132"/>
    <mergeCell ref="D128:E132"/>
    <mergeCell ref="F128:G132"/>
    <mergeCell ref="B83:B87"/>
    <mergeCell ref="C83:C87"/>
    <mergeCell ref="D83:E87"/>
    <mergeCell ref="F83:G87"/>
    <mergeCell ref="A108:A112"/>
    <mergeCell ref="B108:B112"/>
    <mergeCell ref="C108:C112"/>
    <mergeCell ref="D108:E112"/>
    <mergeCell ref="F108:G112"/>
    <mergeCell ref="A88:A92"/>
    <mergeCell ref="B78:B82"/>
    <mergeCell ref="C78:C82"/>
    <mergeCell ref="D78:E82"/>
    <mergeCell ref="F78:G82"/>
    <mergeCell ref="A98:A102"/>
    <mergeCell ref="F98:G102"/>
    <mergeCell ref="A83:A87"/>
    <mergeCell ref="B68:B72"/>
    <mergeCell ref="C68:C72"/>
    <mergeCell ref="D68:E72"/>
    <mergeCell ref="F68:G72"/>
    <mergeCell ref="A93:A97"/>
    <mergeCell ref="B93:B97"/>
    <mergeCell ref="C93:C97"/>
    <mergeCell ref="D93:E97"/>
    <mergeCell ref="F93:G97"/>
    <mergeCell ref="A78:A82"/>
    <mergeCell ref="B43:B47"/>
    <mergeCell ref="C43:C47"/>
    <mergeCell ref="D43:E47"/>
    <mergeCell ref="F43:G47"/>
    <mergeCell ref="A73:A77"/>
    <mergeCell ref="B73:B77"/>
    <mergeCell ref="C73:C77"/>
    <mergeCell ref="D73:E77"/>
    <mergeCell ref="F73:G77"/>
    <mergeCell ref="A68:A72"/>
    <mergeCell ref="B33:B37"/>
    <mergeCell ref="C33:C37"/>
    <mergeCell ref="D33:E37"/>
    <mergeCell ref="F33:G37"/>
    <mergeCell ref="A53:A57"/>
    <mergeCell ref="B53:B57"/>
    <mergeCell ref="C53:C57"/>
    <mergeCell ref="D53:E57"/>
    <mergeCell ref="F53:G57"/>
    <mergeCell ref="A43:A47"/>
    <mergeCell ref="B18:B22"/>
    <mergeCell ref="C18:C22"/>
    <mergeCell ref="D18:E22"/>
    <mergeCell ref="F18:G22"/>
    <mergeCell ref="A38:A42"/>
    <mergeCell ref="B38:B42"/>
    <mergeCell ref="C38:C42"/>
    <mergeCell ref="D38:E42"/>
    <mergeCell ref="F38:G42"/>
    <mergeCell ref="A33:A37"/>
    <mergeCell ref="B13:H13"/>
    <mergeCell ref="B14:H14"/>
    <mergeCell ref="B15:H15"/>
    <mergeCell ref="B16:H16"/>
    <mergeCell ref="A23:A27"/>
    <mergeCell ref="A18:A22"/>
    <mergeCell ref="A28:A32"/>
    <mergeCell ref="B28:B32"/>
    <mergeCell ref="A10:A12"/>
    <mergeCell ref="B10:B12"/>
    <mergeCell ref="C10:C12"/>
    <mergeCell ref="D10:E12"/>
    <mergeCell ref="F10:G12"/>
    <mergeCell ref="R16:S16"/>
    <mergeCell ref="R23:S23"/>
    <mergeCell ref="R35:S35"/>
    <mergeCell ref="N1:P5"/>
    <mergeCell ref="N6:P7"/>
    <mergeCell ref="B7:H7"/>
    <mergeCell ref="B8:O8"/>
    <mergeCell ref="B17:H17"/>
    <mergeCell ref="J10:P10"/>
    <mergeCell ref="B23:B27"/>
    <mergeCell ref="O11:O12"/>
    <mergeCell ref="C28:C32"/>
    <mergeCell ref="D28:E32"/>
    <mergeCell ref="F28:G32"/>
    <mergeCell ref="H10:H12"/>
    <mergeCell ref="C23:C27"/>
    <mergeCell ref="D23:E27"/>
    <mergeCell ref="F23:G27"/>
  </mergeCells>
  <printOptions horizontalCentered="1"/>
  <pageMargins left="0.25" right="0.25" top="0.75" bottom="0.75" header="0.3" footer="0.3"/>
  <pageSetup horizontalDpi="600" verticalDpi="600" orientation="landscape" paperSize="9" scale="63" r:id="rId3"/>
  <headerFooter differentFirst="1" alignWithMargins="0">
    <oddHeader>&amp;C&amp;P</oddHeader>
  </headerFooter>
  <rowBreaks count="18" manualBreakCount="18">
    <brk id="32" max="24" man="1"/>
    <brk id="82" max="24" man="1"/>
    <brk id="132" max="24" man="1"/>
    <brk id="182" max="24" man="1"/>
    <brk id="232" max="24" man="1"/>
    <brk id="282" max="24" man="1"/>
    <brk id="332" max="24" man="1"/>
    <brk id="377" max="24" man="1"/>
    <brk id="422" max="24" man="1"/>
    <brk id="469" max="24" man="1"/>
    <brk id="519" max="24" man="1"/>
    <brk id="569" max="24" man="1"/>
    <brk id="611" max="24" man="1"/>
    <brk id="661" max="24" man="1"/>
    <brk id="700" max="24" man="1"/>
    <brk id="742" max="24" man="1"/>
    <brk id="790" max="24" man="1"/>
    <brk id="840" max="24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</dc:creator>
  <cp:keywords/>
  <dc:description/>
  <cp:lastModifiedBy>User</cp:lastModifiedBy>
  <cp:lastPrinted>2021-09-01T10:21:23Z</cp:lastPrinted>
  <dcterms:created xsi:type="dcterms:W3CDTF">2019-01-15T09:10:34Z</dcterms:created>
  <dcterms:modified xsi:type="dcterms:W3CDTF">2021-09-01T10:31:40Z</dcterms:modified>
  <cp:category/>
  <cp:version/>
  <cp:contentType/>
  <cp:contentStatus/>
</cp:coreProperties>
</file>